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worksheets/sheet1.xml" ContentType="application/vnd.openxmlformats-officedocument.spreadsheetml.workshee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drawings/drawing10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16380" windowHeight="8190" tabRatio="384" activeTab="4"/>
  </bookViews>
  <sheets>
    <sheet name="Fiche d'information" sheetId="23" r:id="rId1"/>
    <sheet name="8F5" sheetId="1" r:id="rId2"/>
    <sheet name="8F4" sheetId="2" r:id="rId3"/>
    <sheet name="G2" sheetId="3" r:id="rId4"/>
    <sheet name="G1" sheetId="4" r:id="rId5"/>
    <sheet name="8MN" sheetId="5" r:id="rId6"/>
    <sheet name="8B" sheetId="6" r:id="rId7"/>
    <sheet name="8A" sheetId="7" r:id="rId8"/>
    <sheet name="8C" sheetId="8" r:id="rId9"/>
    <sheet name="Feuille_terrain" sheetId="24" r:id="rId10"/>
    <sheet name="Graphiques" sheetId="17" r:id="rId11"/>
    <sheet name="Liste" sheetId="9" r:id="rId12"/>
  </sheets>
  <definedNames>
    <definedName name="_8F5">'8F5'!$A$3:$G$25</definedName>
    <definedName name="_xlnm._FilterDatabase" localSheetId="7" hidden="1">'8A'!$B$2:$F$25</definedName>
    <definedName name="_xlnm._FilterDatabase" localSheetId="6" hidden="1">'8B'!$B$2:$F$25</definedName>
    <definedName name="_xlnm._FilterDatabase" localSheetId="8" hidden="1">'8C'!$B$2:$F$25</definedName>
    <definedName name="_xlnm._FilterDatabase" localSheetId="2" hidden="1">'8F4'!$B$2:$F$25</definedName>
    <definedName name="_xlnm._FilterDatabase" localSheetId="1" hidden="1">'8F5'!$B$2:$F$25</definedName>
    <definedName name="_xlnm._FilterDatabase" localSheetId="5" hidden="1">'8MN'!$B$2:$F$25</definedName>
    <definedName name="_xlnm._FilterDatabase" localSheetId="4" hidden="1">'G1'!$A$1:$G$19</definedName>
    <definedName name="_xlnm._FilterDatabase" localSheetId="3" hidden="1">'G2'!$B$2:$F$25</definedName>
    <definedName name="cc">Liste!$B$38:$B$40</definedName>
    <definedName name="liste">Liste!$B$6:$B$15</definedName>
    <definedName name="listed">Liste!$B$6:$B$16</definedName>
    <definedName name="variétés">Liste!$B$40:$B$100</definedName>
    <definedName name="_xlnm.Print_Area" localSheetId="9">Feuille_terrain!$A$1:$G$309</definedName>
  </definedNames>
  <calcPr calcId="125725"/>
</workbook>
</file>

<file path=xl/calcChain.xml><?xml version="1.0" encoding="utf-8"?>
<calcChain xmlns="http://schemas.openxmlformats.org/spreadsheetml/2006/main">
  <c r="G168" i="24"/>
  <c r="G3" l="1"/>
  <c r="G4"/>
  <c r="G5"/>
  <c r="G26"/>
  <c r="G27"/>
  <c r="G28"/>
  <c r="G29"/>
  <c r="G33" l="1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  <c r="B26"/>
  <c r="C26"/>
  <c r="D26"/>
  <c r="F26"/>
  <c r="A2"/>
  <c r="B2"/>
  <c r="C2"/>
  <c r="D2"/>
  <c r="F2"/>
  <c r="A3"/>
  <c r="B3"/>
  <c r="C3"/>
  <c r="D3"/>
  <c r="F3"/>
  <c r="A4"/>
  <c r="B4"/>
  <c r="C4"/>
  <c r="D4"/>
  <c r="F4"/>
  <c r="A5"/>
  <c r="B5"/>
  <c r="C5"/>
  <c r="D5"/>
  <c r="F5"/>
  <c r="A6"/>
  <c r="B6"/>
  <c r="C6"/>
  <c r="D6"/>
  <c r="F6"/>
  <c r="A7"/>
  <c r="B7"/>
  <c r="C7"/>
  <c r="D7"/>
  <c r="F7"/>
  <c r="A8"/>
  <c r="B8"/>
  <c r="C8"/>
  <c r="D8"/>
  <c r="F8"/>
  <c r="A9"/>
  <c r="B9"/>
  <c r="C9"/>
  <c r="D9"/>
  <c r="F9"/>
  <c r="A10"/>
  <c r="B10"/>
  <c r="C10"/>
  <c r="D10"/>
  <c r="F10"/>
  <c r="A11"/>
  <c r="B11"/>
  <c r="C11"/>
  <c r="D11"/>
  <c r="F11"/>
  <c r="A12"/>
  <c r="B12"/>
  <c r="C12"/>
  <c r="D12"/>
  <c r="F12"/>
  <c r="A13"/>
  <c r="B13"/>
  <c r="C13"/>
  <c r="D13"/>
  <c r="F13"/>
  <c r="A14"/>
  <c r="B14"/>
  <c r="C14"/>
  <c r="D14"/>
  <c r="F14"/>
  <c r="A15"/>
  <c r="B15"/>
  <c r="C15"/>
  <c r="D15"/>
  <c r="F15"/>
  <c r="A16"/>
  <c r="B16"/>
  <c r="C16"/>
  <c r="D16"/>
  <c r="F16"/>
  <c r="A17"/>
  <c r="B17"/>
  <c r="C17"/>
  <c r="D17"/>
  <c r="F17"/>
  <c r="A18"/>
  <c r="B18"/>
  <c r="C18"/>
  <c r="D18"/>
  <c r="F18"/>
  <c r="A19"/>
  <c r="B19"/>
  <c r="C19"/>
  <c r="D19"/>
  <c r="F19"/>
  <c r="A20"/>
  <c r="B20"/>
  <c r="C20"/>
  <c r="D20"/>
  <c r="F20"/>
  <c r="A21"/>
  <c r="B21"/>
  <c r="C21"/>
  <c r="D21"/>
  <c r="F21"/>
  <c r="A22"/>
  <c r="B22"/>
  <c r="C22"/>
  <c r="D22"/>
  <c r="F22"/>
  <c r="A23"/>
  <c r="B23"/>
  <c r="C23"/>
  <c r="D23"/>
  <c r="F23"/>
  <c r="A24"/>
  <c r="B24"/>
  <c r="C24"/>
  <c r="D24"/>
  <c r="F24"/>
  <c r="A25"/>
  <c r="B25"/>
  <c r="C25"/>
  <c r="D25"/>
  <c r="F25"/>
  <c r="A26"/>
  <c r="A27"/>
  <c r="B27"/>
  <c r="C27"/>
  <c r="D27"/>
  <c r="F27"/>
  <c r="A28"/>
  <c r="B28"/>
  <c r="C28"/>
  <c r="D28"/>
  <c r="F28"/>
  <c r="A29"/>
  <c r="B29"/>
  <c r="C29"/>
  <c r="D29"/>
  <c r="F29"/>
  <c r="A30"/>
  <c r="B30"/>
  <c r="C30"/>
  <c r="D30"/>
  <c r="F30"/>
  <c r="A31"/>
  <c r="B31"/>
  <c r="C31"/>
  <c r="D31"/>
  <c r="F31"/>
  <c r="A32"/>
  <c r="B32"/>
  <c r="C32"/>
  <c r="D32"/>
  <c r="F32"/>
  <c r="A33"/>
  <c r="B33"/>
  <c r="C33"/>
  <c r="D33"/>
  <c r="F33"/>
  <c r="A34"/>
  <c r="B34"/>
  <c r="C34"/>
  <c r="D34"/>
  <c r="F34"/>
  <c r="A35"/>
  <c r="B35"/>
  <c r="C35"/>
  <c r="D35"/>
  <c r="F35"/>
  <c r="A36"/>
  <c r="B36"/>
  <c r="C36"/>
  <c r="D36"/>
  <c r="F36"/>
  <c r="A37"/>
  <c r="B37"/>
  <c r="C37"/>
  <c r="D37"/>
  <c r="F37"/>
  <c r="A38"/>
  <c r="B38"/>
  <c r="C38"/>
  <c r="D38"/>
  <c r="F38"/>
  <c r="A39"/>
  <c r="B39"/>
  <c r="C39"/>
  <c r="D39"/>
  <c r="F39"/>
  <c r="A40"/>
  <c r="B40"/>
  <c r="C40"/>
  <c r="D40"/>
  <c r="F40"/>
  <c r="A41"/>
  <c r="B41"/>
  <c r="C41"/>
  <c r="D41"/>
  <c r="F41"/>
  <c r="A42"/>
  <c r="B42"/>
  <c r="C42"/>
  <c r="D42"/>
  <c r="F42"/>
  <c r="A43"/>
  <c r="B43"/>
  <c r="C43"/>
  <c r="D43"/>
  <c r="F43"/>
  <c r="A44"/>
  <c r="B44"/>
  <c r="C44"/>
  <c r="D44"/>
  <c r="F44"/>
  <c r="A45"/>
  <c r="B45"/>
  <c r="C45"/>
  <c r="D45"/>
  <c r="F45"/>
  <c r="A46"/>
  <c r="B46"/>
  <c r="C46"/>
  <c r="D46"/>
  <c r="F46"/>
  <c r="A47"/>
  <c r="B47"/>
  <c r="C47"/>
  <c r="D47"/>
  <c r="F47"/>
  <c r="A48"/>
  <c r="B48"/>
  <c r="C48"/>
  <c r="D48"/>
  <c r="F48"/>
  <c r="A49"/>
  <c r="B49"/>
  <c r="C49"/>
  <c r="D49"/>
  <c r="F49"/>
  <c r="A50"/>
  <c r="B50"/>
  <c r="C50"/>
  <c r="D50"/>
  <c r="F50"/>
  <c r="A51"/>
  <c r="B51"/>
  <c r="C51"/>
  <c r="D51"/>
  <c r="F51"/>
  <c r="A52"/>
  <c r="B52"/>
  <c r="C52"/>
  <c r="D52"/>
  <c r="F52"/>
  <c r="A53"/>
  <c r="B53"/>
  <c r="C53"/>
  <c r="D53"/>
  <c r="F53"/>
  <c r="A54"/>
  <c r="B54"/>
  <c r="C54"/>
  <c r="D54"/>
  <c r="F54"/>
  <c r="A55"/>
  <c r="B55"/>
  <c r="C55"/>
  <c r="D55"/>
  <c r="F55"/>
  <c r="A56"/>
  <c r="B56"/>
  <c r="C56"/>
  <c r="D56"/>
  <c r="F56"/>
  <c r="A57"/>
  <c r="B57"/>
  <c r="C57"/>
  <c r="D57"/>
  <c r="F57"/>
  <c r="A58"/>
  <c r="B58"/>
  <c r="C58"/>
  <c r="D58"/>
  <c r="F58"/>
  <c r="A59"/>
  <c r="B59"/>
  <c r="C59"/>
  <c r="D59"/>
  <c r="F59"/>
  <c r="A60"/>
  <c r="B60"/>
  <c r="C60"/>
  <c r="D60"/>
  <c r="F60"/>
  <c r="A61"/>
  <c r="B61"/>
  <c r="C61"/>
  <c r="D61"/>
  <c r="F61"/>
  <c r="A62"/>
  <c r="B62"/>
  <c r="C62"/>
  <c r="D62"/>
  <c r="F62"/>
  <c r="A63"/>
  <c r="B63"/>
  <c r="C63"/>
  <c r="D63"/>
  <c r="F63"/>
  <c r="A64"/>
  <c r="B64"/>
  <c r="C64"/>
  <c r="D64"/>
  <c r="F64"/>
  <c r="A65"/>
  <c r="B65"/>
  <c r="C65"/>
  <c r="D65"/>
  <c r="F65"/>
  <c r="A66"/>
  <c r="B66"/>
  <c r="C66"/>
  <c r="D66"/>
  <c r="F66"/>
  <c r="A67"/>
  <c r="B67"/>
  <c r="C67"/>
  <c r="D67"/>
  <c r="F67"/>
  <c r="A68"/>
  <c r="B68"/>
  <c r="C68"/>
  <c r="D68"/>
  <c r="F68"/>
  <c r="A69"/>
  <c r="B69"/>
  <c r="C69"/>
  <c r="D69"/>
  <c r="F69"/>
  <c r="A70"/>
  <c r="B70"/>
  <c r="C70"/>
  <c r="D70"/>
  <c r="F70"/>
  <c r="A71"/>
  <c r="B71"/>
  <c r="C71"/>
  <c r="D71"/>
  <c r="F71"/>
  <c r="A72"/>
  <c r="B72"/>
  <c r="C72"/>
  <c r="D72"/>
  <c r="F72"/>
  <c r="A73"/>
  <c r="B73"/>
  <c r="C73"/>
  <c r="D73"/>
  <c r="F73"/>
  <c r="A74"/>
  <c r="B74"/>
  <c r="C74"/>
  <c r="D74"/>
  <c r="F74"/>
  <c r="A75"/>
  <c r="B75"/>
  <c r="C75"/>
  <c r="D75"/>
  <c r="F75"/>
  <c r="A76"/>
  <c r="B76"/>
  <c r="C76"/>
  <c r="D76"/>
  <c r="F76"/>
  <c r="A77"/>
  <c r="B77"/>
  <c r="C77"/>
  <c r="D77"/>
  <c r="F77"/>
  <c r="A78"/>
  <c r="B78"/>
  <c r="C78"/>
  <c r="D78"/>
  <c r="F78"/>
  <c r="A79"/>
  <c r="B79"/>
  <c r="C79"/>
  <c r="D79"/>
  <c r="F79"/>
  <c r="A80"/>
  <c r="B80"/>
  <c r="C80"/>
  <c r="D80"/>
  <c r="F80"/>
  <c r="A81"/>
  <c r="B81"/>
  <c r="C81"/>
  <c r="D81"/>
  <c r="F81"/>
  <c r="A82"/>
  <c r="B82"/>
  <c r="C82"/>
  <c r="D82"/>
  <c r="F82"/>
  <c r="A83"/>
  <c r="B83"/>
  <c r="C83"/>
  <c r="D83"/>
  <c r="F83"/>
  <c r="A84"/>
  <c r="B84"/>
  <c r="C84"/>
  <c r="D84"/>
  <c r="F84"/>
  <c r="A85"/>
  <c r="B85"/>
  <c r="C85"/>
  <c r="D85"/>
  <c r="F85"/>
  <c r="A86"/>
  <c r="B86"/>
  <c r="C86"/>
  <c r="D86"/>
  <c r="F86"/>
  <c r="A87"/>
  <c r="B87"/>
  <c r="C87"/>
  <c r="D87"/>
  <c r="F87"/>
  <c r="A88"/>
  <c r="B88"/>
  <c r="C88"/>
  <c r="D88"/>
  <c r="F88"/>
  <c r="A89"/>
  <c r="B89"/>
  <c r="C89"/>
  <c r="D89"/>
  <c r="F89"/>
  <c r="A90"/>
  <c r="B90"/>
  <c r="C90"/>
  <c r="D90"/>
  <c r="F90"/>
  <c r="A91"/>
  <c r="B91"/>
  <c r="C91"/>
  <c r="D91"/>
  <c r="F91"/>
  <c r="A92"/>
  <c r="B92"/>
  <c r="C92"/>
  <c r="D92"/>
  <c r="F92"/>
  <c r="A93"/>
  <c r="B93"/>
  <c r="C93"/>
  <c r="D93"/>
  <c r="F93"/>
  <c r="A94"/>
  <c r="B94"/>
  <c r="C94"/>
  <c r="D94"/>
  <c r="F94"/>
  <c r="A95"/>
  <c r="B95"/>
  <c r="C95"/>
  <c r="D95"/>
  <c r="F95"/>
  <c r="A96"/>
  <c r="B96"/>
  <c r="C96"/>
  <c r="D96"/>
  <c r="F96"/>
  <c r="A97"/>
  <c r="B97"/>
  <c r="C97"/>
  <c r="D97"/>
  <c r="F97"/>
  <c r="A98"/>
  <c r="B98"/>
  <c r="C98"/>
  <c r="D98"/>
  <c r="F98"/>
  <c r="A99"/>
  <c r="B99"/>
  <c r="C99"/>
  <c r="D99"/>
  <c r="F99"/>
  <c r="A100"/>
  <c r="B100"/>
  <c r="C100"/>
  <c r="D100"/>
  <c r="F100"/>
  <c r="A101"/>
  <c r="B101"/>
  <c r="C101"/>
  <c r="D101"/>
  <c r="F101"/>
  <c r="A102"/>
  <c r="B102"/>
  <c r="C102"/>
  <c r="D102"/>
  <c r="F102"/>
  <c r="A103"/>
  <c r="B103"/>
  <c r="C103"/>
  <c r="D103"/>
  <c r="F103"/>
  <c r="A104"/>
  <c r="B104"/>
  <c r="C104"/>
  <c r="D104"/>
  <c r="F104"/>
  <c r="A105"/>
  <c r="B105"/>
  <c r="C105"/>
  <c r="D105"/>
  <c r="F105"/>
  <c r="A106"/>
  <c r="B106"/>
  <c r="C106"/>
  <c r="D106"/>
  <c r="F106"/>
  <c r="A107"/>
  <c r="B107"/>
  <c r="C107"/>
  <c r="D107"/>
  <c r="F107"/>
  <c r="A108"/>
  <c r="B108"/>
  <c r="C108"/>
  <c r="D108"/>
  <c r="F108"/>
  <c r="A109"/>
  <c r="B109"/>
  <c r="C109"/>
  <c r="D109"/>
  <c r="F109"/>
  <c r="A110"/>
  <c r="B110"/>
  <c r="C110"/>
  <c r="D110"/>
  <c r="F110"/>
  <c r="A111"/>
  <c r="B111"/>
  <c r="C111"/>
  <c r="D111"/>
  <c r="F111"/>
  <c r="A112"/>
  <c r="B112"/>
  <c r="C112"/>
  <c r="D112"/>
  <c r="F112"/>
  <c r="A113"/>
  <c r="B113"/>
  <c r="C113"/>
  <c r="D113"/>
  <c r="F113"/>
  <c r="A114"/>
  <c r="B114"/>
  <c r="C114"/>
  <c r="D114"/>
  <c r="F114"/>
  <c r="A115"/>
  <c r="B115"/>
  <c r="C115"/>
  <c r="D115"/>
  <c r="F115"/>
  <c r="A116"/>
  <c r="B116"/>
  <c r="C116"/>
  <c r="D116"/>
  <c r="F116"/>
  <c r="A117"/>
  <c r="B117"/>
  <c r="C117"/>
  <c r="D117"/>
  <c r="F117"/>
  <c r="A118"/>
  <c r="B118"/>
  <c r="C118"/>
  <c r="D118"/>
  <c r="F118"/>
  <c r="A119"/>
  <c r="B119"/>
  <c r="C119"/>
  <c r="D119"/>
  <c r="F119"/>
  <c r="A120"/>
  <c r="B120"/>
  <c r="C120"/>
  <c r="D120"/>
  <c r="F120"/>
  <c r="A121"/>
  <c r="B121"/>
  <c r="C121"/>
  <c r="D121"/>
  <c r="F121"/>
  <c r="A122"/>
  <c r="B122"/>
  <c r="C122"/>
  <c r="D122"/>
  <c r="F122"/>
  <c r="A123"/>
  <c r="B123"/>
  <c r="C123"/>
  <c r="D123"/>
  <c r="F123"/>
  <c r="A124"/>
  <c r="B124"/>
  <c r="C124"/>
  <c r="D124"/>
  <c r="F124"/>
  <c r="A125"/>
  <c r="B125"/>
  <c r="C125"/>
  <c r="D125"/>
  <c r="F125"/>
  <c r="A126"/>
  <c r="B126"/>
  <c r="C126"/>
  <c r="D126"/>
  <c r="F126"/>
  <c r="A127"/>
  <c r="B127"/>
  <c r="C127"/>
  <c r="D127"/>
  <c r="F127"/>
  <c r="A128"/>
  <c r="B128"/>
  <c r="C128"/>
  <c r="D128"/>
  <c r="F128"/>
  <c r="A129"/>
  <c r="B129"/>
  <c r="C129"/>
  <c r="D129"/>
  <c r="F129"/>
  <c r="A130"/>
  <c r="B130"/>
  <c r="C130"/>
  <c r="D130"/>
  <c r="F130"/>
  <c r="A131"/>
  <c r="B131"/>
  <c r="C131"/>
  <c r="D131"/>
  <c r="F131"/>
  <c r="A132"/>
  <c r="B132"/>
  <c r="C132"/>
  <c r="D132"/>
  <c r="F132"/>
  <c r="A133"/>
  <c r="B133"/>
  <c r="C133"/>
  <c r="D133"/>
  <c r="F133"/>
  <c r="A134"/>
  <c r="B134"/>
  <c r="C134"/>
  <c r="D134"/>
  <c r="F134"/>
  <c r="A135"/>
  <c r="B135"/>
  <c r="C135"/>
  <c r="D135"/>
  <c r="F135"/>
  <c r="A136"/>
  <c r="B136"/>
  <c r="C136"/>
  <c r="D136"/>
  <c r="F136"/>
  <c r="A137"/>
  <c r="B137"/>
  <c r="C137"/>
  <c r="D137"/>
  <c r="F137"/>
  <c r="A138"/>
  <c r="B138"/>
  <c r="C138"/>
  <c r="D138"/>
  <c r="F138"/>
  <c r="A139"/>
  <c r="B139"/>
  <c r="C139"/>
  <c r="D139"/>
  <c r="F139"/>
  <c r="A140"/>
  <c r="B140"/>
  <c r="C140"/>
  <c r="D140"/>
  <c r="F140"/>
  <c r="A141"/>
  <c r="B141"/>
  <c r="C141"/>
  <c r="D141"/>
  <c r="F141"/>
  <c r="A142"/>
  <c r="B142"/>
  <c r="C142"/>
  <c r="D142"/>
  <c r="F142"/>
  <c r="A143"/>
  <c r="B143"/>
  <c r="C143"/>
  <c r="D143"/>
  <c r="F143"/>
  <c r="A144"/>
  <c r="B144"/>
  <c r="C144"/>
  <c r="D144"/>
  <c r="F144"/>
  <c r="A145"/>
  <c r="B145"/>
  <c r="C145"/>
  <c r="D145"/>
  <c r="F145"/>
  <c r="A146"/>
  <c r="B146"/>
  <c r="C146"/>
  <c r="D146"/>
  <c r="F146"/>
  <c r="A147"/>
  <c r="B147"/>
  <c r="C147"/>
  <c r="D147"/>
  <c r="F147"/>
  <c r="A148"/>
  <c r="B148"/>
  <c r="C148"/>
  <c r="D148"/>
  <c r="F148"/>
  <c r="A149"/>
  <c r="B149"/>
  <c r="C149"/>
  <c r="D149"/>
  <c r="F149"/>
  <c r="A150"/>
  <c r="B150"/>
  <c r="C150"/>
  <c r="D150"/>
  <c r="F150"/>
  <c r="A151"/>
  <c r="B151"/>
  <c r="C151"/>
  <c r="D151"/>
  <c r="F151"/>
  <c r="A152"/>
  <c r="B152"/>
  <c r="C152"/>
  <c r="D152"/>
  <c r="F152"/>
  <c r="A153"/>
  <c r="B153"/>
  <c r="C153"/>
  <c r="D153"/>
  <c r="F153"/>
  <c r="A154"/>
  <c r="B154"/>
  <c r="C154"/>
  <c r="D154"/>
  <c r="F154"/>
  <c r="A155"/>
  <c r="B155"/>
  <c r="C155"/>
  <c r="D155"/>
  <c r="F155"/>
  <c r="A156"/>
  <c r="B156"/>
  <c r="C156"/>
  <c r="D156"/>
  <c r="F156"/>
  <c r="A157"/>
  <c r="B157"/>
  <c r="C157"/>
  <c r="D157"/>
  <c r="F157"/>
  <c r="A158"/>
  <c r="B158"/>
  <c r="C158"/>
  <c r="D158"/>
  <c r="F158"/>
  <c r="A159"/>
  <c r="B159"/>
  <c r="C159"/>
  <c r="D159"/>
  <c r="F159"/>
  <c r="A160"/>
  <c r="B160"/>
  <c r="C160"/>
  <c r="D160"/>
  <c r="F160"/>
  <c r="A161"/>
  <c r="B161"/>
  <c r="C161"/>
  <c r="D161"/>
  <c r="F161"/>
  <c r="A162"/>
  <c r="B162"/>
  <c r="C162"/>
  <c r="D162"/>
  <c r="F162"/>
  <c r="A163"/>
  <c r="B163"/>
  <c r="C163"/>
  <c r="D163"/>
  <c r="F163"/>
  <c r="A164"/>
  <c r="B164"/>
  <c r="C164"/>
  <c r="D164"/>
  <c r="F164"/>
  <c r="A165"/>
  <c r="B165"/>
  <c r="C165"/>
  <c r="D165"/>
  <c r="F165"/>
  <c r="A166"/>
  <c r="B166"/>
  <c r="C166"/>
  <c r="D166"/>
  <c r="F166"/>
  <c r="A167"/>
  <c r="B167"/>
  <c r="C167"/>
  <c r="D167"/>
  <c r="F167"/>
  <c r="A168"/>
  <c r="B168"/>
  <c r="C168"/>
  <c r="D168"/>
  <c r="F168"/>
  <c r="A169"/>
  <c r="B169"/>
  <c r="C169"/>
  <c r="D169"/>
  <c r="F169"/>
  <c r="A170"/>
  <c r="B170"/>
  <c r="C170"/>
  <c r="D170"/>
  <c r="F170"/>
  <c r="A171"/>
  <c r="B171"/>
  <c r="C171"/>
  <c r="D171"/>
  <c r="F171"/>
  <c r="A172"/>
  <c r="B172"/>
  <c r="C172"/>
  <c r="D172"/>
  <c r="F172"/>
  <c r="A173"/>
  <c r="B173"/>
  <c r="C173"/>
  <c r="D173"/>
  <c r="F173"/>
  <c r="A174"/>
  <c r="B174"/>
  <c r="C174"/>
  <c r="D174"/>
  <c r="F174"/>
  <c r="A175"/>
  <c r="B175"/>
  <c r="C175"/>
  <c r="D175"/>
  <c r="F175"/>
  <c r="A176"/>
  <c r="B176"/>
  <c r="C176"/>
  <c r="D176"/>
  <c r="F176"/>
  <c r="A177"/>
  <c r="B177"/>
  <c r="C177"/>
  <c r="D177"/>
  <c r="F177"/>
  <c r="A178"/>
  <c r="B178"/>
  <c r="C178"/>
  <c r="D178"/>
  <c r="F178"/>
  <c r="A179"/>
  <c r="B179"/>
  <c r="C179"/>
  <c r="D179"/>
  <c r="F179"/>
  <c r="A180"/>
  <c r="B180"/>
  <c r="C180"/>
  <c r="D180"/>
  <c r="F180"/>
  <c r="A181"/>
  <c r="B181"/>
  <c r="C181"/>
  <c r="D181"/>
  <c r="F181"/>
  <c r="A182"/>
  <c r="B182"/>
  <c r="C182"/>
  <c r="D182"/>
  <c r="F182"/>
  <c r="A183"/>
  <c r="B183"/>
  <c r="C183"/>
  <c r="D183"/>
  <c r="F183"/>
  <c r="A184"/>
  <c r="B184"/>
  <c r="C184"/>
  <c r="D184"/>
  <c r="F184"/>
  <c r="A185"/>
  <c r="B185"/>
  <c r="C185"/>
  <c r="D185"/>
  <c r="F185"/>
  <c r="A186"/>
  <c r="B186"/>
  <c r="C186"/>
  <c r="D186"/>
  <c r="F186"/>
  <c r="D28" i="8"/>
  <c r="D29"/>
  <c r="D30"/>
  <c r="D31"/>
  <c r="D32"/>
  <c r="D33"/>
  <c r="D34"/>
  <c r="D35"/>
  <c r="D36"/>
  <c r="D37"/>
  <c r="D28" i="7"/>
  <c r="D29"/>
  <c r="D30"/>
  <c r="D31"/>
  <c r="D32"/>
  <c r="D33"/>
  <c r="D34"/>
  <c r="D35"/>
  <c r="D36"/>
  <c r="D37"/>
  <c r="D28" i="6"/>
  <c r="D29"/>
  <c r="D30"/>
  <c r="D31"/>
  <c r="D32"/>
  <c r="D33"/>
  <c r="D34"/>
  <c r="D35"/>
  <c r="D36"/>
  <c r="D37"/>
  <c r="D28" i="5"/>
  <c r="D29"/>
  <c r="D30"/>
  <c r="D31"/>
  <c r="D32"/>
  <c r="D33"/>
  <c r="D34"/>
  <c r="D35"/>
  <c r="D36"/>
  <c r="D37"/>
  <c r="D28" i="4"/>
  <c r="D29"/>
  <c r="D30"/>
  <c r="D31"/>
  <c r="D32"/>
  <c r="D33"/>
  <c r="D34"/>
  <c r="D35"/>
  <c r="D36"/>
  <c r="D37"/>
  <c r="D28" i="3"/>
  <c r="D29"/>
  <c r="D30"/>
  <c r="D31"/>
  <c r="D32"/>
  <c r="D33"/>
  <c r="D34"/>
  <c r="D35"/>
  <c r="D36"/>
  <c r="D37"/>
  <c r="D28" i="2"/>
  <c r="D29"/>
  <c r="D30"/>
  <c r="D31"/>
  <c r="D32"/>
  <c r="D33"/>
  <c r="D34"/>
  <c r="D35"/>
  <c r="D36"/>
  <c r="D37"/>
  <c r="D28" i="1"/>
  <c r="D29"/>
  <c r="D30"/>
  <c r="D31"/>
  <c r="D32"/>
  <c r="D33"/>
  <c r="D34"/>
  <c r="D35"/>
  <c r="D36"/>
  <c r="D37"/>
  <c r="D38" i="8" l="1"/>
  <c r="D38" i="6"/>
  <c r="D38" i="7"/>
  <c r="D38" i="3"/>
  <c r="D38" i="5"/>
  <c r="D38" i="2"/>
  <c r="D38" i="1"/>
  <c r="C26" i="9"/>
  <c r="C31"/>
  <c r="C27"/>
  <c r="D38" i="4"/>
  <c r="C32" i="9"/>
  <c r="C28"/>
  <c r="C30"/>
  <c r="C29"/>
  <c r="C25"/>
  <c r="C33" l="1"/>
</calcChain>
</file>

<file path=xl/sharedStrings.xml><?xml version="1.0" encoding="utf-8"?>
<sst xmlns="http://schemas.openxmlformats.org/spreadsheetml/2006/main" count="324" uniqueCount="86">
  <si>
    <t>Parcelle</t>
  </si>
  <si>
    <t>Rang</t>
  </si>
  <si>
    <t>N°arbre</t>
  </si>
  <si>
    <t>bloc</t>
  </si>
  <si>
    <t>Observations</t>
  </si>
  <si>
    <t>Compléments</t>
  </si>
  <si>
    <t>8F5</t>
  </si>
  <si>
    <t>Chancre arbre</t>
  </si>
  <si>
    <t>Chancre branche</t>
  </si>
  <si>
    <t>PG dominant</t>
  </si>
  <si>
    <t>Arbre mort</t>
  </si>
  <si>
    <t>Pas de fleurs</t>
  </si>
  <si>
    <t>Ni fleurs ni feuilles</t>
  </si>
  <si>
    <t>Petit</t>
  </si>
  <si>
    <t>Arbre abîmé</t>
  </si>
  <si>
    <t>Pucerons</t>
  </si>
  <si>
    <t>Arbre à arracher</t>
  </si>
  <si>
    <t>Chancre</t>
  </si>
  <si>
    <t>8F4</t>
  </si>
  <si>
    <t>G1</t>
  </si>
  <si>
    <t>8MN</t>
  </si>
  <si>
    <t>8B</t>
  </si>
  <si>
    <t>8A</t>
  </si>
  <si>
    <t>8C</t>
  </si>
  <si>
    <t>Liste</t>
  </si>
  <si>
    <t>G2</t>
  </si>
  <si>
    <t xml:space="preserve">Observation Moulin Neuf </t>
  </si>
  <si>
    <t>Non renseigné</t>
  </si>
  <si>
    <t>Fiche d'information</t>
  </si>
  <si>
    <t>Vanessa</t>
  </si>
  <si>
    <t>Jérôme</t>
  </si>
  <si>
    <t>Rodolphe</t>
  </si>
  <si>
    <t>Nom observateur(s):</t>
  </si>
  <si>
    <t>Date des observations:</t>
  </si>
  <si>
    <t>12-13 avril 2018</t>
  </si>
  <si>
    <t>Nom observateurs</t>
  </si>
  <si>
    <t>Date observation</t>
  </si>
  <si>
    <t>Observation Dalival Moulin Neuf</t>
  </si>
  <si>
    <t>Variété</t>
  </si>
  <si>
    <t>Observation</t>
  </si>
  <si>
    <t>Complément</t>
  </si>
  <si>
    <t>Variétés</t>
  </si>
  <si>
    <t>Reine des Reinettes</t>
  </si>
  <si>
    <t>Honeycrisp</t>
  </si>
  <si>
    <t>Rubinette</t>
  </si>
  <si>
    <t>UEB 32642</t>
  </si>
  <si>
    <t>Clochard</t>
  </si>
  <si>
    <t>Golden</t>
  </si>
  <si>
    <t>Elstar</t>
  </si>
  <si>
    <t>Dalinette</t>
  </si>
  <si>
    <t>Scired</t>
  </si>
  <si>
    <t>Sciearly</t>
  </si>
  <si>
    <t>Sciros</t>
  </si>
  <si>
    <t>Rustica</t>
  </si>
  <si>
    <t>Galiwa</t>
  </si>
  <si>
    <t>Lafayette</t>
  </si>
  <si>
    <t>Silken</t>
  </si>
  <si>
    <t>Goldor</t>
  </si>
  <si>
    <t>Red</t>
  </si>
  <si>
    <t>IFO R&amp;D</t>
  </si>
  <si>
    <t>Minneiska</t>
  </si>
  <si>
    <t>Daliclass</t>
  </si>
  <si>
    <t>Coop 38</t>
  </si>
  <si>
    <t>Scilate</t>
  </si>
  <si>
    <t>Pinova</t>
  </si>
  <si>
    <t>Scifresh</t>
  </si>
  <si>
    <t>Ambrosia</t>
  </si>
  <si>
    <t>Malus</t>
  </si>
  <si>
    <t>Dalilight</t>
  </si>
  <si>
    <t>Bramley</t>
  </si>
  <si>
    <t>Granny</t>
  </si>
  <si>
    <t>Ariane</t>
  </si>
  <si>
    <t>Braeburn</t>
  </si>
  <si>
    <t>Dalitron</t>
  </si>
  <si>
    <t>Cripps Pink</t>
  </si>
  <si>
    <t>Chantecler</t>
  </si>
  <si>
    <t>Jonagold</t>
  </si>
  <si>
    <t>Pilot</t>
  </si>
  <si>
    <t>Fuji</t>
  </si>
  <si>
    <t>HC2-2</t>
  </si>
  <si>
    <t>Dalinbel</t>
  </si>
  <si>
    <t>Inored</t>
  </si>
  <si>
    <t>HC2-1</t>
  </si>
  <si>
    <t>Monalisa</t>
  </si>
  <si>
    <t>Mise à jour: 27/05/2018</t>
  </si>
  <si>
    <t>Chétif</t>
  </si>
</sst>
</file>

<file path=xl/styles.xml><?xml version="1.0" encoding="utf-8"?>
<styleSheet xmlns="http://schemas.openxmlformats.org/spreadsheetml/2006/main">
  <numFmts count="1">
    <numFmt numFmtId="164" formatCode="0;\-0;"/>
  </numFmts>
  <fonts count="9">
    <font>
      <sz val="10"/>
      <name val="Arial"/>
      <family val="2"/>
    </font>
    <font>
      <sz val="12"/>
      <name val="Arial"/>
      <family val="2"/>
      <charset val="1"/>
    </font>
    <font>
      <sz val="12"/>
      <name val="Arial"/>
      <family val="1"/>
      <charset val="1"/>
    </font>
    <font>
      <sz val="10"/>
      <name val="Arial"/>
      <family val="2"/>
      <charset val="1"/>
    </font>
    <font>
      <sz val="28"/>
      <name val="Arial"/>
      <family val="2"/>
    </font>
    <font>
      <b/>
      <sz val="28"/>
      <name val="Arial"/>
      <family val="2"/>
    </font>
    <font>
      <i/>
      <sz val="28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55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/>
        <bgColor indexed="9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2" xfId="0" applyFont="1" applyFill="1" applyBorder="1"/>
    <xf numFmtId="0" fontId="0" fillId="0" borderId="2" xfId="0" applyBorder="1"/>
    <xf numFmtId="0" fontId="0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/>
    <xf numFmtId="0" fontId="3" fillId="0" borderId="8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shrinkToFit="1"/>
    </xf>
    <xf numFmtId="164" fontId="0" fillId="0" borderId="0" xfId="0" applyNumberFormat="1" applyAlignment="1">
      <alignment horizontal="centerContinuous" shrinkToFit="1"/>
    </xf>
    <xf numFmtId="0" fontId="4" fillId="0" borderId="0" xfId="0" applyFont="1"/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164" fontId="7" fillId="0" borderId="0" xfId="0" applyNumberFormat="1" applyFont="1" applyBorder="1" applyAlignment="1">
      <alignment horizontal="right" vertical="center" shrinkToFit="1" readingOrder="1"/>
    </xf>
    <xf numFmtId="164" fontId="0" fillId="0" borderId="0" xfId="0" applyNumberFormat="1" applyBorder="1" applyAlignment="1">
      <alignment horizontal="right" vertical="center" readingOrder="1"/>
    </xf>
    <xf numFmtId="164" fontId="0" fillId="0" borderId="0" xfId="0" applyNumberFormat="1" applyBorder="1" applyAlignment="1">
      <alignment horizontal="right" vertical="center" shrinkToFit="1" readingOrder="1"/>
    </xf>
    <xf numFmtId="0" fontId="3" fillId="3" borderId="3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3" fillId="0" borderId="6" xfId="0" applyFont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0" fillId="0" borderId="1" xfId="0" applyBorder="1"/>
    <xf numFmtId="0" fontId="3" fillId="0" borderId="9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Continuous" vertical="center" shrinkToFit="1"/>
    </xf>
    <xf numFmtId="0" fontId="0" fillId="0" borderId="0" xfId="0" applyAlignment="1">
      <alignment vertical="center"/>
    </xf>
    <xf numFmtId="0" fontId="3" fillId="3" borderId="10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164" fontId="0" fillId="0" borderId="0" xfId="0" applyNumberFormat="1" applyBorder="1" applyAlignment="1">
      <alignment horizontal="centerContinuous" shrinkToFit="1"/>
    </xf>
    <xf numFmtId="164" fontId="0" fillId="0" borderId="0" xfId="0" applyNumberFormat="1" applyBorder="1" applyAlignment="1">
      <alignment horizontal="centerContinuous" vertical="center" shrinkToFit="1"/>
    </xf>
    <xf numFmtId="0" fontId="3" fillId="4" borderId="6" xfId="0" applyFont="1" applyFill="1" applyBorder="1" applyAlignment="1">
      <alignment horizontal="center"/>
    </xf>
    <xf numFmtId="164" fontId="7" fillId="0" borderId="0" xfId="0" applyNumberFormat="1" applyFont="1" applyAlignment="1">
      <alignment horizontal="right" vertical="center" shrinkToFit="1"/>
    </xf>
    <xf numFmtId="164" fontId="0" fillId="0" borderId="0" xfId="0" applyNumberFormat="1" applyAlignment="1">
      <alignment horizontal="right" vertical="center" shrinkToFit="1"/>
    </xf>
  </cellXfs>
  <cellStyles count="1">
    <cellStyle name="Normal" xfId="0" builtinId="0"/>
  </cellStyles>
  <dxfs count="8">
    <dxf>
      <numFmt numFmtId="164" formatCode="0;\-0;"/>
      <alignment horizontal="centerContinuous" vertical="bottom" textRotation="0" wrapText="0" indent="0" relativeIndent="255" justifyLastLine="0" shrinkToFit="1" mergeCell="0" readingOrder="0"/>
    </dxf>
    <dxf>
      <numFmt numFmtId="164" formatCode="0;\-0;"/>
      <alignment horizontal="centerContinuous" vertical="center" textRotation="0" wrapText="0" indent="0" relativeIndent="255" justifyLastLine="0" shrinkToFit="1" mergeCell="0" readingOrder="0"/>
    </dxf>
    <dxf>
      <numFmt numFmtId="164" formatCode="0;\-0;"/>
      <alignment horizontal="centerContinuous" vertical="bottom" textRotation="0" wrapText="0" indent="0" relativeIndent="255" justifyLastLine="0" shrinkToFit="1" mergeCell="0" readingOrder="0"/>
    </dxf>
    <dxf>
      <numFmt numFmtId="164" formatCode="0;\-0;"/>
      <alignment horizontal="centerContinuous" vertical="bottom" textRotation="0" wrapText="0" indent="0" relativeIndent="255" justifyLastLine="0" shrinkToFit="1" mergeCell="0" readingOrder="0"/>
    </dxf>
    <dxf>
      <numFmt numFmtId="164" formatCode="0;\-0;"/>
      <alignment horizontal="centerContinuous" vertical="bottom" textRotation="0" wrapText="0" indent="0" relativeIndent="255" justifyLastLine="0" shrinkToFit="1" mergeCell="0" readingOrder="0"/>
    </dxf>
    <dxf>
      <numFmt numFmtId="164" formatCode="0;\-0;"/>
      <alignment horizontal="centerContinuous" vertical="bottom" textRotation="0" wrapText="0" indent="0" relativeIndent="255" justifyLastLine="0" shrinkToFit="1" mergeCell="0" readingOrder="0"/>
    </dxf>
    <dxf>
      <numFmt numFmtId="164" formatCode="0;\-0;"/>
      <alignment horizontal="centerContinuous" vertical="bottom" textRotation="0" wrapText="0" indent="0" relativeIndent="255" justifyLastLine="0" shrinkToFit="1" mergeCell="0" readingOrder="0"/>
    </dxf>
    <dxf>
      <numFmt numFmtId="164" formatCode="0;\-0;"/>
      <alignment horizontal="centerContinuous" vertical="bottom" textRotation="0" wrapText="0" indent="0" relativeIndent="255" justifyLastLine="0" shrinkToFit="1" mergeCell="0" readingOrder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E0021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AECF00"/>
      <rgbColor rgb="00FFD320"/>
      <rgbColor rgb="00FF9900"/>
      <rgbColor rgb="00FF420E"/>
      <rgbColor rgb="00666699"/>
      <rgbColor rgb="00B2B2B2"/>
      <rgbColor rgb="00004586"/>
      <rgbColor rgb="00579D1C"/>
      <rgbColor rgb="00003300"/>
      <rgbColor rgb="00314004"/>
      <rgbColor rgb="00993300"/>
      <rgbColor rgb="00993366"/>
      <rgbColor rgb="004B1F6F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7"/>
  <c:chart>
    <c:view3D>
      <c:depthPercent val="100"/>
      <c:perspective val="30"/>
    </c:view3D>
    <c:floor>
      <c:spPr>
        <a:noFill/>
        <a:ln w="9525">
          <a:noFill/>
        </a:ln>
      </c:spPr>
    </c:floor>
    <c:sideWall>
      <c:spPr>
        <a:noFill/>
      </c:spPr>
    </c:sideWall>
    <c:backWall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7.1805336832895902E-2"/>
          <c:y val="9.7696850393701018E-2"/>
          <c:w val="0.88840660542432159"/>
          <c:h val="0.60331911636045565"/>
        </c:manualLayout>
      </c:layout>
      <c:bar3DChart>
        <c:barDir val="col"/>
        <c:grouping val="clustered"/>
        <c:ser>
          <c:idx val="1"/>
          <c:order val="0"/>
          <c:dLbls>
            <c:showVal val="1"/>
          </c:dLbls>
          <c:cat>
            <c:strRef>
              <c:f>'8F5'!$B$30:$B$38</c:f>
              <c:strCache>
                <c:ptCount val="9"/>
                <c:pt idx="0">
                  <c:v>PG dominant</c:v>
                </c:pt>
                <c:pt idx="1">
                  <c:v>Arbre mort</c:v>
                </c:pt>
                <c:pt idx="2">
                  <c:v>Pas de fleurs</c:v>
                </c:pt>
                <c:pt idx="3">
                  <c:v>Ni fleurs ni feuilles</c:v>
                </c:pt>
                <c:pt idx="4">
                  <c:v>Petit</c:v>
                </c:pt>
                <c:pt idx="5">
                  <c:v>Arbre abîmé</c:v>
                </c:pt>
                <c:pt idx="6">
                  <c:v>Pucerons</c:v>
                </c:pt>
                <c:pt idx="7">
                  <c:v>Arbre à arracher</c:v>
                </c:pt>
                <c:pt idx="8">
                  <c:v>Chancre</c:v>
                </c:pt>
              </c:strCache>
            </c:strRef>
          </c:cat>
          <c:val>
            <c:numRef>
              <c:f>'8F5'!$D$30:$D$38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hape val="cylinder"/>
        <c:axId val="104881536"/>
        <c:axId val="104912000"/>
        <c:axId val="0"/>
      </c:bar3DChart>
      <c:catAx>
        <c:axId val="104881536"/>
        <c:scaling>
          <c:orientation val="minMax"/>
        </c:scaling>
        <c:axPos val="b"/>
        <c:majorGridlines/>
        <c:numFmt formatCode="General" sourceLinked="1"/>
        <c:tickLblPos val="nextTo"/>
        <c:crossAx val="104912000"/>
        <c:crosses val="autoZero"/>
        <c:auto val="1"/>
        <c:lblAlgn val="ctr"/>
        <c:lblOffset val="100"/>
      </c:catAx>
      <c:valAx>
        <c:axId val="104912000"/>
        <c:scaling>
          <c:orientation val="minMax"/>
        </c:scaling>
        <c:axPos val="l"/>
        <c:majorGridlines/>
        <c:numFmt formatCode="General" sourceLinked="1"/>
        <c:tickLblPos val="nextTo"/>
        <c:crossAx val="10488153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ln>
      <a:noFill/>
    </a:ln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"/>
  <c:chart>
    <c:title>
      <c:tx>
        <c:rich>
          <a:bodyPr/>
          <a:lstStyle/>
          <a:p>
            <a:pPr>
              <a:defRPr/>
            </a:pPr>
            <a:r>
              <a:rPr lang="fr-FR"/>
              <a:t>Moulin Neuf</a:t>
            </a:r>
          </a:p>
        </c:rich>
      </c:tx>
      <c:layout/>
    </c:title>
    <c:plotArea>
      <c:layout/>
      <c:barChart>
        <c:barDir val="bar"/>
        <c:grouping val="clustered"/>
        <c:ser>
          <c:idx val="0"/>
          <c:order val="0"/>
          <c:dLbls>
            <c:showVal val="1"/>
          </c:dLbls>
          <c:cat>
            <c:strRef>
              <c:f>Liste!$B$25:$B$33</c:f>
              <c:strCache>
                <c:ptCount val="9"/>
                <c:pt idx="0">
                  <c:v>PG dominant</c:v>
                </c:pt>
                <c:pt idx="1">
                  <c:v>Arbre mort</c:v>
                </c:pt>
                <c:pt idx="2">
                  <c:v>Pas de fleurs</c:v>
                </c:pt>
                <c:pt idx="3">
                  <c:v>Ni fleurs ni feuilles</c:v>
                </c:pt>
                <c:pt idx="4">
                  <c:v>Petit</c:v>
                </c:pt>
                <c:pt idx="5">
                  <c:v>Arbre abîmé</c:v>
                </c:pt>
                <c:pt idx="6">
                  <c:v>Pucerons</c:v>
                </c:pt>
                <c:pt idx="7">
                  <c:v>Arbre à arracher</c:v>
                </c:pt>
                <c:pt idx="8">
                  <c:v>Chancre</c:v>
                </c:pt>
              </c:strCache>
            </c:strRef>
          </c:cat>
          <c:val>
            <c:numRef>
              <c:f>Liste!$C$25:$C$33</c:f>
              <c:numCache>
                <c:formatCode>General</c:formatCode>
                <c:ptCount val="9"/>
                <c:pt idx="0">
                  <c:v>0</c:v>
                </c:pt>
                <c:pt idx="1">
                  <c:v>11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axId val="104927616"/>
        <c:axId val="104929152"/>
      </c:barChart>
      <c:catAx>
        <c:axId val="104927616"/>
        <c:scaling>
          <c:orientation val="minMax"/>
        </c:scaling>
        <c:axPos val="l"/>
        <c:numFmt formatCode="General" sourceLinked="1"/>
        <c:majorTickMark val="none"/>
        <c:tickLblPos val="nextTo"/>
        <c:crossAx val="104929152"/>
        <c:crosses val="autoZero"/>
        <c:auto val="1"/>
        <c:lblAlgn val="ctr"/>
        <c:lblOffset val="100"/>
      </c:catAx>
      <c:valAx>
        <c:axId val="104929152"/>
        <c:scaling>
          <c:orientation val="minMax"/>
        </c:scaling>
        <c:axPos val="b"/>
        <c:majorGridlines/>
        <c:numFmt formatCode="General" sourceLinked="1"/>
        <c:majorTickMark val="none"/>
        <c:tickLblPos val="nextTo"/>
        <c:crossAx val="104927616"/>
        <c:crosses val="autoZero"/>
        <c:crossBetween val="between"/>
      </c:valAx>
    </c:plotArea>
    <c:plotVisOnly val="1"/>
    <c:dispBlanksAs val="gap"/>
  </c:chart>
  <c:printSettings>
    <c:headerFooter/>
    <c:pageMargins b="0.75000000000000178" l="0.70000000000000062" r="0.70000000000000062" t="0.75000000000000178" header="0.30000000000000032" footer="0.30000000000000032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7"/>
  <c:chart>
    <c:view3D>
      <c:depthPercent val="100"/>
      <c:perspective val="30"/>
    </c:view3D>
    <c:floor>
      <c:spPr>
        <a:noFill/>
        <a:ln w="9525">
          <a:noFill/>
        </a:ln>
      </c:spPr>
    </c:floor>
    <c:sideWall>
      <c:spPr>
        <a:noFill/>
      </c:spPr>
    </c:sideWall>
    <c:backWall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7.1805336832895902E-2"/>
          <c:y val="9.7696850393701018E-2"/>
          <c:w val="0.88840660542432159"/>
          <c:h val="0.60331911636045565"/>
        </c:manualLayout>
      </c:layout>
      <c:bar3DChart>
        <c:barDir val="col"/>
        <c:grouping val="clustered"/>
        <c:ser>
          <c:idx val="0"/>
          <c:order val="0"/>
          <c:cat>
            <c:strRef>
              <c:f>'8F4'!$B$30:$B$38</c:f>
              <c:strCache>
                <c:ptCount val="9"/>
                <c:pt idx="0">
                  <c:v>PG dominant</c:v>
                </c:pt>
                <c:pt idx="1">
                  <c:v>Arbre mort</c:v>
                </c:pt>
                <c:pt idx="2">
                  <c:v>Pas de fleurs</c:v>
                </c:pt>
                <c:pt idx="3">
                  <c:v>Ni fleurs ni feuilles</c:v>
                </c:pt>
                <c:pt idx="4">
                  <c:v>Petit</c:v>
                </c:pt>
                <c:pt idx="5">
                  <c:v>Arbre abîmé</c:v>
                </c:pt>
                <c:pt idx="6">
                  <c:v>Pucerons</c:v>
                </c:pt>
                <c:pt idx="7">
                  <c:v>Arbre à arracher</c:v>
                </c:pt>
                <c:pt idx="8">
                  <c:v>Chancre</c:v>
                </c:pt>
              </c:strCache>
            </c:strRef>
          </c:cat>
          <c:val>
            <c:numRef>
              <c:f>'8F4'!$D$30:$D$38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hape val="cylinder"/>
        <c:axId val="104994688"/>
        <c:axId val="104996224"/>
        <c:axId val="0"/>
      </c:bar3DChart>
      <c:catAx>
        <c:axId val="104994688"/>
        <c:scaling>
          <c:orientation val="minMax"/>
        </c:scaling>
        <c:axPos val="b"/>
        <c:majorGridlines/>
        <c:numFmt formatCode="General" sourceLinked="1"/>
        <c:tickLblPos val="nextTo"/>
        <c:crossAx val="104996224"/>
        <c:crosses val="autoZero"/>
        <c:auto val="1"/>
        <c:lblAlgn val="ctr"/>
        <c:lblOffset val="100"/>
      </c:catAx>
      <c:valAx>
        <c:axId val="104996224"/>
        <c:scaling>
          <c:orientation val="minMax"/>
        </c:scaling>
        <c:axPos val="l"/>
        <c:majorGridlines/>
        <c:numFmt formatCode="General" sourceLinked="1"/>
        <c:tickLblPos val="nextTo"/>
        <c:crossAx val="10499468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ln>
      <a:noFill/>
    </a:ln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"/>
  <c:chart>
    <c:title>
      <c:tx>
        <c:rich>
          <a:bodyPr/>
          <a:lstStyle/>
          <a:p>
            <a:pPr>
              <a:defRPr/>
            </a:pPr>
            <a:r>
              <a:rPr lang="fr-FR"/>
              <a:t>Moulin Neuf</a:t>
            </a:r>
          </a:p>
        </c:rich>
      </c:tx>
      <c:layout/>
    </c:title>
    <c:plotArea>
      <c:layout/>
      <c:barChart>
        <c:barDir val="bar"/>
        <c:grouping val="clustered"/>
        <c:ser>
          <c:idx val="0"/>
          <c:order val="0"/>
          <c:dLbls>
            <c:showVal val="1"/>
          </c:dLbls>
          <c:cat>
            <c:strRef>
              <c:f>Liste!$B$25:$B$33</c:f>
              <c:strCache>
                <c:ptCount val="9"/>
                <c:pt idx="0">
                  <c:v>PG dominant</c:v>
                </c:pt>
                <c:pt idx="1">
                  <c:v>Arbre mort</c:v>
                </c:pt>
                <c:pt idx="2">
                  <c:v>Pas de fleurs</c:v>
                </c:pt>
                <c:pt idx="3">
                  <c:v>Ni fleurs ni feuilles</c:v>
                </c:pt>
                <c:pt idx="4">
                  <c:v>Petit</c:v>
                </c:pt>
                <c:pt idx="5">
                  <c:v>Arbre abîmé</c:v>
                </c:pt>
                <c:pt idx="6">
                  <c:v>Pucerons</c:v>
                </c:pt>
                <c:pt idx="7">
                  <c:v>Arbre à arracher</c:v>
                </c:pt>
                <c:pt idx="8">
                  <c:v>Chancre</c:v>
                </c:pt>
              </c:strCache>
            </c:strRef>
          </c:cat>
          <c:val>
            <c:numRef>
              <c:f>Liste!$C$25:$C$33</c:f>
              <c:numCache>
                <c:formatCode>General</c:formatCode>
                <c:ptCount val="9"/>
                <c:pt idx="0">
                  <c:v>0</c:v>
                </c:pt>
                <c:pt idx="1">
                  <c:v>11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axId val="105011840"/>
        <c:axId val="105042304"/>
      </c:barChart>
      <c:catAx>
        <c:axId val="105011840"/>
        <c:scaling>
          <c:orientation val="minMax"/>
        </c:scaling>
        <c:axPos val="l"/>
        <c:numFmt formatCode="General" sourceLinked="1"/>
        <c:majorTickMark val="none"/>
        <c:tickLblPos val="nextTo"/>
        <c:crossAx val="105042304"/>
        <c:crosses val="autoZero"/>
        <c:auto val="1"/>
        <c:lblAlgn val="ctr"/>
        <c:lblOffset val="100"/>
      </c:catAx>
      <c:valAx>
        <c:axId val="105042304"/>
        <c:scaling>
          <c:orientation val="minMax"/>
        </c:scaling>
        <c:axPos val="b"/>
        <c:majorGridlines/>
        <c:numFmt formatCode="General" sourceLinked="1"/>
        <c:majorTickMark val="none"/>
        <c:tickLblPos val="nextTo"/>
        <c:crossAx val="105011840"/>
        <c:crosses val="autoZero"/>
        <c:crossBetween val="between"/>
      </c:valAx>
    </c:plotArea>
    <c:plotVisOnly val="1"/>
    <c:dispBlanksAs val="gap"/>
  </c:chart>
  <c:printSettings>
    <c:headerFooter/>
    <c:pageMargins b="0.75000000000000178" l="0.70000000000000062" r="0.70000000000000062" t="0.75000000000000178" header="0.30000000000000032" footer="0.30000000000000032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7"/>
  <c:chart>
    <c:view3D>
      <c:depthPercent val="100"/>
      <c:perspective val="30"/>
    </c:view3D>
    <c:floor>
      <c:spPr>
        <a:noFill/>
        <a:ln w="9525">
          <a:noFill/>
        </a:ln>
      </c:spPr>
    </c:floor>
    <c:sideWall>
      <c:spPr>
        <a:noFill/>
      </c:spPr>
    </c:sideWall>
    <c:backWall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7.1805336832895902E-2"/>
          <c:y val="9.7696850393701018E-2"/>
          <c:w val="0.88840660542432159"/>
          <c:h val="0.60331911636045565"/>
        </c:manualLayout>
      </c:layout>
      <c:bar3DChart>
        <c:barDir val="col"/>
        <c:grouping val="clustered"/>
        <c:ser>
          <c:idx val="1"/>
          <c:order val="0"/>
          <c:dLbls>
            <c:showVal val="1"/>
          </c:dLbls>
          <c:cat>
            <c:strRef>
              <c:f>'G2'!$B$30:$B$38</c:f>
              <c:strCache>
                <c:ptCount val="9"/>
                <c:pt idx="0">
                  <c:v>PG dominant</c:v>
                </c:pt>
                <c:pt idx="1">
                  <c:v>Arbre mort</c:v>
                </c:pt>
                <c:pt idx="2">
                  <c:v>Pas de fleurs</c:v>
                </c:pt>
                <c:pt idx="3">
                  <c:v>Ni fleurs ni feuilles</c:v>
                </c:pt>
                <c:pt idx="4">
                  <c:v>Petit</c:v>
                </c:pt>
                <c:pt idx="5">
                  <c:v>Arbre abîmé</c:v>
                </c:pt>
                <c:pt idx="6">
                  <c:v>Pucerons</c:v>
                </c:pt>
                <c:pt idx="7">
                  <c:v>Arbre à arracher</c:v>
                </c:pt>
                <c:pt idx="8">
                  <c:v>Chancre</c:v>
                </c:pt>
              </c:strCache>
            </c:strRef>
          </c:cat>
          <c:val>
            <c:numRef>
              <c:f>'G2'!$D$30:$D$38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hape val="cylinder"/>
        <c:axId val="107721472"/>
        <c:axId val="107723008"/>
        <c:axId val="0"/>
      </c:bar3DChart>
      <c:catAx>
        <c:axId val="107721472"/>
        <c:scaling>
          <c:orientation val="minMax"/>
        </c:scaling>
        <c:axPos val="b"/>
        <c:majorGridlines/>
        <c:numFmt formatCode="General" sourceLinked="1"/>
        <c:tickLblPos val="nextTo"/>
        <c:crossAx val="107723008"/>
        <c:crosses val="autoZero"/>
        <c:auto val="1"/>
        <c:lblAlgn val="ctr"/>
        <c:lblOffset val="100"/>
      </c:catAx>
      <c:valAx>
        <c:axId val="107723008"/>
        <c:scaling>
          <c:orientation val="minMax"/>
        </c:scaling>
        <c:axPos val="l"/>
        <c:majorGridlines/>
        <c:numFmt formatCode="General" sourceLinked="1"/>
        <c:tickLblPos val="nextTo"/>
        <c:crossAx val="10772147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ln>
      <a:noFill/>
    </a:ln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"/>
  <c:chart>
    <c:title>
      <c:tx>
        <c:rich>
          <a:bodyPr/>
          <a:lstStyle/>
          <a:p>
            <a:pPr>
              <a:defRPr/>
            </a:pPr>
            <a:r>
              <a:rPr lang="fr-FR"/>
              <a:t>Moulin Neuf</a:t>
            </a:r>
          </a:p>
        </c:rich>
      </c:tx>
      <c:layout/>
    </c:title>
    <c:plotArea>
      <c:layout/>
      <c:barChart>
        <c:barDir val="bar"/>
        <c:grouping val="clustered"/>
        <c:ser>
          <c:idx val="0"/>
          <c:order val="0"/>
          <c:dLbls>
            <c:showVal val="1"/>
          </c:dLbls>
          <c:cat>
            <c:strRef>
              <c:f>Liste!$B$25:$B$33</c:f>
              <c:strCache>
                <c:ptCount val="9"/>
                <c:pt idx="0">
                  <c:v>PG dominant</c:v>
                </c:pt>
                <c:pt idx="1">
                  <c:v>Arbre mort</c:v>
                </c:pt>
                <c:pt idx="2">
                  <c:v>Pas de fleurs</c:v>
                </c:pt>
                <c:pt idx="3">
                  <c:v>Ni fleurs ni feuilles</c:v>
                </c:pt>
                <c:pt idx="4">
                  <c:v>Petit</c:v>
                </c:pt>
                <c:pt idx="5">
                  <c:v>Arbre abîmé</c:v>
                </c:pt>
                <c:pt idx="6">
                  <c:v>Pucerons</c:v>
                </c:pt>
                <c:pt idx="7">
                  <c:v>Arbre à arracher</c:v>
                </c:pt>
                <c:pt idx="8">
                  <c:v>Chancre</c:v>
                </c:pt>
              </c:strCache>
            </c:strRef>
          </c:cat>
          <c:val>
            <c:numRef>
              <c:f>Liste!$C$25:$C$33</c:f>
              <c:numCache>
                <c:formatCode>General</c:formatCode>
                <c:ptCount val="9"/>
                <c:pt idx="0">
                  <c:v>0</c:v>
                </c:pt>
                <c:pt idx="1">
                  <c:v>11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axId val="107816064"/>
        <c:axId val="107817600"/>
      </c:barChart>
      <c:catAx>
        <c:axId val="107816064"/>
        <c:scaling>
          <c:orientation val="minMax"/>
        </c:scaling>
        <c:axPos val="l"/>
        <c:numFmt formatCode="General" sourceLinked="1"/>
        <c:majorTickMark val="none"/>
        <c:tickLblPos val="nextTo"/>
        <c:crossAx val="107817600"/>
        <c:crosses val="autoZero"/>
        <c:auto val="1"/>
        <c:lblAlgn val="ctr"/>
        <c:lblOffset val="100"/>
      </c:catAx>
      <c:valAx>
        <c:axId val="107817600"/>
        <c:scaling>
          <c:orientation val="minMax"/>
        </c:scaling>
        <c:axPos val="b"/>
        <c:majorGridlines/>
        <c:numFmt formatCode="General" sourceLinked="1"/>
        <c:majorTickMark val="none"/>
        <c:tickLblPos val="nextTo"/>
        <c:crossAx val="107816064"/>
        <c:crosses val="autoZero"/>
        <c:crossBetween val="between"/>
      </c:valAx>
    </c:plotArea>
    <c:plotVisOnly val="1"/>
    <c:dispBlanksAs val="gap"/>
  </c:chart>
  <c:printSettings>
    <c:headerFooter/>
    <c:pageMargins b="0.75000000000000178" l="0.70000000000000062" r="0.70000000000000062" t="0.75000000000000178" header="0.30000000000000032" footer="0.30000000000000032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7"/>
  <c:chart>
    <c:view3D>
      <c:depthPercent val="100"/>
      <c:perspective val="30"/>
    </c:view3D>
    <c:floor>
      <c:spPr>
        <a:noFill/>
        <a:ln w="9525">
          <a:noFill/>
        </a:ln>
      </c:spPr>
    </c:floor>
    <c:sideWall>
      <c:spPr>
        <a:noFill/>
      </c:spPr>
    </c:sideWall>
    <c:backWall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7.1805336832895902E-2"/>
          <c:y val="9.7696850393701018E-2"/>
          <c:w val="0.88840660542432159"/>
          <c:h val="0.60331911636045565"/>
        </c:manualLayout>
      </c:layout>
      <c:bar3DChart>
        <c:barDir val="col"/>
        <c:grouping val="clustered"/>
        <c:ser>
          <c:idx val="1"/>
          <c:order val="0"/>
          <c:dLbls>
            <c:showVal val="1"/>
          </c:dLbls>
          <c:cat>
            <c:strRef>
              <c:f>'8F5'!$B$30:$B$38</c:f>
              <c:strCache>
                <c:ptCount val="9"/>
                <c:pt idx="0">
                  <c:v>PG dominant</c:v>
                </c:pt>
                <c:pt idx="1">
                  <c:v>Arbre mort</c:v>
                </c:pt>
                <c:pt idx="2">
                  <c:v>Pas de fleurs</c:v>
                </c:pt>
                <c:pt idx="3">
                  <c:v>Ni fleurs ni feuilles</c:v>
                </c:pt>
                <c:pt idx="4">
                  <c:v>Petit</c:v>
                </c:pt>
                <c:pt idx="5">
                  <c:v>Arbre abîmé</c:v>
                </c:pt>
                <c:pt idx="6">
                  <c:v>Pucerons</c:v>
                </c:pt>
                <c:pt idx="7">
                  <c:v>Arbre à arracher</c:v>
                </c:pt>
                <c:pt idx="8">
                  <c:v>Chancre</c:v>
                </c:pt>
              </c:strCache>
            </c:strRef>
          </c:cat>
          <c:val>
            <c:numRef>
              <c:f>'G1'!$D$30:$D$38</c:f>
              <c:numCache>
                <c:formatCode>General</c:formatCode>
                <c:ptCount val="9"/>
                <c:pt idx="0">
                  <c:v>0</c:v>
                </c:pt>
                <c:pt idx="1">
                  <c:v>11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hape val="cylinder"/>
        <c:axId val="107863040"/>
        <c:axId val="107868928"/>
        <c:axId val="0"/>
      </c:bar3DChart>
      <c:catAx>
        <c:axId val="107863040"/>
        <c:scaling>
          <c:orientation val="minMax"/>
        </c:scaling>
        <c:axPos val="b"/>
        <c:majorGridlines/>
        <c:numFmt formatCode="General" sourceLinked="1"/>
        <c:tickLblPos val="nextTo"/>
        <c:crossAx val="107868928"/>
        <c:crosses val="autoZero"/>
        <c:auto val="1"/>
        <c:lblAlgn val="ctr"/>
        <c:lblOffset val="100"/>
      </c:catAx>
      <c:valAx>
        <c:axId val="107868928"/>
        <c:scaling>
          <c:orientation val="minMax"/>
        </c:scaling>
        <c:axPos val="l"/>
        <c:majorGridlines/>
        <c:numFmt formatCode="General" sourceLinked="1"/>
        <c:tickLblPos val="nextTo"/>
        <c:crossAx val="10786304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ln>
      <a:noFill/>
    </a:ln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"/>
  <c:chart>
    <c:title>
      <c:tx>
        <c:rich>
          <a:bodyPr/>
          <a:lstStyle/>
          <a:p>
            <a:pPr>
              <a:defRPr/>
            </a:pPr>
            <a:r>
              <a:rPr lang="fr-FR"/>
              <a:t>Moulin Neuf</a:t>
            </a:r>
          </a:p>
        </c:rich>
      </c:tx>
      <c:layout/>
    </c:title>
    <c:plotArea>
      <c:layout/>
      <c:barChart>
        <c:barDir val="bar"/>
        <c:grouping val="clustered"/>
        <c:ser>
          <c:idx val="0"/>
          <c:order val="0"/>
          <c:dLbls>
            <c:showVal val="1"/>
          </c:dLbls>
          <c:cat>
            <c:strRef>
              <c:f>Liste!$B$25:$B$33</c:f>
              <c:strCache>
                <c:ptCount val="9"/>
                <c:pt idx="0">
                  <c:v>PG dominant</c:v>
                </c:pt>
                <c:pt idx="1">
                  <c:v>Arbre mort</c:v>
                </c:pt>
                <c:pt idx="2">
                  <c:v>Pas de fleurs</c:v>
                </c:pt>
                <c:pt idx="3">
                  <c:v>Ni fleurs ni feuilles</c:v>
                </c:pt>
                <c:pt idx="4">
                  <c:v>Petit</c:v>
                </c:pt>
                <c:pt idx="5">
                  <c:v>Arbre abîmé</c:v>
                </c:pt>
                <c:pt idx="6">
                  <c:v>Pucerons</c:v>
                </c:pt>
                <c:pt idx="7">
                  <c:v>Arbre à arracher</c:v>
                </c:pt>
                <c:pt idx="8">
                  <c:v>Chancre</c:v>
                </c:pt>
              </c:strCache>
            </c:strRef>
          </c:cat>
          <c:val>
            <c:numRef>
              <c:f>Liste!$C$25:$C$33</c:f>
              <c:numCache>
                <c:formatCode>General</c:formatCode>
                <c:ptCount val="9"/>
                <c:pt idx="0">
                  <c:v>0</c:v>
                </c:pt>
                <c:pt idx="1">
                  <c:v>11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axId val="107761664"/>
        <c:axId val="107763200"/>
      </c:barChart>
      <c:catAx>
        <c:axId val="107761664"/>
        <c:scaling>
          <c:orientation val="minMax"/>
        </c:scaling>
        <c:axPos val="l"/>
        <c:numFmt formatCode="General" sourceLinked="1"/>
        <c:majorTickMark val="none"/>
        <c:tickLblPos val="nextTo"/>
        <c:crossAx val="107763200"/>
        <c:crosses val="autoZero"/>
        <c:auto val="1"/>
        <c:lblAlgn val="ctr"/>
        <c:lblOffset val="100"/>
      </c:catAx>
      <c:valAx>
        <c:axId val="107763200"/>
        <c:scaling>
          <c:orientation val="minMax"/>
        </c:scaling>
        <c:axPos val="b"/>
        <c:majorGridlines/>
        <c:numFmt formatCode="General" sourceLinked="1"/>
        <c:majorTickMark val="none"/>
        <c:tickLblPos val="nextTo"/>
        <c:crossAx val="107761664"/>
        <c:crosses val="autoZero"/>
        <c:crossBetween val="between"/>
      </c:valAx>
    </c:plotArea>
    <c:plotVisOnly val="1"/>
    <c:dispBlanksAs val="gap"/>
  </c:chart>
  <c:printSettings>
    <c:headerFooter/>
    <c:pageMargins b="0.75000000000000178" l="0.70000000000000062" r="0.70000000000000062" t="0.75000000000000178" header="0.30000000000000032" footer="0.30000000000000032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7"/>
  <c:chart>
    <c:view3D>
      <c:depthPercent val="100"/>
      <c:perspective val="30"/>
    </c:view3D>
    <c:floor>
      <c:spPr>
        <a:noFill/>
        <a:ln w="9525">
          <a:noFill/>
        </a:ln>
      </c:spPr>
    </c:floor>
    <c:sideWall>
      <c:spPr>
        <a:noFill/>
      </c:spPr>
    </c:sideWall>
    <c:backWall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7.1805336832895902E-2"/>
          <c:y val="9.7696850393701018E-2"/>
          <c:w val="0.88840660542432159"/>
          <c:h val="0.60331911636045565"/>
        </c:manualLayout>
      </c:layout>
      <c:bar3DChart>
        <c:barDir val="col"/>
        <c:grouping val="clustered"/>
        <c:ser>
          <c:idx val="1"/>
          <c:order val="0"/>
          <c:dLbls>
            <c:showVal val="1"/>
          </c:dLbls>
          <c:cat>
            <c:strRef>
              <c:f>'8F5'!$B$30:$B$38</c:f>
              <c:strCache>
                <c:ptCount val="9"/>
                <c:pt idx="0">
                  <c:v>PG dominant</c:v>
                </c:pt>
                <c:pt idx="1">
                  <c:v>Arbre mort</c:v>
                </c:pt>
                <c:pt idx="2">
                  <c:v>Pas de fleurs</c:v>
                </c:pt>
                <c:pt idx="3">
                  <c:v>Ni fleurs ni feuilles</c:v>
                </c:pt>
                <c:pt idx="4">
                  <c:v>Petit</c:v>
                </c:pt>
                <c:pt idx="5">
                  <c:v>Arbre abîmé</c:v>
                </c:pt>
                <c:pt idx="6">
                  <c:v>Pucerons</c:v>
                </c:pt>
                <c:pt idx="7">
                  <c:v>Arbre à arracher</c:v>
                </c:pt>
                <c:pt idx="8">
                  <c:v>Chancre</c:v>
                </c:pt>
              </c:strCache>
            </c:strRef>
          </c:cat>
          <c:val>
            <c:numRef>
              <c:f>'8MN'!$D$30:$D$38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hape val="cylinder"/>
        <c:axId val="109090688"/>
        <c:axId val="109092224"/>
        <c:axId val="0"/>
      </c:bar3DChart>
      <c:catAx>
        <c:axId val="109090688"/>
        <c:scaling>
          <c:orientation val="minMax"/>
        </c:scaling>
        <c:axPos val="b"/>
        <c:majorGridlines/>
        <c:numFmt formatCode="General" sourceLinked="1"/>
        <c:tickLblPos val="nextTo"/>
        <c:crossAx val="109092224"/>
        <c:crosses val="autoZero"/>
        <c:auto val="1"/>
        <c:lblAlgn val="ctr"/>
        <c:lblOffset val="100"/>
      </c:catAx>
      <c:valAx>
        <c:axId val="109092224"/>
        <c:scaling>
          <c:orientation val="minMax"/>
        </c:scaling>
        <c:axPos val="l"/>
        <c:majorGridlines/>
        <c:numFmt formatCode="General" sourceLinked="1"/>
        <c:tickLblPos val="nextTo"/>
        <c:crossAx val="10909068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ln>
      <a:noFill/>
    </a:ln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"/>
  <c:chart>
    <c:title>
      <c:tx>
        <c:rich>
          <a:bodyPr/>
          <a:lstStyle/>
          <a:p>
            <a:pPr>
              <a:defRPr/>
            </a:pPr>
            <a:r>
              <a:rPr lang="fr-FR"/>
              <a:t>Moulin Neuf</a:t>
            </a:r>
          </a:p>
        </c:rich>
      </c:tx>
      <c:layout/>
    </c:title>
    <c:plotArea>
      <c:layout/>
      <c:barChart>
        <c:barDir val="bar"/>
        <c:grouping val="clustered"/>
        <c:ser>
          <c:idx val="0"/>
          <c:order val="0"/>
          <c:dLbls>
            <c:showVal val="1"/>
          </c:dLbls>
          <c:cat>
            <c:strRef>
              <c:f>Liste!$B$25:$B$33</c:f>
              <c:strCache>
                <c:ptCount val="9"/>
                <c:pt idx="0">
                  <c:v>PG dominant</c:v>
                </c:pt>
                <c:pt idx="1">
                  <c:v>Arbre mort</c:v>
                </c:pt>
                <c:pt idx="2">
                  <c:v>Pas de fleurs</c:v>
                </c:pt>
                <c:pt idx="3">
                  <c:v>Ni fleurs ni feuilles</c:v>
                </c:pt>
                <c:pt idx="4">
                  <c:v>Petit</c:v>
                </c:pt>
                <c:pt idx="5">
                  <c:v>Arbre abîmé</c:v>
                </c:pt>
                <c:pt idx="6">
                  <c:v>Pucerons</c:v>
                </c:pt>
                <c:pt idx="7">
                  <c:v>Arbre à arracher</c:v>
                </c:pt>
                <c:pt idx="8">
                  <c:v>Chancre</c:v>
                </c:pt>
              </c:strCache>
            </c:strRef>
          </c:cat>
          <c:val>
            <c:numRef>
              <c:f>Liste!$C$25:$C$33</c:f>
              <c:numCache>
                <c:formatCode>General</c:formatCode>
                <c:ptCount val="9"/>
                <c:pt idx="0">
                  <c:v>0</c:v>
                </c:pt>
                <c:pt idx="1">
                  <c:v>11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axId val="109193856"/>
        <c:axId val="109199744"/>
      </c:barChart>
      <c:catAx>
        <c:axId val="109193856"/>
        <c:scaling>
          <c:orientation val="minMax"/>
        </c:scaling>
        <c:axPos val="l"/>
        <c:numFmt formatCode="General" sourceLinked="1"/>
        <c:majorTickMark val="none"/>
        <c:tickLblPos val="nextTo"/>
        <c:crossAx val="109199744"/>
        <c:crosses val="autoZero"/>
        <c:auto val="1"/>
        <c:lblAlgn val="ctr"/>
        <c:lblOffset val="100"/>
      </c:catAx>
      <c:valAx>
        <c:axId val="109199744"/>
        <c:scaling>
          <c:orientation val="minMax"/>
        </c:scaling>
        <c:axPos val="b"/>
        <c:majorGridlines/>
        <c:numFmt formatCode="General" sourceLinked="1"/>
        <c:majorTickMark val="none"/>
        <c:tickLblPos val="nextTo"/>
        <c:crossAx val="109193856"/>
        <c:crosses val="autoZero"/>
        <c:crossBetween val="between"/>
      </c:valAx>
    </c:plotArea>
    <c:plotVisOnly val="1"/>
    <c:dispBlanksAs val="gap"/>
  </c:chart>
  <c:printSettings>
    <c:headerFooter/>
    <c:pageMargins b="0.75000000000000178" l="0.70000000000000062" r="0.70000000000000062" t="0.75000000000000178" header="0.30000000000000032" footer="0.30000000000000032"/>
    <c:pageSetup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7"/>
  <c:chart>
    <c:view3D>
      <c:depthPercent val="100"/>
      <c:perspective val="30"/>
    </c:view3D>
    <c:floor>
      <c:spPr>
        <a:noFill/>
        <a:ln w="9525">
          <a:noFill/>
        </a:ln>
      </c:spPr>
    </c:floor>
    <c:sideWall>
      <c:spPr>
        <a:noFill/>
      </c:spPr>
    </c:sideWall>
    <c:backWall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7.1805336832895902E-2"/>
          <c:y val="9.7696850393701018E-2"/>
          <c:w val="0.88840660542432159"/>
          <c:h val="0.60331911636045565"/>
        </c:manualLayout>
      </c:layout>
      <c:bar3DChart>
        <c:barDir val="col"/>
        <c:grouping val="clustered"/>
        <c:ser>
          <c:idx val="1"/>
          <c:order val="0"/>
          <c:dLbls>
            <c:showVal val="1"/>
          </c:dLbls>
          <c:cat>
            <c:strRef>
              <c:f>'8F5'!$B$30:$B$38</c:f>
              <c:strCache>
                <c:ptCount val="9"/>
                <c:pt idx="0">
                  <c:v>PG dominant</c:v>
                </c:pt>
                <c:pt idx="1">
                  <c:v>Arbre mort</c:v>
                </c:pt>
                <c:pt idx="2">
                  <c:v>Pas de fleurs</c:v>
                </c:pt>
                <c:pt idx="3">
                  <c:v>Ni fleurs ni feuilles</c:v>
                </c:pt>
                <c:pt idx="4">
                  <c:v>Petit</c:v>
                </c:pt>
                <c:pt idx="5">
                  <c:v>Arbre abîmé</c:v>
                </c:pt>
                <c:pt idx="6">
                  <c:v>Pucerons</c:v>
                </c:pt>
                <c:pt idx="7">
                  <c:v>Arbre à arracher</c:v>
                </c:pt>
                <c:pt idx="8">
                  <c:v>Chancre</c:v>
                </c:pt>
              </c:strCache>
            </c:strRef>
          </c:cat>
          <c:val>
            <c:numRef>
              <c:f>'8B'!$D$30:$D$38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hape val="cylinder"/>
        <c:axId val="109232896"/>
        <c:axId val="109234432"/>
        <c:axId val="0"/>
      </c:bar3DChart>
      <c:catAx>
        <c:axId val="109232896"/>
        <c:scaling>
          <c:orientation val="minMax"/>
        </c:scaling>
        <c:axPos val="b"/>
        <c:majorGridlines/>
        <c:numFmt formatCode="General" sourceLinked="1"/>
        <c:tickLblPos val="nextTo"/>
        <c:crossAx val="109234432"/>
        <c:crosses val="autoZero"/>
        <c:auto val="1"/>
        <c:lblAlgn val="ctr"/>
        <c:lblOffset val="100"/>
      </c:catAx>
      <c:valAx>
        <c:axId val="109234432"/>
        <c:scaling>
          <c:orientation val="minMax"/>
        </c:scaling>
        <c:axPos val="l"/>
        <c:majorGridlines/>
        <c:numFmt formatCode="General" sourceLinked="1"/>
        <c:tickLblPos val="nextTo"/>
        <c:crossAx val="10923289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ln>
      <a:noFill/>
    </a:ln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"/>
  <c:chart>
    <c:title>
      <c:tx>
        <c:rich>
          <a:bodyPr/>
          <a:lstStyle/>
          <a:p>
            <a:pPr>
              <a:defRPr/>
            </a:pPr>
            <a:r>
              <a:rPr lang="fr-FR"/>
              <a:t>Moulin Neuf</a:t>
            </a:r>
          </a:p>
        </c:rich>
      </c:tx>
      <c:layout/>
    </c:title>
    <c:plotArea>
      <c:layout/>
      <c:barChart>
        <c:barDir val="bar"/>
        <c:grouping val="clustered"/>
        <c:ser>
          <c:idx val="0"/>
          <c:order val="0"/>
          <c:dLbls>
            <c:showVal val="1"/>
          </c:dLbls>
          <c:cat>
            <c:strRef>
              <c:f>Liste!$B$25:$B$33</c:f>
              <c:strCache>
                <c:ptCount val="9"/>
                <c:pt idx="0">
                  <c:v>PG dominant</c:v>
                </c:pt>
                <c:pt idx="1">
                  <c:v>Arbre mort</c:v>
                </c:pt>
                <c:pt idx="2">
                  <c:v>Pas de fleurs</c:v>
                </c:pt>
                <c:pt idx="3">
                  <c:v>Ni fleurs ni feuilles</c:v>
                </c:pt>
                <c:pt idx="4">
                  <c:v>Petit</c:v>
                </c:pt>
                <c:pt idx="5">
                  <c:v>Arbre abîmé</c:v>
                </c:pt>
                <c:pt idx="6">
                  <c:v>Pucerons</c:v>
                </c:pt>
                <c:pt idx="7">
                  <c:v>Arbre à arracher</c:v>
                </c:pt>
                <c:pt idx="8">
                  <c:v>Chancre</c:v>
                </c:pt>
              </c:strCache>
            </c:strRef>
          </c:cat>
          <c:val>
            <c:numRef>
              <c:f>Liste!$C$25:$C$33</c:f>
              <c:numCache>
                <c:formatCode>General</c:formatCode>
                <c:ptCount val="9"/>
                <c:pt idx="0">
                  <c:v>0</c:v>
                </c:pt>
                <c:pt idx="1">
                  <c:v>11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axId val="109135360"/>
        <c:axId val="109136896"/>
      </c:barChart>
      <c:catAx>
        <c:axId val="109135360"/>
        <c:scaling>
          <c:orientation val="minMax"/>
        </c:scaling>
        <c:axPos val="l"/>
        <c:numFmt formatCode="General" sourceLinked="1"/>
        <c:majorTickMark val="none"/>
        <c:tickLblPos val="nextTo"/>
        <c:crossAx val="109136896"/>
        <c:crosses val="autoZero"/>
        <c:auto val="1"/>
        <c:lblAlgn val="ctr"/>
        <c:lblOffset val="100"/>
      </c:catAx>
      <c:valAx>
        <c:axId val="109136896"/>
        <c:scaling>
          <c:orientation val="minMax"/>
        </c:scaling>
        <c:axPos val="b"/>
        <c:majorGridlines/>
        <c:numFmt formatCode="General" sourceLinked="1"/>
        <c:majorTickMark val="none"/>
        <c:tickLblPos val="nextTo"/>
        <c:crossAx val="109135360"/>
        <c:crosses val="autoZero"/>
        <c:crossBetween val="between"/>
      </c:valAx>
    </c:plotArea>
    <c:plotVisOnly val="1"/>
    <c:dispBlanksAs val="gap"/>
  </c:chart>
  <c:printSettings>
    <c:headerFooter/>
    <c:pageMargins b="0.75000000000000178" l="0.70000000000000062" r="0.70000000000000062" t="0.75000000000000178" header="0.30000000000000032" footer="0.30000000000000032"/>
    <c:pageSetup orientation="portrait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7"/>
  <c:chart>
    <c:view3D>
      <c:depthPercent val="100"/>
      <c:perspective val="30"/>
    </c:view3D>
    <c:floor>
      <c:spPr>
        <a:noFill/>
        <a:ln w="9525">
          <a:noFill/>
        </a:ln>
      </c:spPr>
    </c:floor>
    <c:sideWall>
      <c:spPr>
        <a:noFill/>
      </c:spPr>
    </c:sideWall>
    <c:backWall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7.1805336832895902E-2"/>
          <c:y val="9.7696850393701018E-2"/>
          <c:w val="0.88840660542432159"/>
          <c:h val="0.60331911636045565"/>
        </c:manualLayout>
      </c:layout>
      <c:bar3DChart>
        <c:barDir val="col"/>
        <c:grouping val="clustered"/>
        <c:ser>
          <c:idx val="1"/>
          <c:order val="0"/>
          <c:dLbls>
            <c:showVal val="1"/>
          </c:dLbls>
          <c:cat>
            <c:strRef>
              <c:f>'8F5'!$B$30:$B$38</c:f>
              <c:strCache>
                <c:ptCount val="9"/>
                <c:pt idx="0">
                  <c:v>PG dominant</c:v>
                </c:pt>
                <c:pt idx="1">
                  <c:v>Arbre mort</c:v>
                </c:pt>
                <c:pt idx="2">
                  <c:v>Pas de fleurs</c:v>
                </c:pt>
                <c:pt idx="3">
                  <c:v>Ni fleurs ni feuilles</c:v>
                </c:pt>
                <c:pt idx="4">
                  <c:v>Petit</c:v>
                </c:pt>
                <c:pt idx="5">
                  <c:v>Arbre abîmé</c:v>
                </c:pt>
                <c:pt idx="6">
                  <c:v>Pucerons</c:v>
                </c:pt>
                <c:pt idx="7">
                  <c:v>Arbre à arracher</c:v>
                </c:pt>
                <c:pt idx="8">
                  <c:v>Chancre</c:v>
                </c:pt>
              </c:strCache>
            </c:strRef>
          </c:cat>
          <c:val>
            <c:numRef>
              <c:f>'8A'!$D$30:$D$38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hape val="cylinder"/>
        <c:axId val="109256064"/>
        <c:axId val="109290624"/>
        <c:axId val="0"/>
      </c:bar3DChart>
      <c:catAx>
        <c:axId val="109256064"/>
        <c:scaling>
          <c:orientation val="minMax"/>
        </c:scaling>
        <c:axPos val="b"/>
        <c:majorGridlines/>
        <c:numFmt formatCode="General" sourceLinked="1"/>
        <c:tickLblPos val="nextTo"/>
        <c:crossAx val="109290624"/>
        <c:crosses val="autoZero"/>
        <c:auto val="1"/>
        <c:lblAlgn val="ctr"/>
        <c:lblOffset val="100"/>
      </c:catAx>
      <c:valAx>
        <c:axId val="109290624"/>
        <c:scaling>
          <c:orientation val="minMax"/>
        </c:scaling>
        <c:axPos val="l"/>
        <c:majorGridlines/>
        <c:numFmt formatCode="General" sourceLinked="1"/>
        <c:tickLblPos val="nextTo"/>
        <c:crossAx val="10925606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ln>
      <a:noFill/>
    </a:ln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"/>
  <c:chart>
    <c:title>
      <c:tx>
        <c:rich>
          <a:bodyPr/>
          <a:lstStyle/>
          <a:p>
            <a:pPr>
              <a:defRPr/>
            </a:pPr>
            <a:r>
              <a:rPr lang="fr-FR"/>
              <a:t>Moulin Neuf</a:t>
            </a:r>
          </a:p>
        </c:rich>
      </c:tx>
      <c:layout/>
    </c:title>
    <c:plotArea>
      <c:layout/>
      <c:barChart>
        <c:barDir val="bar"/>
        <c:grouping val="clustered"/>
        <c:ser>
          <c:idx val="0"/>
          <c:order val="0"/>
          <c:dLbls>
            <c:showVal val="1"/>
          </c:dLbls>
          <c:cat>
            <c:strRef>
              <c:f>Liste!$B$25:$B$33</c:f>
              <c:strCache>
                <c:ptCount val="9"/>
                <c:pt idx="0">
                  <c:v>PG dominant</c:v>
                </c:pt>
                <c:pt idx="1">
                  <c:v>Arbre mort</c:v>
                </c:pt>
                <c:pt idx="2">
                  <c:v>Pas de fleurs</c:v>
                </c:pt>
                <c:pt idx="3">
                  <c:v>Ni fleurs ni feuilles</c:v>
                </c:pt>
                <c:pt idx="4">
                  <c:v>Petit</c:v>
                </c:pt>
                <c:pt idx="5">
                  <c:v>Arbre abîmé</c:v>
                </c:pt>
                <c:pt idx="6">
                  <c:v>Pucerons</c:v>
                </c:pt>
                <c:pt idx="7">
                  <c:v>Arbre à arracher</c:v>
                </c:pt>
                <c:pt idx="8">
                  <c:v>Chancre</c:v>
                </c:pt>
              </c:strCache>
            </c:strRef>
          </c:cat>
          <c:val>
            <c:numRef>
              <c:f>Liste!$C$25:$C$33</c:f>
              <c:numCache>
                <c:formatCode>General</c:formatCode>
                <c:ptCount val="9"/>
                <c:pt idx="0">
                  <c:v>0</c:v>
                </c:pt>
                <c:pt idx="1">
                  <c:v>11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axId val="109384064"/>
        <c:axId val="109385600"/>
      </c:barChart>
      <c:catAx>
        <c:axId val="109384064"/>
        <c:scaling>
          <c:orientation val="minMax"/>
        </c:scaling>
        <c:axPos val="l"/>
        <c:numFmt formatCode="General" sourceLinked="1"/>
        <c:majorTickMark val="none"/>
        <c:tickLblPos val="nextTo"/>
        <c:crossAx val="109385600"/>
        <c:crosses val="autoZero"/>
        <c:auto val="1"/>
        <c:lblAlgn val="ctr"/>
        <c:lblOffset val="100"/>
      </c:catAx>
      <c:valAx>
        <c:axId val="109385600"/>
        <c:scaling>
          <c:orientation val="minMax"/>
        </c:scaling>
        <c:axPos val="b"/>
        <c:majorGridlines/>
        <c:numFmt formatCode="General" sourceLinked="1"/>
        <c:majorTickMark val="none"/>
        <c:tickLblPos val="nextTo"/>
        <c:crossAx val="109384064"/>
        <c:crosses val="autoZero"/>
        <c:crossBetween val="between"/>
      </c:valAx>
    </c:plotArea>
    <c:plotVisOnly val="1"/>
    <c:dispBlanksAs val="gap"/>
  </c:chart>
  <c:printSettings>
    <c:headerFooter/>
    <c:pageMargins b="0.75000000000000178" l="0.70000000000000062" r="0.70000000000000062" t="0.75000000000000178" header="0.30000000000000032" footer="0.30000000000000032"/>
    <c:pageSetup orientation="portrait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7"/>
  <c:chart>
    <c:view3D>
      <c:depthPercent val="100"/>
      <c:perspective val="30"/>
    </c:view3D>
    <c:floor>
      <c:spPr>
        <a:noFill/>
        <a:ln w="9525">
          <a:noFill/>
        </a:ln>
      </c:spPr>
    </c:floor>
    <c:sideWall>
      <c:spPr>
        <a:noFill/>
      </c:spPr>
    </c:sideWall>
    <c:backWall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7.1805336832895902E-2"/>
          <c:y val="9.7696850393701018E-2"/>
          <c:w val="0.88840660542432159"/>
          <c:h val="0.60331911636045565"/>
        </c:manualLayout>
      </c:layout>
      <c:bar3DChart>
        <c:barDir val="col"/>
        <c:grouping val="clustered"/>
        <c:ser>
          <c:idx val="1"/>
          <c:order val="0"/>
          <c:dLbls>
            <c:showVal val="1"/>
          </c:dLbls>
          <c:cat>
            <c:strRef>
              <c:f>'8F5'!$B$30:$B$38</c:f>
              <c:strCache>
                <c:ptCount val="9"/>
                <c:pt idx="0">
                  <c:v>PG dominant</c:v>
                </c:pt>
                <c:pt idx="1">
                  <c:v>Arbre mort</c:v>
                </c:pt>
                <c:pt idx="2">
                  <c:v>Pas de fleurs</c:v>
                </c:pt>
                <c:pt idx="3">
                  <c:v>Ni fleurs ni feuilles</c:v>
                </c:pt>
                <c:pt idx="4">
                  <c:v>Petit</c:v>
                </c:pt>
                <c:pt idx="5">
                  <c:v>Arbre abîmé</c:v>
                </c:pt>
                <c:pt idx="6">
                  <c:v>Pucerons</c:v>
                </c:pt>
                <c:pt idx="7">
                  <c:v>Arbre à arracher</c:v>
                </c:pt>
                <c:pt idx="8">
                  <c:v>Chancre</c:v>
                </c:pt>
              </c:strCache>
            </c:strRef>
          </c:cat>
          <c:val>
            <c:numRef>
              <c:f>'8C'!$D$30:$D$38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hape val="cylinder"/>
        <c:axId val="109316352"/>
        <c:axId val="109326336"/>
        <c:axId val="0"/>
      </c:bar3DChart>
      <c:catAx>
        <c:axId val="109316352"/>
        <c:scaling>
          <c:orientation val="minMax"/>
        </c:scaling>
        <c:axPos val="b"/>
        <c:majorGridlines/>
        <c:numFmt formatCode="General" sourceLinked="1"/>
        <c:tickLblPos val="nextTo"/>
        <c:crossAx val="109326336"/>
        <c:crosses val="autoZero"/>
        <c:auto val="1"/>
        <c:lblAlgn val="ctr"/>
        <c:lblOffset val="100"/>
      </c:catAx>
      <c:valAx>
        <c:axId val="109326336"/>
        <c:scaling>
          <c:orientation val="minMax"/>
        </c:scaling>
        <c:axPos val="l"/>
        <c:majorGridlines/>
        <c:numFmt formatCode="General" sourceLinked="1"/>
        <c:tickLblPos val="nextTo"/>
        <c:crossAx val="10931635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ln>
      <a:noFill/>
    </a:ln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"/>
  <c:chart>
    <c:title>
      <c:tx>
        <c:rich>
          <a:bodyPr/>
          <a:lstStyle/>
          <a:p>
            <a:pPr>
              <a:defRPr/>
            </a:pPr>
            <a:r>
              <a:rPr lang="fr-FR"/>
              <a:t>Moulin Neuf</a:t>
            </a:r>
          </a:p>
        </c:rich>
      </c:tx>
      <c:layout/>
    </c:title>
    <c:plotArea>
      <c:layout/>
      <c:barChart>
        <c:barDir val="bar"/>
        <c:grouping val="clustered"/>
        <c:ser>
          <c:idx val="0"/>
          <c:order val="0"/>
          <c:dLbls>
            <c:showVal val="1"/>
          </c:dLbls>
          <c:cat>
            <c:strRef>
              <c:f>Liste!$B$25:$B$33</c:f>
              <c:strCache>
                <c:ptCount val="9"/>
                <c:pt idx="0">
                  <c:v>PG dominant</c:v>
                </c:pt>
                <c:pt idx="1">
                  <c:v>Arbre mort</c:v>
                </c:pt>
                <c:pt idx="2">
                  <c:v>Pas de fleurs</c:v>
                </c:pt>
                <c:pt idx="3">
                  <c:v>Ni fleurs ni feuilles</c:v>
                </c:pt>
                <c:pt idx="4">
                  <c:v>Petit</c:v>
                </c:pt>
                <c:pt idx="5">
                  <c:v>Arbre abîmé</c:v>
                </c:pt>
                <c:pt idx="6">
                  <c:v>Pucerons</c:v>
                </c:pt>
                <c:pt idx="7">
                  <c:v>Arbre à arracher</c:v>
                </c:pt>
                <c:pt idx="8">
                  <c:v>Chancre</c:v>
                </c:pt>
              </c:strCache>
            </c:strRef>
          </c:cat>
          <c:val>
            <c:numRef>
              <c:f>Liste!$C$25:$C$33</c:f>
              <c:numCache>
                <c:formatCode>General</c:formatCode>
                <c:ptCount val="9"/>
                <c:pt idx="0">
                  <c:v>0</c:v>
                </c:pt>
                <c:pt idx="1">
                  <c:v>11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axId val="109333504"/>
        <c:axId val="109343488"/>
      </c:barChart>
      <c:catAx>
        <c:axId val="109333504"/>
        <c:scaling>
          <c:orientation val="minMax"/>
        </c:scaling>
        <c:axPos val="l"/>
        <c:numFmt formatCode="General" sourceLinked="1"/>
        <c:majorTickMark val="none"/>
        <c:tickLblPos val="nextTo"/>
        <c:crossAx val="109343488"/>
        <c:crosses val="autoZero"/>
        <c:auto val="1"/>
        <c:lblAlgn val="ctr"/>
        <c:lblOffset val="100"/>
      </c:catAx>
      <c:valAx>
        <c:axId val="109343488"/>
        <c:scaling>
          <c:orientation val="minMax"/>
        </c:scaling>
        <c:axPos val="b"/>
        <c:majorGridlines/>
        <c:numFmt formatCode="General" sourceLinked="1"/>
        <c:majorTickMark val="none"/>
        <c:tickLblPos val="nextTo"/>
        <c:crossAx val="109333504"/>
        <c:crosses val="autoZero"/>
        <c:crossBetween val="between"/>
      </c:valAx>
    </c:plotArea>
    <c:plotVisOnly val="1"/>
    <c:dispBlanksAs val="gap"/>
  </c:chart>
  <c:printSettings>
    <c:headerFooter/>
    <c:pageMargins b="0.75000000000000178" l="0.70000000000000062" r="0.70000000000000062" t="0.75000000000000178" header="0.30000000000000032" footer="0.30000000000000032"/>
    <c:pageSetup orientation="portrait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"/>
  <c:chart>
    <c:title>
      <c:tx>
        <c:rich>
          <a:bodyPr/>
          <a:lstStyle/>
          <a:p>
            <a:pPr>
              <a:defRPr/>
            </a:pPr>
            <a:r>
              <a:rPr lang="fr-FR"/>
              <a:t>Moulin Neuf</a:t>
            </a:r>
          </a:p>
        </c:rich>
      </c:tx>
    </c:title>
    <c:plotArea>
      <c:layout/>
      <c:barChart>
        <c:barDir val="bar"/>
        <c:grouping val="clustered"/>
        <c:ser>
          <c:idx val="0"/>
          <c:order val="0"/>
          <c:dLbls>
            <c:showVal val="1"/>
          </c:dLbls>
          <c:cat>
            <c:strRef>
              <c:f>Liste!$B$25:$B$33</c:f>
              <c:strCache>
                <c:ptCount val="9"/>
                <c:pt idx="0">
                  <c:v>PG dominant</c:v>
                </c:pt>
                <c:pt idx="1">
                  <c:v>Arbre mort</c:v>
                </c:pt>
                <c:pt idx="2">
                  <c:v>Pas de fleurs</c:v>
                </c:pt>
                <c:pt idx="3">
                  <c:v>Ni fleurs ni feuilles</c:v>
                </c:pt>
                <c:pt idx="4">
                  <c:v>Petit</c:v>
                </c:pt>
                <c:pt idx="5">
                  <c:v>Arbre abîmé</c:v>
                </c:pt>
                <c:pt idx="6">
                  <c:v>Pucerons</c:v>
                </c:pt>
                <c:pt idx="7">
                  <c:v>Arbre à arracher</c:v>
                </c:pt>
                <c:pt idx="8">
                  <c:v>Chancre</c:v>
                </c:pt>
              </c:strCache>
            </c:strRef>
          </c:cat>
          <c:val>
            <c:numRef>
              <c:f>Liste!$C$25:$C$33</c:f>
              <c:numCache>
                <c:formatCode>General</c:formatCode>
                <c:ptCount val="9"/>
                <c:pt idx="0">
                  <c:v>0</c:v>
                </c:pt>
                <c:pt idx="1">
                  <c:v>11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axId val="109474560"/>
        <c:axId val="109476096"/>
      </c:barChart>
      <c:catAx>
        <c:axId val="109474560"/>
        <c:scaling>
          <c:orientation val="minMax"/>
        </c:scaling>
        <c:axPos val="l"/>
        <c:numFmt formatCode="General" sourceLinked="1"/>
        <c:majorTickMark val="none"/>
        <c:tickLblPos val="nextTo"/>
        <c:crossAx val="109476096"/>
        <c:crosses val="autoZero"/>
        <c:auto val="1"/>
        <c:lblAlgn val="ctr"/>
        <c:lblOffset val="100"/>
      </c:catAx>
      <c:valAx>
        <c:axId val="109476096"/>
        <c:scaling>
          <c:orientation val="minMax"/>
        </c:scaling>
        <c:axPos val="b"/>
        <c:majorGridlines/>
        <c:numFmt formatCode="General" sourceLinked="1"/>
        <c:majorTickMark val="none"/>
        <c:tickLblPos val="nextTo"/>
        <c:crossAx val="109474560"/>
        <c:crosses val="autoZero"/>
        <c:crossBetween val="between"/>
      </c:valAx>
    </c:plotArea>
    <c:plotVisOnly val="1"/>
    <c:dispBlanksAs val="gap"/>
  </c:chart>
  <c:printSettings>
    <c:headerFooter/>
    <c:pageMargins b="0.75000000000000133" l="0.70000000000000062" r="0.70000000000000062" t="0.75000000000000133" header="0.30000000000000032" footer="0.30000000000000032"/>
    <c:pageSetup orientation="portrait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"/>
  <c:chart>
    <c:title>
      <c:tx>
        <c:rich>
          <a:bodyPr/>
          <a:lstStyle/>
          <a:p>
            <a:pPr>
              <a:defRPr/>
            </a:pPr>
            <a:r>
              <a:rPr lang="fr-FR"/>
              <a:t>Chancre</a:t>
            </a:r>
          </a:p>
        </c:rich>
      </c:tx>
    </c:title>
    <c:plotArea>
      <c:layout/>
      <c:barChart>
        <c:barDir val="bar"/>
        <c:grouping val="clustered"/>
        <c:ser>
          <c:idx val="0"/>
          <c:order val="0"/>
          <c:tx>
            <c:strRef>
              <c:f>'8F4'!$C$38</c:f>
              <c:strCache>
                <c:ptCount val="1"/>
                <c:pt idx="0">
                  <c:v>8F4</c:v>
                </c:pt>
              </c:strCache>
            </c:strRef>
          </c:tx>
          <c:dLbls>
            <c:dLbl>
              <c:idx val="0"/>
              <c:spPr/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Val val="1"/>
              <c:showSerName val="1"/>
            </c:dLbl>
            <c:delete val="1"/>
          </c:dLbls>
          <c:val>
            <c:numRef>
              <c:f>'8F4'!$D$38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'G2'!$C$38</c:f>
              <c:strCache>
                <c:ptCount val="1"/>
                <c:pt idx="0">
                  <c:v>G2</c:v>
                </c:pt>
              </c:strCache>
            </c:strRef>
          </c:tx>
          <c:dLbls>
            <c:dLbl>
              <c:idx val="0"/>
              <c:spPr/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Val val="1"/>
              <c:showSerName val="1"/>
            </c:dLbl>
            <c:delete val="1"/>
          </c:dLbls>
          <c:val>
            <c:numRef>
              <c:f>'G2'!$D$38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'8F5'!$C$38</c:f>
              <c:strCache>
                <c:ptCount val="1"/>
                <c:pt idx="0">
                  <c:v>8F5</c:v>
                </c:pt>
              </c:strCache>
            </c:strRef>
          </c:tx>
          <c:dLbls>
            <c:dLbl>
              <c:idx val="0"/>
              <c:spPr/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Val val="1"/>
              <c:showSerName val="1"/>
            </c:dLbl>
            <c:delete val="1"/>
          </c:dLbls>
          <c:val>
            <c:numRef>
              <c:f>'8F5'!$D$38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strRef>
              <c:f>'G1'!$C$38</c:f>
              <c:strCache>
                <c:ptCount val="1"/>
                <c:pt idx="0">
                  <c:v>G1</c:v>
                </c:pt>
              </c:strCache>
            </c:strRef>
          </c:tx>
          <c:dLbls>
            <c:dLbl>
              <c:idx val="0"/>
              <c:spPr/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Val val="1"/>
              <c:showSerName val="1"/>
            </c:dLbl>
            <c:delete val="1"/>
          </c:dLbls>
          <c:val>
            <c:numRef>
              <c:f>'G1'!$D$38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4"/>
          <c:order val="4"/>
          <c:tx>
            <c:strRef>
              <c:f>'8MN'!$C$38</c:f>
              <c:strCache>
                <c:ptCount val="1"/>
                <c:pt idx="0">
                  <c:v>8MN</c:v>
                </c:pt>
              </c:strCache>
            </c:strRef>
          </c:tx>
          <c:dLbls>
            <c:dLbl>
              <c:idx val="0"/>
              <c:spPr/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Val val="1"/>
              <c:showSerName val="1"/>
            </c:dLbl>
            <c:delete val="1"/>
          </c:dLbls>
          <c:val>
            <c:numRef>
              <c:f>'8MN'!$D$38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5"/>
          <c:order val="5"/>
          <c:tx>
            <c:strRef>
              <c:f>'8B'!$C$38</c:f>
              <c:strCache>
                <c:ptCount val="1"/>
                <c:pt idx="0">
                  <c:v>8B</c:v>
                </c:pt>
              </c:strCache>
            </c:strRef>
          </c:tx>
          <c:dLbls>
            <c:dLbl>
              <c:idx val="0"/>
              <c:spPr/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Val val="1"/>
              <c:showSerName val="1"/>
            </c:dLbl>
            <c:delete val="1"/>
          </c:dLbls>
          <c:val>
            <c:numRef>
              <c:f>'8B'!$D$38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6"/>
          <c:order val="6"/>
          <c:tx>
            <c:strRef>
              <c:f>'8A'!$C$38</c:f>
              <c:strCache>
                <c:ptCount val="1"/>
                <c:pt idx="0">
                  <c:v>8A</c:v>
                </c:pt>
              </c:strCache>
            </c:strRef>
          </c:tx>
          <c:dLbls>
            <c:dLbl>
              <c:idx val="0"/>
              <c:spPr/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Val val="1"/>
              <c:showSerName val="1"/>
            </c:dLbl>
            <c:delete val="1"/>
          </c:dLbls>
          <c:val>
            <c:numRef>
              <c:f>'8A'!$D$38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7"/>
          <c:order val="7"/>
          <c:tx>
            <c:strRef>
              <c:f>'8C'!$C$38</c:f>
              <c:strCache>
                <c:ptCount val="1"/>
                <c:pt idx="0">
                  <c:v>8C</c:v>
                </c:pt>
              </c:strCache>
            </c:strRef>
          </c:tx>
          <c:dLbls>
            <c:dLbl>
              <c:idx val="0"/>
              <c:spPr/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Val val="1"/>
              <c:showSerName val="1"/>
            </c:dLbl>
            <c:delete val="1"/>
          </c:dLbls>
          <c:val>
            <c:numRef>
              <c:f>'8C'!$D$38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axId val="109644416"/>
        <c:axId val="109662592"/>
      </c:barChart>
      <c:catAx>
        <c:axId val="109644416"/>
        <c:scaling>
          <c:orientation val="minMax"/>
        </c:scaling>
        <c:axPos val="l"/>
        <c:numFmt formatCode="General" sourceLinked="1"/>
        <c:majorTickMark val="none"/>
        <c:tickLblPos val="nextTo"/>
        <c:crossAx val="109662592"/>
        <c:crosses val="autoZero"/>
        <c:auto val="1"/>
        <c:lblAlgn val="ctr"/>
        <c:lblOffset val="100"/>
      </c:catAx>
      <c:valAx>
        <c:axId val="109662592"/>
        <c:scaling>
          <c:orientation val="minMax"/>
        </c:scaling>
        <c:axPos val="b"/>
        <c:majorGridlines/>
        <c:numFmt formatCode="General" sourceLinked="1"/>
        <c:majorTickMark val="none"/>
        <c:tickLblPos val="nextTo"/>
        <c:crossAx val="109644416"/>
        <c:crosses val="autoZero"/>
        <c:crossBetween val="between"/>
      </c:valAx>
    </c:plotArea>
    <c:plotVisOnly val="1"/>
    <c:dispBlanksAs val="gap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"/>
  <c:chart>
    <c:title>
      <c:tx>
        <c:rich>
          <a:bodyPr/>
          <a:lstStyle/>
          <a:p>
            <a:pPr>
              <a:defRPr/>
            </a:pPr>
            <a:r>
              <a:rPr lang="fr-FR"/>
              <a:t>PG dominant &amp; Ni fleurs ni feuilles</a:t>
            </a:r>
          </a:p>
        </c:rich>
      </c:tx>
    </c:title>
    <c:plotArea>
      <c:layout/>
      <c:barChart>
        <c:barDir val="bar"/>
        <c:grouping val="clustered"/>
        <c:ser>
          <c:idx val="0"/>
          <c:order val="0"/>
          <c:tx>
            <c:strRef>
              <c:f>'8F4'!$C$38</c:f>
              <c:strCache>
                <c:ptCount val="1"/>
                <c:pt idx="0">
                  <c:v>8F4</c:v>
                </c:pt>
              </c:strCache>
            </c:strRef>
          </c:tx>
          <c:dLbls>
            <c:dLbl>
              <c:idx val="0"/>
              <c:spPr/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</c:dLbl>
            <c:dLbl>
              <c:idx val="1"/>
              <c:delete val="1"/>
            </c:dLbl>
            <c:showVal val="1"/>
            <c:showSerName val="1"/>
          </c:dLbls>
          <c:cat>
            <c:strRef>
              <c:f>('8F5'!$B$30,'8F5'!$B$32,'8F5'!$B$33)</c:f>
              <c:strCache>
                <c:ptCount val="3"/>
                <c:pt idx="0">
                  <c:v>PG dominant</c:v>
                </c:pt>
                <c:pt idx="1">
                  <c:v>Pas de fleurs</c:v>
                </c:pt>
                <c:pt idx="2">
                  <c:v>Ni fleurs ni feuilles</c:v>
                </c:pt>
              </c:strCache>
            </c:strRef>
          </c:cat>
          <c:val>
            <c:numRef>
              <c:f>('8F4'!$D$30,'8F4'!$D$32,'8F4'!$D$33)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'G2'!$C$32</c:f>
              <c:strCache>
                <c:ptCount val="1"/>
                <c:pt idx="0">
                  <c:v>G2</c:v>
                </c:pt>
              </c:strCache>
            </c:strRef>
          </c:tx>
          <c:dLbls>
            <c:dLbl>
              <c:idx val="0"/>
              <c:delete val="1"/>
            </c:dLbl>
            <c:dLblPos val="outEnd"/>
            <c:showVal val="1"/>
            <c:showSerName val="1"/>
          </c:dLbls>
          <c:cat>
            <c:strRef>
              <c:f>('8F5'!$B$30,'8F5'!$B$32,'8F5'!$B$33)</c:f>
              <c:strCache>
                <c:ptCount val="3"/>
                <c:pt idx="0">
                  <c:v>PG dominant</c:v>
                </c:pt>
                <c:pt idx="1">
                  <c:v>Pas de fleurs</c:v>
                </c:pt>
                <c:pt idx="2">
                  <c:v>Ni fleurs ni feuilles</c:v>
                </c:pt>
              </c:strCache>
            </c:strRef>
          </c:cat>
          <c:val>
            <c:numRef>
              <c:f>('G2'!$D$30,'G2'!$D$32,'G2'!$D$33)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2"/>
          <c:order val="2"/>
          <c:tx>
            <c:strRef>
              <c:f>'8F5'!$C$32</c:f>
              <c:strCache>
                <c:ptCount val="1"/>
                <c:pt idx="0">
                  <c:v>8F5</c:v>
                </c:pt>
              </c:strCache>
            </c:strRef>
          </c:tx>
          <c:val>
            <c:numRef>
              <c:f>('8F5'!$D$30,'8F5'!$D$32,'8F5'!$D$33)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3"/>
          <c:order val="3"/>
          <c:tx>
            <c:strRef>
              <c:f>'G1'!$C$31</c:f>
              <c:strCache>
                <c:ptCount val="1"/>
                <c:pt idx="0">
                  <c:v>G1</c:v>
                </c:pt>
              </c:strCache>
            </c:strRef>
          </c:tx>
          <c:val>
            <c:numRef>
              <c:f>('G1'!$D$30,'G1'!$D$32,'G1'!$D$33)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4"/>
          <c:order val="4"/>
          <c:tx>
            <c:strRef>
              <c:f>'8MN'!$C$32</c:f>
              <c:strCache>
                <c:ptCount val="1"/>
                <c:pt idx="0">
                  <c:v>8MN</c:v>
                </c:pt>
              </c:strCache>
            </c:strRef>
          </c:tx>
          <c:val>
            <c:numRef>
              <c:f>('8MN'!$D$30,'8MN'!$D$32,'8MN'!$D$33)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5"/>
          <c:order val="5"/>
          <c:tx>
            <c:strRef>
              <c:f>'8B'!$C$32</c:f>
              <c:strCache>
                <c:ptCount val="1"/>
                <c:pt idx="0">
                  <c:v>8B</c:v>
                </c:pt>
              </c:strCache>
            </c:strRef>
          </c:tx>
          <c:val>
            <c:numRef>
              <c:f>('8B'!$D$30,'8B'!$D$32,'8B'!$D$33)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6"/>
          <c:order val="6"/>
          <c:tx>
            <c:strRef>
              <c:f>'8A'!$C$32</c:f>
              <c:strCache>
                <c:ptCount val="1"/>
                <c:pt idx="0">
                  <c:v>8A</c:v>
                </c:pt>
              </c:strCache>
            </c:strRef>
          </c:tx>
          <c:val>
            <c:numRef>
              <c:f>('8A'!$D$30,'8A'!$D$32,'8A'!$D$33)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7"/>
          <c:order val="7"/>
          <c:tx>
            <c:strRef>
              <c:f>'8C'!$C$32</c:f>
              <c:strCache>
                <c:ptCount val="1"/>
                <c:pt idx="0">
                  <c:v>8C</c:v>
                </c:pt>
              </c:strCache>
            </c:strRef>
          </c:tx>
          <c:val>
            <c:numRef>
              <c:f>('8C'!$D$30,'8C'!$D$32,'8C'!$D$33)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axId val="109844736"/>
        <c:axId val="109854720"/>
      </c:barChart>
      <c:catAx>
        <c:axId val="109844736"/>
        <c:scaling>
          <c:orientation val="minMax"/>
        </c:scaling>
        <c:axPos val="l"/>
        <c:numFmt formatCode="General" sourceLinked="1"/>
        <c:majorTickMark val="none"/>
        <c:tickLblPos val="nextTo"/>
        <c:crossAx val="109854720"/>
        <c:crosses val="autoZero"/>
        <c:auto val="1"/>
        <c:lblAlgn val="ctr"/>
        <c:lblOffset val="100"/>
      </c:catAx>
      <c:valAx>
        <c:axId val="109854720"/>
        <c:scaling>
          <c:orientation val="minMax"/>
        </c:scaling>
        <c:axPos val="b"/>
        <c:majorGridlines/>
        <c:numFmt formatCode="General" sourceLinked="1"/>
        <c:majorTickMark val="none"/>
        <c:tickLblPos val="nextTo"/>
        <c:crossAx val="109844736"/>
        <c:crosses val="autoZero"/>
        <c:crossBetween val="between"/>
      </c:valAx>
    </c:plotArea>
    <c:plotVisOnly val="1"/>
    <c:dispBlanksAs val="gap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9.xml"/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590550</xdr:colOff>
      <xdr:row>1</xdr:row>
      <xdr:rowOff>66675</xdr:rowOff>
    </xdr:from>
    <xdr:to>
      <xdr:col>4</xdr:col>
      <xdr:colOff>285750</xdr:colOff>
      <xdr:row>14</xdr:row>
      <xdr:rowOff>133350</xdr:rowOff>
    </xdr:to>
    <xdr:pic>
      <xdr:nvPicPr>
        <xdr:cNvPr id="2" name="Image 1" descr="phot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0550" y="228600"/>
          <a:ext cx="2743200" cy="2743200"/>
        </a:xfrm>
        <a:prstGeom prst="round2DiagRect">
          <a:avLst>
            <a:gd name="adj1" fmla="val 16667"/>
            <a:gd name="adj2" fmla="val 0"/>
          </a:avLst>
        </a:prstGeom>
        <a:ln w="88900" cap="sq">
          <a:solidFill>
            <a:srgbClr val="FFFFFF"/>
          </a:solidFill>
          <a:miter lim="800000"/>
        </a:ln>
        <a:effectLst>
          <a:outerShdw blurRad="254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13</xdr:col>
      <xdr:colOff>714375</xdr:colOff>
      <xdr:row>16</xdr:row>
      <xdr:rowOff>38100</xdr:rowOff>
    </xdr:to>
    <xdr:graphicFrame macro="">
      <xdr:nvGraphicFramePr>
        <xdr:cNvPr id="1102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17</xdr:row>
      <xdr:rowOff>152400</xdr:rowOff>
    </xdr:from>
    <xdr:to>
      <xdr:col>17</xdr:col>
      <xdr:colOff>390525</xdr:colOff>
      <xdr:row>31</xdr:row>
      <xdr:rowOff>142875</xdr:rowOff>
    </xdr:to>
    <xdr:graphicFrame macro="">
      <xdr:nvGraphicFramePr>
        <xdr:cNvPr id="1103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13</xdr:col>
      <xdr:colOff>714375</xdr:colOff>
      <xdr:row>16</xdr:row>
      <xdr:rowOff>38100</xdr:rowOff>
    </xdr:to>
    <xdr:graphicFrame macro="">
      <xdr:nvGraphicFramePr>
        <xdr:cNvPr id="2107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17</xdr:row>
      <xdr:rowOff>152400</xdr:rowOff>
    </xdr:from>
    <xdr:to>
      <xdr:col>17</xdr:col>
      <xdr:colOff>390525</xdr:colOff>
      <xdr:row>31</xdr:row>
      <xdr:rowOff>142875</xdr:rowOff>
    </xdr:to>
    <xdr:graphicFrame macro="">
      <xdr:nvGraphicFramePr>
        <xdr:cNvPr id="2108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13</xdr:col>
      <xdr:colOff>714375</xdr:colOff>
      <xdr:row>16</xdr:row>
      <xdr:rowOff>38100</xdr:rowOff>
    </xdr:to>
    <xdr:graphicFrame macro="">
      <xdr:nvGraphicFramePr>
        <xdr:cNvPr id="3139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17</xdr:row>
      <xdr:rowOff>152400</xdr:rowOff>
    </xdr:from>
    <xdr:to>
      <xdr:col>17</xdr:col>
      <xdr:colOff>390525</xdr:colOff>
      <xdr:row>31</xdr:row>
      <xdr:rowOff>142875</xdr:rowOff>
    </xdr:to>
    <xdr:graphicFrame macro="">
      <xdr:nvGraphicFramePr>
        <xdr:cNvPr id="3140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13</xdr:col>
      <xdr:colOff>714375</xdr:colOff>
      <xdr:row>16</xdr:row>
      <xdr:rowOff>38100</xdr:rowOff>
    </xdr:to>
    <xdr:graphicFrame macro="">
      <xdr:nvGraphicFramePr>
        <xdr:cNvPr id="4153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17</xdr:row>
      <xdr:rowOff>152400</xdr:rowOff>
    </xdr:from>
    <xdr:to>
      <xdr:col>17</xdr:col>
      <xdr:colOff>390525</xdr:colOff>
      <xdr:row>31</xdr:row>
      <xdr:rowOff>142875</xdr:rowOff>
    </xdr:to>
    <xdr:graphicFrame macro="">
      <xdr:nvGraphicFramePr>
        <xdr:cNvPr id="4154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13</xdr:col>
      <xdr:colOff>714375</xdr:colOff>
      <xdr:row>16</xdr:row>
      <xdr:rowOff>38100</xdr:rowOff>
    </xdr:to>
    <xdr:graphicFrame macro="">
      <xdr:nvGraphicFramePr>
        <xdr:cNvPr id="5176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17</xdr:row>
      <xdr:rowOff>152400</xdr:rowOff>
    </xdr:from>
    <xdr:to>
      <xdr:col>17</xdr:col>
      <xdr:colOff>390525</xdr:colOff>
      <xdr:row>31</xdr:row>
      <xdr:rowOff>142875</xdr:rowOff>
    </xdr:to>
    <xdr:graphicFrame macro="">
      <xdr:nvGraphicFramePr>
        <xdr:cNvPr id="5177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13</xdr:col>
      <xdr:colOff>714375</xdr:colOff>
      <xdr:row>16</xdr:row>
      <xdr:rowOff>38100</xdr:rowOff>
    </xdr:to>
    <xdr:graphicFrame macro="">
      <xdr:nvGraphicFramePr>
        <xdr:cNvPr id="6200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17</xdr:row>
      <xdr:rowOff>152400</xdr:rowOff>
    </xdr:from>
    <xdr:to>
      <xdr:col>17</xdr:col>
      <xdr:colOff>390525</xdr:colOff>
      <xdr:row>31</xdr:row>
      <xdr:rowOff>142875</xdr:rowOff>
    </xdr:to>
    <xdr:graphicFrame macro="">
      <xdr:nvGraphicFramePr>
        <xdr:cNvPr id="6201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13</xdr:col>
      <xdr:colOff>714375</xdr:colOff>
      <xdr:row>16</xdr:row>
      <xdr:rowOff>38100</xdr:rowOff>
    </xdr:to>
    <xdr:graphicFrame macro="">
      <xdr:nvGraphicFramePr>
        <xdr:cNvPr id="7238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17</xdr:row>
      <xdr:rowOff>152400</xdr:rowOff>
    </xdr:from>
    <xdr:to>
      <xdr:col>17</xdr:col>
      <xdr:colOff>390525</xdr:colOff>
      <xdr:row>31</xdr:row>
      <xdr:rowOff>142875</xdr:rowOff>
    </xdr:to>
    <xdr:graphicFrame macro="">
      <xdr:nvGraphicFramePr>
        <xdr:cNvPr id="7239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13</xdr:col>
      <xdr:colOff>714375</xdr:colOff>
      <xdr:row>16</xdr:row>
      <xdr:rowOff>38100</xdr:rowOff>
    </xdr:to>
    <xdr:graphicFrame macro="">
      <xdr:nvGraphicFramePr>
        <xdr:cNvPr id="8262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17</xdr:row>
      <xdr:rowOff>152400</xdr:rowOff>
    </xdr:from>
    <xdr:to>
      <xdr:col>17</xdr:col>
      <xdr:colOff>390525</xdr:colOff>
      <xdr:row>31</xdr:row>
      <xdr:rowOff>142875</xdr:rowOff>
    </xdr:to>
    <xdr:graphicFrame macro="">
      <xdr:nvGraphicFramePr>
        <xdr:cNvPr id="8263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476250</xdr:colOff>
      <xdr:row>13</xdr:row>
      <xdr:rowOff>152400</xdr:rowOff>
    </xdr:to>
    <xdr:graphicFrame macro="">
      <xdr:nvGraphicFramePr>
        <xdr:cNvPr id="52309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15</xdr:row>
      <xdr:rowOff>0</xdr:rowOff>
    </xdr:from>
    <xdr:to>
      <xdr:col>6</xdr:col>
      <xdr:colOff>0</xdr:colOff>
      <xdr:row>34</xdr:row>
      <xdr:rowOff>0</xdr:rowOff>
    </xdr:to>
    <xdr:graphicFrame macro="">
      <xdr:nvGraphicFramePr>
        <xdr:cNvPr id="52310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35</xdr:row>
      <xdr:rowOff>0</xdr:rowOff>
    </xdr:from>
    <xdr:to>
      <xdr:col>6</xdr:col>
      <xdr:colOff>0</xdr:colOff>
      <xdr:row>54</xdr:row>
      <xdr:rowOff>0</xdr:rowOff>
    </xdr:to>
    <xdr:graphicFrame macro="">
      <xdr:nvGraphicFramePr>
        <xdr:cNvPr id="52311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2" name="terrain" displayName="terrain" ref="A1:F244" totalsRowShown="0" headerRowDxfId="7" dataDxfId="6">
  <autoFilter ref="A1:F244">
    <filterColumn colId="5">
      <customFilters>
        <customFilter operator="notEqual" val=" "/>
      </customFilters>
    </filterColumn>
  </autoFilter>
  <tableColumns count="6">
    <tableColumn id="1" name="Parcelle" dataDxfId="5"/>
    <tableColumn id="2" name="Rang" dataDxfId="4"/>
    <tableColumn id="3" name="N°arbre" dataDxfId="3"/>
    <tableColumn id="4" name="bloc" dataDxfId="2"/>
    <tableColumn id="16" name="Variété" dataDxfId="1"/>
    <tableColumn id="5" name="Observation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4:J28"/>
  <sheetViews>
    <sheetView workbookViewId="0">
      <selection activeCell="I36" sqref="I36"/>
    </sheetView>
  </sheetViews>
  <sheetFormatPr baseColWidth="10" defaultRowHeight="12.75"/>
  <sheetData>
    <row r="4" spans="4:10">
      <c r="D4" s="26"/>
    </row>
    <row r="5" spans="4:10" ht="35.25">
      <c r="D5" s="25"/>
      <c r="E5" s="25"/>
      <c r="F5" s="25"/>
      <c r="G5" s="27" t="s">
        <v>37</v>
      </c>
      <c r="H5" s="25"/>
    </row>
    <row r="6" spans="4:10" ht="35.25">
      <c r="G6" s="28" t="s">
        <v>28</v>
      </c>
    </row>
    <row r="15" spans="4:10">
      <c r="H15" t="s">
        <v>32</v>
      </c>
      <c r="J15" t="s">
        <v>29</v>
      </c>
    </row>
    <row r="16" spans="4:10">
      <c r="J16" t="s">
        <v>30</v>
      </c>
    </row>
    <row r="17" spans="8:10">
      <c r="J17" t="s">
        <v>31</v>
      </c>
    </row>
    <row r="24" spans="8:10">
      <c r="H24" t="s">
        <v>33</v>
      </c>
      <c r="J24" t="s">
        <v>34</v>
      </c>
    </row>
    <row r="28" spans="8:10">
      <c r="H28" t="s">
        <v>84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38"/>
  <sheetViews>
    <sheetView workbookViewId="0">
      <selection activeCell="B3" sqref="B3:F6"/>
    </sheetView>
  </sheetViews>
  <sheetFormatPr baseColWidth="10" defaultColWidth="11.5703125" defaultRowHeight="12.75"/>
  <cols>
    <col min="5" max="5" width="26.42578125" customWidth="1"/>
    <col min="6" max="6" width="40.42578125" customWidth="1"/>
    <col min="7" max="7" width="35.28515625" customWidth="1"/>
  </cols>
  <sheetData>
    <row r="1" spans="1:7" ht="15">
      <c r="A1" s="1" t="s">
        <v>0</v>
      </c>
      <c r="B1" s="1" t="s">
        <v>1</v>
      </c>
      <c r="C1" s="1" t="s">
        <v>2</v>
      </c>
      <c r="D1" s="1" t="s">
        <v>3</v>
      </c>
      <c r="E1" s="1" t="s">
        <v>38</v>
      </c>
      <c r="F1" s="35" t="s">
        <v>39</v>
      </c>
      <c r="G1" s="1" t="s">
        <v>40</v>
      </c>
    </row>
    <row r="2" spans="1:7" ht="15">
      <c r="A2" s="2"/>
      <c r="B2" s="2"/>
      <c r="C2" s="2"/>
      <c r="D2" s="2"/>
      <c r="E2" s="2"/>
      <c r="F2" s="2"/>
      <c r="G2" s="38"/>
    </row>
    <row r="3" spans="1:7">
      <c r="A3" s="4" t="s">
        <v>6</v>
      </c>
      <c r="B3" s="5"/>
      <c r="C3" s="5"/>
      <c r="D3" s="5"/>
      <c r="E3" s="5"/>
      <c r="F3" s="36"/>
      <c r="G3" s="5"/>
    </row>
    <row r="4" spans="1:7" ht="15">
      <c r="A4" s="6"/>
      <c r="B4" s="5"/>
      <c r="C4" s="5"/>
      <c r="D4" s="5"/>
      <c r="E4" s="5"/>
      <c r="F4" s="36"/>
      <c r="G4" s="5"/>
    </row>
    <row r="5" spans="1:7" ht="15">
      <c r="A5" s="8"/>
      <c r="B5" s="5"/>
      <c r="C5" s="5"/>
      <c r="D5" s="5"/>
      <c r="E5" s="7"/>
      <c r="F5" s="37"/>
      <c r="G5" s="5"/>
    </row>
    <row r="6" spans="1:7">
      <c r="A6" s="9"/>
      <c r="B6" s="5"/>
      <c r="C6" s="5"/>
      <c r="D6" s="5"/>
      <c r="E6" s="5"/>
      <c r="F6" s="36"/>
      <c r="G6" s="5"/>
    </row>
    <row r="7" spans="1:7">
      <c r="A7" s="9"/>
      <c r="B7" s="5"/>
      <c r="C7" s="5"/>
      <c r="D7" s="5"/>
      <c r="E7" s="5"/>
      <c r="F7" s="36"/>
      <c r="G7" s="5"/>
    </row>
    <row r="8" spans="1:7">
      <c r="A8" s="9"/>
      <c r="B8" s="5"/>
      <c r="C8" s="5"/>
      <c r="D8" s="5"/>
      <c r="E8" s="5"/>
      <c r="F8" s="36"/>
      <c r="G8" s="5"/>
    </row>
    <row r="9" spans="1:7">
      <c r="A9" s="9"/>
      <c r="B9" s="5"/>
      <c r="C9" s="5"/>
      <c r="D9" s="5"/>
      <c r="E9" s="5"/>
      <c r="F9" s="36"/>
      <c r="G9" s="5"/>
    </row>
    <row r="10" spans="1:7">
      <c r="A10" s="9"/>
      <c r="B10" s="5"/>
      <c r="C10" s="5"/>
      <c r="D10" s="5"/>
      <c r="E10" s="5"/>
      <c r="F10" s="36"/>
      <c r="G10" s="5"/>
    </row>
    <row r="11" spans="1:7">
      <c r="A11" s="9"/>
      <c r="B11" s="5"/>
      <c r="C11" s="5"/>
      <c r="D11" s="5"/>
      <c r="E11" s="5"/>
      <c r="F11" s="36"/>
      <c r="G11" s="5"/>
    </row>
    <row r="12" spans="1:7">
      <c r="A12" s="9"/>
      <c r="B12" s="5"/>
      <c r="C12" s="5"/>
      <c r="D12" s="5"/>
      <c r="E12" s="5"/>
      <c r="F12" s="36"/>
      <c r="G12" s="5"/>
    </row>
    <row r="13" spans="1:7">
      <c r="A13" s="9"/>
      <c r="B13" s="5"/>
      <c r="C13" s="5"/>
      <c r="D13" s="5"/>
      <c r="E13" s="5"/>
      <c r="F13" s="36"/>
      <c r="G13" s="5"/>
    </row>
    <row r="14" spans="1:7">
      <c r="A14" s="9"/>
      <c r="B14" s="5"/>
      <c r="C14" s="5"/>
      <c r="D14" s="5"/>
      <c r="E14" s="5"/>
      <c r="F14" s="36"/>
      <c r="G14" s="5"/>
    </row>
    <row r="15" spans="1:7">
      <c r="A15" s="9"/>
      <c r="B15" s="5"/>
      <c r="C15" s="5"/>
      <c r="D15" s="5"/>
      <c r="E15" s="5"/>
      <c r="F15" s="36"/>
      <c r="G15" s="5"/>
    </row>
    <row r="16" spans="1:7">
      <c r="A16" s="9"/>
      <c r="B16" s="5"/>
      <c r="C16" s="5"/>
      <c r="D16" s="5"/>
      <c r="E16" s="5"/>
      <c r="F16" s="36"/>
      <c r="G16" s="5"/>
    </row>
    <row r="17" spans="1:7">
      <c r="A17" s="9"/>
      <c r="B17" s="5"/>
      <c r="C17" s="5"/>
      <c r="D17" s="5"/>
      <c r="E17" s="5"/>
      <c r="F17" s="36"/>
      <c r="G17" s="5"/>
    </row>
    <row r="18" spans="1:7">
      <c r="A18" s="9"/>
      <c r="B18" s="5"/>
      <c r="C18" s="5"/>
      <c r="D18" s="5"/>
      <c r="E18" s="5"/>
      <c r="F18" s="36"/>
      <c r="G18" s="5"/>
    </row>
    <row r="19" spans="1:7">
      <c r="A19" s="9"/>
      <c r="B19" s="5"/>
      <c r="C19" s="5"/>
      <c r="D19" s="5"/>
      <c r="E19" s="5"/>
      <c r="F19" s="36"/>
      <c r="G19" s="5"/>
    </row>
    <row r="20" spans="1:7">
      <c r="A20" s="9"/>
      <c r="B20" s="5"/>
      <c r="C20" s="5"/>
      <c r="D20" s="5"/>
      <c r="E20" s="5"/>
      <c r="F20" s="36"/>
      <c r="G20" s="5"/>
    </row>
    <row r="21" spans="1:7">
      <c r="A21" s="9"/>
      <c r="B21" s="5"/>
      <c r="C21" s="5"/>
      <c r="D21" s="5"/>
      <c r="E21" s="5"/>
      <c r="F21" s="36"/>
      <c r="G21" s="5"/>
    </row>
    <row r="22" spans="1:7">
      <c r="A22" s="9"/>
      <c r="B22" s="5"/>
      <c r="C22" s="5"/>
      <c r="D22" s="5"/>
      <c r="E22" s="5"/>
      <c r="F22" s="36"/>
      <c r="G22" s="5"/>
    </row>
    <row r="23" spans="1:7">
      <c r="A23" s="9"/>
      <c r="B23" s="5"/>
      <c r="C23" s="5"/>
      <c r="D23" s="5"/>
      <c r="E23" s="5"/>
      <c r="F23" s="36"/>
      <c r="G23" s="5"/>
    </row>
    <row r="24" spans="1:7">
      <c r="A24" s="9"/>
      <c r="B24" s="5"/>
      <c r="C24" s="5"/>
      <c r="D24" s="5"/>
      <c r="E24" s="5"/>
      <c r="F24" s="36"/>
      <c r="G24" s="5"/>
    </row>
    <row r="25" spans="1:7">
      <c r="A25" s="9"/>
      <c r="B25" s="5"/>
      <c r="C25" s="5"/>
      <c r="D25" s="5"/>
      <c r="E25" s="5"/>
      <c r="F25" s="36"/>
      <c r="G25" s="5"/>
    </row>
    <row r="28" spans="1:7">
      <c r="B28" t="s">
        <v>7</v>
      </c>
      <c r="D28">
        <f>COUNTIF(F3:F26,"Chancre arbre")</f>
        <v>0</v>
      </c>
    </row>
    <row r="29" spans="1:7">
      <c r="B29" t="s">
        <v>8</v>
      </c>
      <c r="D29">
        <f>COUNTIF(F3:F26,"Chancre branche")</f>
        <v>0</v>
      </c>
    </row>
    <row r="30" spans="1:7">
      <c r="B30" t="s">
        <v>9</v>
      </c>
      <c r="C30" s="18" t="s">
        <v>6</v>
      </c>
      <c r="D30">
        <f>COUNTIF(F3:F26,"PG dominant")</f>
        <v>0</v>
      </c>
    </row>
    <row r="31" spans="1:7">
      <c r="B31" t="s">
        <v>10</v>
      </c>
      <c r="C31" s="18" t="s">
        <v>6</v>
      </c>
      <c r="D31">
        <f>COUNTIF(F3:F26,"Arbre mort")</f>
        <v>0</v>
      </c>
    </row>
    <row r="32" spans="1:7">
      <c r="B32" t="s">
        <v>11</v>
      </c>
      <c r="C32" s="18" t="s">
        <v>6</v>
      </c>
      <c r="D32">
        <f>COUNTIF(F3:F26,"Pas de fleurs")</f>
        <v>0</v>
      </c>
    </row>
    <row r="33" spans="2:4">
      <c r="B33" t="s">
        <v>12</v>
      </c>
      <c r="C33" s="18" t="s">
        <v>6</v>
      </c>
      <c r="D33">
        <f>COUNTIF(F3:F26,"Ni fleurs ni feuilles")</f>
        <v>0</v>
      </c>
    </row>
    <row r="34" spans="2:4">
      <c r="B34" t="s">
        <v>13</v>
      </c>
      <c r="C34" s="18" t="s">
        <v>6</v>
      </c>
      <c r="D34">
        <f>COUNTIF(F3:F26,"Petit")</f>
        <v>0</v>
      </c>
    </row>
    <row r="35" spans="2:4">
      <c r="B35" t="s">
        <v>14</v>
      </c>
      <c r="C35" s="18" t="s">
        <v>6</v>
      </c>
      <c r="D35">
        <f>COUNTIF(F3:F26,"Arbre abîmé")</f>
        <v>0</v>
      </c>
    </row>
    <row r="36" spans="2:4">
      <c r="B36" t="s">
        <v>15</v>
      </c>
      <c r="C36" s="18" t="s">
        <v>6</v>
      </c>
      <c r="D36">
        <f>COUNTIF(F3:F26,"Pucerons")</f>
        <v>0</v>
      </c>
    </row>
    <row r="37" spans="2:4">
      <c r="B37" t="s">
        <v>16</v>
      </c>
      <c r="C37" s="18" t="s">
        <v>6</v>
      </c>
      <c r="D37">
        <f>COUNTIF(F3:F26,"Arbre à arracher")</f>
        <v>0</v>
      </c>
    </row>
    <row r="38" spans="2:4">
      <c r="B38" t="s">
        <v>17</v>
      </c>
      <c r="C38" s="18" t="s">
        <v>6</v>
      </c>
      <c r="D38">
        <f>SUM(D28,D29)</f>
        <v>0</v>
      </c>
    </row>
  </sheetData>
  <sheetProtection selectLockedCells="1" selectUnlockedCells="1"/>
  <dataValidations count="2">
    <dataValidation type="list" operator="equal" allowBlank="1" sqref="F3:F25">
      <formula1>listed</formula1>
    </dataValidation>
    <dataValidation type="list" allowBlank="1" showInputMessage="1" showErrorMessage="1" sqref="E3:E25">
      <formula1>variétés</formula1>
    </dataValidation>
  </dataValidations>
  <pageMargins left="0.25" right="0.25" top="0.75" bottom="0.75" header="0.3" footer="0.3"/>
  <pageSetup paperSize="9" orientation="landscape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38"/>
  <sheetViews>
    <sheetView workbookViewId="0">
      <selection activeCell="B3" sqref="B3:F3"/>
    </sheetView>
  </sheetViews>
  <sheetFormatPr baseColWidth="10" defaultColWidth="11.5703125" defaultRowHeight="12.75"/>
  <cols>
    <col min="5" max="5" width="26.42578125" customWidth="1"/>
    <col min="6" max="6" width="40.42578125" customWidth="1"/>
    <col min="7" max="7" width="35.28515625" customWidth="1"/>
  </cols>
  <sheetData>
    <row r="1" spans="1:7" ht="15">
      <c r="A1" s="1" t="s">
        <v>0</v>
      </c>
      <c r="B1" s="1" t="s">
        <v>1</v>
      </c>
      <c r="C1" s="1" t="s">
        <v>2</v>
      </c>
      <c r="D1" s="1" t="s">
        <v>3</v>
      </c>
      <c r="E1" s="1" t="s">
        <v>38</v>
      </c>
      <c r="F1" s="1" t="s">
        <v>4</v>
      </c>
      <c r="G1" s="1" t="s">
        <v>5</v>
      </c>
    </row>
    <row r="2" spans="1:7" ht="15">
      <c r="A2" s="2"/>
      <c r="B2" s="2"/>
      <c r="C2" s="2"/>
      <c r="D2" s="2"/>
      <c r="E2" s="2"/>
      <c r="F2" s="2"/>
      <c r="G2" s="3"/>
    </row>
    <row r="3" spans="1:7">
      <c r="A3" s="4" t="s">
        <v>18</v>
      </c>
      <c r="B3" s="5"/>
      <c r="C3" s="5"/>
      <c r="D3" s="5"/>
      <c r="E3" s="7"/>
      <c r="F3" s="5"/>
      <c r="G3" s="5"/>
    </row>
    <row r="4" spans="1:7" ht="15">
      <c r="A4" s="6"/>
      <c r="B4" s="5"/>
      <c r="C4" s="5"/>
      <c r="D4" s="5"/>
      <c r="E4" s="5"/>
      <c r="F4" s="5"/>
      <c r="G4" s="5"/>
    </row>
    <row r="5" spans="1:7" ht="15">
      <c r="A5" s="8"/>
      <c r="B5" s="5"/>
      <c r="C5" s="5"/>
      <c r="D5" s="5"/>
      <c r="E5" s="5"/>
      <c r="F5" s="5"/>
      <c r="G5" s="5"/>
    </row>
    <row r="6" spans="1:7">
      <c r="A6" s="9"/>
      <c r="B6" s="5"/>
      <c r="C6" s="5"/>
      <c r="D6" s="5"/>
      <c r="E6" s="5"/>
      <c r="F6" s="5"/>
      <c r="G6" s="5"/>
    </row>
    <row r="7" spans="1:7">
      <c r="A7" s="9"/>
      <c r="B7" s="5"/>
      <c r="C7" s="5"/>
      <c r="D7" s="5"/>
      <c r="E7" s="5"/>
      <c r="F7" s="5"/>
      <c r="G7" s="5"/>
    </row>
    <row r="8" spans="1:7">
      <c r="A8" s="9"/>
      <c r="B8" s="7"/>
      <c r="C8" s="7"/>
      <c r="D8" s="7"/>
      <c r="E8" s="5"/>
      <c r="F8" s="7"/>
      <c r="G8" s="5"/>
    </row>
    <row r="9" spans="1:7">
      <c r="A9" s="9"/>
      <c r="B9" s="5"/>
      <c r="C9" s="5"/>
      <c r="D9" s="5"/>
      <c r="E9" s="5"/>
      <c r="F9" s="5"/>
      <c r="G9" s="5"/>
    </row>
    <row r="10" spans="1:7">
      <c r="A10" s="9"/>
      <c r="B10" s="5"/>
      <c r="C10" s="5"/>
      <c r="D10" s="5"/>
      <c r="E10" s="5"/>
      <c r="F10" s="5"/>
      <c r="G10" s="5"/>
    </row>
    <row r="11" spans="1:7">
      <c r="A11" s="9"/>
      <c r="B11" s="5"/>
      <c r="C11" s="5"/>
      <c r="D11" s="5"/>
      <c r="E11" s="5"/>
      <c r="F11" s="5"/>
      <c r="G11" s="5"/>
    </row>
    <row r="12" spans="1:7">
      <c r="A12" s="9"/>
      <c r="B12" s="5"/>
      <c r="C12" s="5"/>
      <c r="D12" s="5"/>
      <c r="E12" s="5"/>
      <c r="F12" s="5"/>
      <c r="G12" s="5"/>
    </row>
    <row r="13" spans="1:7">
      <c r="A13" s="9"/>
      <c r="B13" s="5"/>
      <c r="C13" s="5"/>
      <c r="D13" s="5"/>
      <c r="E13" s="5"/>
      <c r="F13" s="5"/>
      <c r="G13" s="5"/>
    </row>
    <row r="14" spans="1:7">
      <c r="A14" s="9"/>
      <c r="B14" s="5"/>
      <c r="C14" s="5"/>
      <c r="D14" s="5"/>
      <c r="E14" s="5"/>
      <c r="F14" s="5"/>
      <c r="G14" s="5"/>
    </row>
    <row r="15" spans="1:7">
      <c r="A15" s="9"/>
      <c r="B15" s="5"/>
      <c r="C15" s="5"/>
      <c r="D15" s="5"/>
      <c r="E15" s="5"/>
      <c r="F15" s="5"/>
      <c r="G15" s="5"/>
    </row>
    <row r="16" spans="1:7">
      <c r="A16" s="9"/>
      <c r="B16" s="5"/>
      <c r="C16" s="5"/>
      <c r="D16" s="5"/>
      <c r="E16" s="5"/>
      <c r="F16" s="5"/>
      <c r="G16" s="5"/>
    </row>
    <row r="17" spans="1:7">
      <c r="A17" s="9"/>
      <c r="B17" s="5"/>
      <c r="C17" s="5"/>
      <c r="D17" s="5"/>
      <c r="E17" s="5"/>
      <c r="F17" s="5"/>
      <c r="G17" s="5"/>
    </row>
    <row r="18" spans="1:7">
      <c r="A18" s="9"/>
      <c r="B18" s="5"/>
      <c r="C18" s="5"/>
      <c r="D18" s="5"/>
      <c r="E18" s="5"/>
      <c r="F18" s="5"/>
      <c r="G18" s="5"/>
    </row>
    <row r="19" spans="1:7">
      <c r="A19" s="9"/>
      <c r="B19" s="5"/>
      <c r="C19" s="5"/>
      <c r="D19" s="5"/>
      <c r="E19" s="5"/>
      <c r="F19" s="5"/>
      <c r="G19" s="5"/>
    </row>
    <row r="20" spans="1:7">
      <c r="A20" s="9"/>
      <c r="B20" s="5"/>
      <c r="C20" s="5"/>
      <c r="D20" s="5"/>
      <c r="E20" s="5"/>
      <c r="F20" s="5"/>
      <c r="G20" s="5"/>
    </row>
    <row r="21" spans="1:7">
      <c r="A21" s="9"/>
      <c r="B21" s="5"/>
      <c r="C21" s="5"/>
      <c r="D21" s="5"/>
      <c r="E21" s="5"/>
      <c r="F21" s="5"/>
      <c r="G21" s="5"/>
    </row>
    <row r="22" spans="1:7">
      <c r="A22" s="9"/>
      <c r="B22" s="5"/>
      <c r="C22" s="5"/>
      <c r="D22" s="5"/>
      <c r="E22" s="5"/>
      <c r="F22" s="5"/>
      <c r="G22" s="5"/>
    </row>
    <row r="23" spans="1:7">
      <c r="A23" s="9"/>
      <c r="B23" s="5"/>
      <c r="C23" s="5"/>
      <c r="D23" s="5"/>
      <c r="E23" s="5"/>
      <c r="F23" s="5"/>
      <c r="G23" s="5"/>
    </row>
    <row r="24" spans="1:7">
      <c r="A24" s="9"/>
      <c r="B24" s="5"/>
      <c r="C24" s="5"/>
      <c r="D24" s="5"/>
      <c r="E24" s="5"/>
      <c r="F24" s="5"/>
      <c r="G24" s="5"/>
    </row>
    <row r="25" spans="1:7">
      <c r="A25" s="9"/>
      <c r="B25" s="5"/>
      <c r="C25" s="5"/>
      <c r="D25" s="5"/>
      <c r="E25" s="5"/>
      <c r="F25" s="5"/>
      <c r="G25" s="5"/>
    </row>
    <row r="28" spans="1:7">
      <c r="B28" t="s">
        <v>7</v>
      </c>
      <c r="D28">
        <f>COUNTIF(F3:F26,"Chancre arbre")</f>
        <v>0</v>
      </c>
    </row>
    <row r="29" spans="1:7">
      <c r="B29" t="s">
        <v>8</v>
      </c>
      <c r="D29">
        <f>COUNTIF(F3:F26,"Chancre branche")</f>
        <v>0</v>
      </c>
    </row>
    <row r="30" spans="1:7">
      <c r="B30" t="s">
        <v>9</v>
      </c>
      <c r="C30" s="18" t="s">
        <v>18</v>
      </c>
      <c r="D30">
        <f>COUNTIF(F3:F26,"PG dominant")</f>
        <v>0</v>
      </c>
    </row>
    <row r="31" spans="1:7">
      <c r="B31" t="s">
        <v>10</v>
      </c>
      <c r="C31" s="18" t="s">
        <v>18</v>
      </c>
      <c r="D31">
        <f>COUNTIF(F3:F26,"Arbre mort")</f>
        <v>0</v>
      </c>
    </row>
    <row r="32" spans="1:7">
      <c r="B32" t="s">
        <v>11</v>
      </c>
      <c r="C32" s="18" t="s">
        <v>18</v>
      </c>
      <c r="D32">
        <f>COUNTIF(F3:F26,"Pas de fleurs")</f>
        <v>0</v>
      </c>
    </row>
    <row r="33" spans="2:4">
      <c r="B33" t="s">
        <v>12</v>
      </c>
      <c r="C33" s="18" t="s">
        <v>18</v>
      </c>
      <c r="D33">
        <f>COUNTIF(F3:F26,"Ni fleurs ni feuilles")</f>
        <v>0</v>
      </c>
    </row>
    <row r="34" spans="2:4">
      <c r="B34" t="s">
        <v>13</v>
      </c>
      <c r="C34" s="18" t="s">
        <v>18</v>
      </c>
      <c r="D34">
        <f>COUNTIF(F3:F26,"Petit")</f>
        <v>0</v>
      </c>
    </row>
    <row r="35" spans="2:4">
      <c r="B35" t="s">
        <v>14</v>
      </c>
      <c r="C35" s="18" t="s">
        <v>18</v>
      </c>
      <c r="D35">
        <f>COUNTIF(F3:F26,"Arbre abîmé")</f>
        <v>0</v>
      </c>
    </row>
    <row r="36" spans="2:4">
      <c r="B36" t="s">
        <v>15</v>
      </c>
      <c r="C36" s="18" t="s">
        <v>18</v>
      </c>
      <c r="D36">
        <f>COUNTIF(F3:F26,"Pucerons")</f>
        <v>0</v>
      </c>
    </row>
    <row r="37" spans="2:4">
      <c r="B37" t="s">
        <v>16</v>
      </c>
      <c r="C37" s="18" t="s">
        <v>18</v>
      </c>
      <c r="D37">
        <f>COUNTIF(F3:F26,"Arbre à arracher")</f>
        <v>0</v>
      </c>
    </row>
    <row r="38" spans="2:4">
      <c r="B38" t="s">
        <v>17</v>
      </c>
      <c r="C38" s="18" t="s">
        <v>18</v>
      </c>
      <c r="D38">
        <f>SUM(D28,D29)</f>
        <v>0</v>
      </c>
    </row>
  </sheetData>
  <sheetProtection selectLockedCells="1" selectUnlockedCells="1"/>
  <dataValidations count="2">
    <dataValidation type="list" operator="equal" allowBlank="1" sqref="F3:F25">
      <formula1>listed</formula1>
    </dataValidation>
    <dataValidation type="list" allowBlank="1" showInputMessage="1" showErrorMessage="1" sqref="E3:E25">
      <formula1>variétés</formula1>
    </dataValidation>
  </dataValidations>
  <pageMargins left="0.25" right="0.25" top="0.75" bottom="0.75" header="0.3" footer="0.3"/>
  <pageSetup paperSize="9" orientation="landscape" horizontalDpi="300" verticalDpi="300" r:id="rId1"/>
  <headerFooter alignWithMargins="0">
    <oddHeader>&amp;C&amp;"Times New Roman,Normal"&amp;12&amp;A</oddHeader>
    <oddFooter>&amp;C&amp;"Times New Roman,Normal"&amp;12Page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G38"/>
  <sheetViews>
    <sheetView workbookViewId="0">
      <selection activeCell="B3" sqref="B3:F3"/>
    </sheetView>
  </sheetViews>
  <sheetFormatPr baseColWidth="10" defaultColWidth="11.5703125" defaultRowHeight="12.75"/>
  <cols>
    <col min="5" max="5" width="26.42578125" customWidth="1"/>
    <col min="6" max="6" width="40.42578125" customWidth="1"/>
    <col min="7" max="7" width="35.28515625" customWidth="1"/>
  </cols>
  <sheetData>
    <row r="1" spans="1:7" ht="15">
      <c r="A1" s="1" t="s">
        <v>0</v>
      </c>
      <c r="B1" s="1" t="s">
        <v>1</v>
      </c>
      <c r="C1" s="1" t="s">
        <v>2</v>
      </c>
      <c r="D1" s="1" t="s">
        <v>3</v>
      </c>
      <c r="E1" s="1" t="s">
        <v>38</v>
      </c>
      <c r="F1" s="1" t="s">
        <v>4</v>
      </c>
      <c r="G1" s="1" t="s">
        <v>5</v>
      </c>
    </row>
    <row r="2" spans="1:7" ht="15">
      <c r="A2" s="2"/>
      <c r="B2" s="2"/>
      <c r="C2" s="2"/>
      <c r="D2" s="2"/>
      <c r="E2" s="2"/>
      <c r="F2" s="2"/>
      <c r="G2" s="38"/>
    </row>
    <row r="3" spans="1:7">
      <c r="A3" s="14" t="s">
        <v>25</v>
      </c>
      <c r="B3" s="5"/>
      <c r="C3" s="5"/>
      <c r="D3" s="5"/>
      <c r="E3" s="5"/>
      <c r="F3" s="36"/>
      <c r="G3" s="5"/>
    </row>
    <row r="4" spans="1:7" ht="15">
      <c r="A4" s="6"/>
      <c r="B4" s="5"/>
      <c r="C4" s="5"/>
      <c r="D4" s="5"/>
      <c r="E4" s="5"/>
      <c r="F4" s="36"/>
      <c r="G4" s="5"/>
    </row>
    <row r="5" spans="1:7" ht="15">
      <c r="A5" s="8"/>
      <c r="B5" s="5"/>
      <c r="C5" s="5"/>
      <c r="D5" s="5"/>
      <c r="E5" s="5"/>
      <c r="F5" s="36"/>
      <c r="G5" s="5"/>
    </row>
    <row r="6" spans="1:7">
      <c r="A6" s="9"/>
      <c r="B6" s="5"/>
      <c r="C6" s="5"/>
      <c r="D6" s="5"/>
      <c r="E6" s="5"/>
      <c r="F6" s="36"/>
      <c r="G6" s="5"/>
    </row>
    <row r="7" spans="1:7">
      <c r="A7" s="9"/>
      <c r="B7" s="12"/>
      <c r="C7" s="12"/>
      <c r="D7" s="5"/>
      <c r="E7" s="7"/>
      <c r="F7" s="36"/>
      <c r="G7" s="5"/>
    </row>
    <row r="8" spans="1:7">
      <c r="A8" s="9"/>
      <c r="B8" s="5"/>
      <c r="C8" s="5"/>
      <c r="D8" s="11"/>
      <c r="E8" s="5"/>
      <c r="F8" s="36"/>
      <c r="G8" s="5"/>
    </row>
    <row r="9" spans="1:7">
      <c r="A9" s="9"/>
      <c r="B9" s="5"/>
      <c r="C9" s="5"/>
      <c r="D9" s="11"/>
      <c r="E9" s="5"/>
      <c r="F9" s="15"/>
      <c r="G9" s="5"/>
    </row>
    <row r="10" spans="1:7">
      <c r="A10" s="9"/>
      <c r="B10" s="5"/>
      <c r="C10" s="5"/>
      <c r="D10" s="11"/>
      <c r="E10" s="5"/>
      <c r="F10" s="36"/>
      <c r="G10" s="5"/>
    </row>
    <row r="11" spans="1:7">
      <c r="A11" s="9"/>
      <c r="B11" s="5"/>
      <c r="C11" s="5"/>
      <c r="D11" s="11"/>
      <c r="E11" s="5"/>
      <c r="F11" s="36"/>
      <c r="G11" s="5"/>
    </row>
    <row r="12" spans="1:7">
      <c r="A12" s="9"/>
      <c r="B12" s="5"/>
      <c r="C12" s="5"/>
      <c r="D12" s="11"/>
      <c r="E12" s="5"/>
      <c r="F12" s="36"/>
      <c r="G12" s="5"/>
    </row>
    <row r="13" spans="1:7">
      <c r="A13" s="9"/>
      <c r="B13" s="5"/>
      <c r="C13" s="5"/>
      <c r="D13" s="11"/>
      <c r="E13" s="5"/>
      <c r="F13" s="36"/>
      <c r="G13" s="5"/>
    </row>
    <row r="14" spans="1:7">
      <c r="A14" s="9"/>
      <c r="B14" s="5"/>
      <c r="C14" s="5"/>
      <c r="D14" s="11"/>
      <c r="E14" s="5"/>
      <c r="F14" s="36"/>
      <c r="G14" s="5"/>
    </row>
    <row r="15" spans="1:7">
      <c r="A15" s="9"/>
      <c r="B15" s="5"/>
      <c r="C15" s="5"/>
      <c r="D15" s="11"/>
      <c r="E15" s="5"/>
      <c r="F15" s="36"/>
      <c r="G15" s="5"/>
    </row>
    <row r="16" spans="1:7">
      <c r="A16" s="9"/>
      <c r="B16" s="5"/>
      <c r="C16" s="5"/>
      <c r="D16" s="11"/>
      <c r="E16" s="5"/>
      <c r="F16" s="36"/>
      <c r="G16" s="5"/>
    </row>
    <row r="17" spans="1:7">
      <c r="A17" s="9"/>
      <c r="B17" s="5"/>
      <c r="C17" s="5"/>
      <c r="D17" s="11"/>
      <c r="E17" s="5"/>
      <c r="F17" s="36"/>
      <c r="G17" s="5"/>
    </row>
    <row r="18" spans="1:7">
      <c r="A18" s="9"/>
      <c r="B18" s="5"/>
      <c r="C18" s="5"/>
      <c r="D18" s="11"/>
      <c r="E18" s="5"/>
      <c r="F18" s="36"/>
      <c r="G18" s="5"/>
    </row>
    <row r="19" spans="1:7">
      <c r="A19" s="9"/>
      <c r="B19" s="5"/>
      <c r="C19" s="5"/>
      <c r="D19" s="11"/>
      <c r="E19" s="5"/>
      <c r="F19" s="36"/>
      <c r="G19" s="5"/>
    </row>
    <row r="20" spans="1:7">
      <c r="A20" s="9"/>
      <c r="B20" s="5"/>
      <c r="C20" s="5"/>
      <c r="D20" s="11"/>
      <c r="E20" s="5"/>
      <c r="F20" s="36"/>
      <c r="G20" s="5"/>
    </row>
    <row r="21" spans="1:7">
      <c r="A21" s="9"/>
      <c r="B21" s="5"/>
      <c r="C21" s="5"/>
      <c r="D21" s="11"/>
      <c r="E21" s="5"/>
      <c r="F21" s="36"/>
      <c r="G21" s="5"/>
    </row>
    <row r="22" spans="1:7">
      <c r="A22" s="9"/>
      <c r="B22" s="7"/>
      <c r="C22" s="7"/>
      <c r="D22" s="32"/>
      <c r="E22" s="5"/>
      <c r="F22" s="33"/>
      <c r="G22" s="5"/>
    </row>
    <row r="23" spans="1:7">
      <c r="A23" s="9"/>
      <c r="B23" s="5"/>
      <c r="C23" s="5"/>
      <c r="D23" s="11"/>
      <c r="E23" s="5"/>
      <c r="F23" s="36"/>
      <c r="G23" s="5"/>
    </row>
    <row r="24" spans="1:7">
      <c r="A24" s="9"/>
      <c r="B24" s="5"/>
      <c r="C24" s="5"/>
      <c r="D24" s="11"/>
      <c r="E24" s="5"/>
      <c r="F24" s="36"/>
      <c r="G24" s="5"/>
    </row>
    <row r="25" spans="1:7">
      <c r="A25" s="9"/>
      <c r="B25" s="13"/>
      <c r="C25" s="13"/>
      <c r="D25" s="5"/>
      <c r="E25" s="5"/>
      <c r="F25" s="36"/>
      <c r="G25" s="5"/>
    </row>
    <row r="26" spans="1:7">
      <c r="A26" s="9"/>
      <c r="B26" s="19"/>
      <c r="C26" s="19"/>
      <c r="D26" s="19"/>
      <c r="F26" s="19"/>
      <c r="G26" s="19"/>
    </row>
    <row r="27" spans="1:7">
      <c r="A27" s="9"/>
      <c r="B27" s="20"/>
      <c r="C27" s="20"/>
      <c r="D27" s="20"/>
      <c r="F27" s="20"/>
      <c r="G27" s="20"/>
    </row>
    <row r="28" spans="1:7">
      <c r="A28" s="9"/>
      <c r="B28" t="s">
        <v>7</v>
      </c>
      <c r="D28">
        <f>COUNTIF(F3:F25,"Chancre arbre")</f>
        <v>0</v>
      </c>
      <c r="F28" s="20"/>
      <c r="G28" s="20"/>
    </row>
    <row r="29" spans="1:7">
      <c r="A29" s="9"/>
      <c r="B29" t="s">
        <v>8</v>
      </c>
      <c r="D29">
        <f>COUNTIF(F3:F25,"Chancre branche")</f>
        <v>0</v>
      </c>
      <c r="F29" s="20"/>
      <c r="G29" s="20"/>
    </row>
    <row r="30" spans="1:7">
      <c r="A30" s="9"/>
      <c r="B30" t="s">
        <v>9</v>
      </c>
      <c r="C30" s="18" t="s">
        <v>25</v>
      </c>
      <c r="D30">
        <f>COUNTIF(F3:F25,"PG dominant")</f>
        <v>0</v>
      </c>
      <c r="F30" s="20"/>
      <c r="G30" s="20"/>
    </row>
    <row r="31" spans="1:7">
      <c r="A31" s="9"/>
      <c r="B31" t="s">
        <v>10</v>
      </c>
      <c r="C31" s="18" t="s">
        <v>25</v>
      </c>
      <c r="D31">
        <f>COUNTIF(F3:F25,"Arbre mort")</f>
        <v>0</v>
      </c>
      <c r="F31" s="20"/>
      <c r="G31" s="20"/>
    </row>
    <row r="32" spans="1:7">
      <c r="A32" s="9"/>
      <c r="B32" t="s">
        <v>11</v>
      </c>
      <c r="C32" s="18" t="s">
        <v>25</v>
      </c>
      <c r="D32">
        <f>COUNTIF(F3:F25,"Pas de fleurs")</f>
        <v>0</v>
      </c>
      <c r="F32" s="20"/>
      <c r="G32" s="20"/>
    </row>
    <row r="33" spans="1:7">
      <c r="A33" s="9"/>
      <c r="B33" t="s">
        <v>12</v>
      </c>
      <c r="C33" s="18" t="s">
        <v>25</v>
      </c>
      <c r="D33">
        <f>COUNTIF(F3:F25,"Ni fleurs ni feuilles")</f>
        <v>0</v>
      </c>
      <c r="F33" s="20"/>
      <c r="G33" s="20"/>
    </row>
    <row r="34" spans="1:7">
      <c r="B34" t="s">
        <v>13</v>
      </c>
      <c r="C34" s="18" t="s">
        <v>25</v>
      </c>
      <c r="D34">
        <f>COUNTIF(F3:F25,"Petit")</f>
        <v>0</v>
      </c>
    </row>
    <row r="35" spans="1:7">
      <c r="B35" t="s">
        <v>14</v>
      </c>
      <c r="C35" s="18" t="s">
        <v>25</v>
      </c>
      <c r="D35">
        <f>COUNTIF(F3:F25,"Arbre abîmé")</f>
        <v>0</v>
      </c>
    </row>
    <row r="36" spans="1:7">
      <c r="B36" t="s">
        <v>15</v>
      </c>
      <c r="C36" s="18" t="s">
        <v>25</v>
      </c>
      <c r="D36">
        <f>COUNTIF(F3:F25,"Pucerons")</f>
        <v>0</v>
      </c>
    </row>
    <row r="37" spans="1:7">
      <c r="B37" t="s">
        <v>16</v>
      </c>
      <c r="C37" s="18" t="s">
        <v>25</v>
      </c>
      <c r="D37">
        <f>COUNTIF(F3:F25,"Arbre à arracher")</f>
        <v>0</v>
      </c>
    </row>
    <row r="38" spans="1:7">
      <c r="B38" t="s">
        <v>17</v>
      </c>
      <c r="C38" s="18" t="s">
        <v>25</v>
      </c>
      <c r="D38">
        <f>SUM(D28,D29)</f>
        <v>0</v>
      </c>
    </row>
  </sheetData>
  <sheetProtection selectLockedCells="1" selectUnlockedCells="1"/>
  <dataValidations count="3">
    <dataValidation type="list" operator="equal" allowBlank="1" sqref="F26:F33">
      <formula1>liste</formula1>
      <formula2>0</formula2>
    </dataValidation>
    <dataValidation type="list" operator="equal" allowBlank="1" sqref="F3:F25">
      <formula1>listed</formula1>
    </dataValidation>
    <dataValidation type="list" allowBlank="1" showInputMessage="1" showErrorMessage="1" sqref="E3:E25">
      <formula1>variétés</formula1>
    </dataValidation>
  </dataValidations>
  <pageMargins left="0.25" right="0.25" top="0.75" bottom="0.75" header="0.3" footer="0.3"/>
  <pageSetup paperSize="9" orientation="landscape" horizontalDpi="300" verticalDpi="300" r:id="rId1"/>
  <headerFooter alignWithMargins="0">
    <oddHeader>&amp;C&amp;"Times New Roman,Normal"&amp;12&amp;A</oddHeader>
    <oddFooter>&amp;C&amp;"Times New Roman,Normal"&amp;12Page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G38"/>
  <sheetViews>
    <sheetView tabSelected="1" workbookViewId="0">
      <selection activeCell="B3" sqref="B3"/>
    </sheetView>
  </sheetViews>
  <sheetFormatPr baseColWidth="10" defaultColWidth="11.5703125" defaultRowHeight="12.75"/>
  <cols>
    <col min="5" max="5" width="26.42578125" customWidth="1"/>
    <col min="6" max="6" width="40.42578125" customWidth="1"/>
    <col min="7" max="7" width="35.28515625" customWidth="1"/>
  </cols>
  <sheetData>
    <row r="1" spans="1:7" ht="15">
      <c r="A1" s="1" t="s">
        <v>0</v>
      </c>
      <c r="B1" s="1" t="s">
        <v>1</v>
      </c>
      <c r="C1" s="1" t="s">
        <v>2</v>
      </c>
      <c r="D1" s="1" t="s">
        <v>3</v>
      </c>
      <c r="E1" s="1" t="s">
        <v>38</v>
      </c>
      <c r="F1" s="1" t="s">
        <v>4</v>
      </c>
      <c r="G1" s="1" t="s">
        <v>5</v>
      </c>
    </row>
    <row r="2" spans="1:7" ht="15">
      <c r="A2" s="2"/>
      <c r="B2" s="2"/>
      <c r="C2" s="2"/>
      <c r="D2" s="2"/>
      <c r="E2" s="2"/>
      <c r="F2" s="2"/>
      <c r="G2" s="38"/>
    </row>
    <row r="3" spans="1:7">
      <c r="A3" s="15" t="s">
        <v>19</v>
      </c>
      <c r="B3" s="5">
        <v>44</v>
      </c>
      <c r="C3" s="5">
        <v>2</v>
      </c>
      <c r="D3" s="5"/>
      <c r="E3" s="5"/>
      <c r="F3" s="36" t="s">
        <v>17</v>
      </c>
      <c r="G3" s="5"/>
    </row>
    <row r="4" spans="1:7" ht="15">
      <c r="A4" s="6"/>
      <c r="B4" s="5"/>
      <c r="C4" s="5"/>
      <c r="D4" s="5"/>
      <c r="E4" s="5"/>
      <c r="F4" s="36" t="s">
        <v>85</v>
      </c>
      <c r="G4" s="5"/>
    </row>
    <row r="5" spans="1:7" ht="15">
      <c r="A5" s="8"/>
      <c r="B5" s="5">
        <v>43</v>
      </c>
      <c r="C5" s="5">
        <v>2</v>
      </c>
      <c r="D5" s="5"/>
      <c r="E5" s="5"/>
      <c r="F5" s="36" t="s">
        <v>85</v>
      </c>
      <c r="G5" s="5"/>
    </row>
    <row r="6" spans="1:7">
      <c r="A6" s="9"/>
      <c r="B6" s="16"/>
      <c r="C6" s="16"/>
      <c r="D6" s="5"/>
      <c r="E6" s="7"/>
      <c r="F6" s="36" t="s">
        <v>85</v>
      </c>
      <c r="G6" s="5"/>
    </row>
    <row r="7" spans="1:7">
      <c r="A7" s="9"/>
      <c r="B7" s="5">
        <v>55</v>
      </c>
      <c r="C7" s="5">
        <v>12</v>
      </c>
      <c r="D7" s="7"/>
      <c r="E7" s="5"/>
      <c r="F7" s="36" t="s">
        <v>10</v>
      </c>
      <c r="G7" s="5"/>
    </row>
    <row r="8" spans="1:7">
      <c r="A8" s="9"/>
      <c r="B8" s="5"/>
      <c r="C8" s="5"/>
      <c r="D8" s="5"/>
      <c r="E8" s="5"/>
      <c r="F8" s="36" t="s">
        <v>10</v>
      </c>
      <c r="G8" s="5"/>
    </row>
    <row r="9" spans="1:7">
      <c r="A9" s="9"/>
      <c r="B9" s="5"/>
      <c r="C9" s="5"/>
      <c r="D9" s="5"/>
      <c r="E9" s="5"/>
      <c r="F9" s="36" t="s">
        <v>10</v>
      </c>
      <c r="G9" s="5"/>
    </row>
    <row r="10" spans="1:7">
      <c r="A10" s="9"/>
      <c r="B10" s="5"/>
      <c r="C10" s="5"/>
      <c r="D10" s="5"/>
      <c r="E10" s="5"/>
      <c r="F10" s="36" t="s">
        <v>10</v>
      </c>
      <c r="G10" s="5"/>
    </row>
    <row r="11" spans="1:7">
      <c r="A11" s="9"/>
      <c r="B11" s="5"/>
      <c r="C11" s="5"/>
      <c r="D11" s="5"/>
      <c r="E11" s="5"/>
      <c r="F11" s="36" t="s">
        <v>10</v>
      </c>
      <c r="G11" s="5"/>
    </row>
    <row r="12" spans="1:7">
      <c r="A12" s="9"/>
      <c r="B12" s="5"/>
      <c r="C12" s="5"/>
      <c r="D12" s="5"/>
      <c r="E12" s="5"/>
      <c r="F12" s="36" t="s">
        <v>10</v>
      </c>
      <c r="G12" s="5"/>
    </row>
    <row r="13" spans="1:7">
      <c r="A13" s="9"/>
      <c r="B13" s="5"/>
      <c r="C13" s="5"/>
      <c r="D13" s="5"/>
      <c r="E13" s="5"/>
      <c r="F13" s="36" t="s">
        <v>10</v>
      </c>
      <c r="G13" s="5"/>
    </row>
    <row r="14" spans="1:7">
      <c r="A14" s="9"/>
      <c r="B14" s="5"/>
      <c r="C14" s="5"/>
      <c r="D14" s="5"/>
      <c r="E14" s="5"/>
      <c r="F14" s="36" t="s">
        <v>10</v>
      </c>
      <c r="G14" s="5"/>
    </row>
    <row r="15" spans="1:7">
      <c r="A15" s="9"/>
      <c r="B15" s="5"/>
      <c r="C15" s="5"/>
      <c r="D15" s="5"/>
      <c r="E15" s="5"/>
      <c r="F15" s="36" t="s">
        <v>10</v>
      </c>
      <c r="G15" s="5"/>
    </row>
    <row r="16" spans="1:7">
      <c r="A16" s="9"/>
      <c r="B16" s="5"/>
      <c r="C16" s="5"/>
      <c r="D16" s="5"/>
      <c r="E16" s="5"/>
      <c r="F16" s="36" t="s">
        <v>10</v>
      </c>
      <c r="G16" s="5"/>
    </row>
    <row r="17" spans="1:7">
      <c r="A17" s="9"/>
      <c r="B17" s="5"/>
      <c r="C17" s="5"/>
      <c r="D17" s="5"/>
      <c r="E17" s="5"/>
      <c r="F17" s="36" t="s">
        <v>10</v>
      </c>
      <c r="G17" s="5"/>
    </row>
    <row r="18" spans="1:7">
      <c r="A18" s="9"/>
      <c r="B18" s="5"/>
      <c r="C18" s="5"/>
      <c r="D18" s="5"/>
      <c r="E18" s="5"/>
      <c r="F18" s="36" t="s">
        <v>17</v>
      </c>
      <c r="G18" s="5"/>
    </row>
    <row r="19" spans="1:7">
      <c r="A19" s="9"/>
      <c r="B19" s="5">
        <v>54</v>
      </c>
      <c r="C19" s="5">
        <v>1</v>
      </c>
      <c r="D19" s="5"/>
      <c r="E19" s="5"/>
      <c r="F19" s="36" t="s">
        <v>85</v>
      </c>
      <c r="G19" s="5"/>
    </row>
    <row r="20" spans="1:7">
      <c r="A20" s="9"/>
      <c r="B20" s="5"/>
      <c r="C20" s="5"/>
      <c r="D20" s="5"/>
      <c r="E20" s="5"/>
      <c r="F20" s="36"/>
      <c r="G20" s="5"/>
    </row>
    <row r="21" spans="1:7">
      <c r="A21" s="9"/>
      <c r="B21" s="5"/>
      <c r="C21" s="5"/>
      <c r="D21" s="5"/>
      <c r="E21" s="5"/>
      <c r="F21" s="36"/>
      <c r="G21" s="5"/>
    </row>
    <row r="22" spans="1:7">
      <c r="A22" s="9"/>
      <c r="B22" s="5"/>
      <c r="C22" s="5"/>
      <c r="D22" s="5"/>
      <c r="E22" s="5"/>
      <c r="F22" s="36"/>
      <c r="G22" s="5"/>
    </row>
    <row r="23" spans="1:7">
      <c r="A23" s="9"/>
      <c r="B23" s="5"/>
      <c r="C23" s="5"/>
      <c r="D23" s="5"/>
      <c r="E23" s="5"/>
      <c r="F23" s="36"/>
      <c r="G23" s="5"/>
    </row>
    <row r="24" spans="1:7">
      <c r="A24" s="9"/>
      <c r="B24" s="5"/>
      <c r="C24" s="5"/>
      <c r="D24" s="5"/>
      <c r="E24" s="5"/>
      <c r="F24" s="36"/>
      <c r="G24" s="5"/>
    </row>
    <row r="25" spans="1:7">
      <c r="A25" s="9"/>
      <c r="B25" s="5"/>
      <c r="C25" s="5"/>
      <c r="D25" s="5"/>
      <c r="E25" s="5"/>
      <c r="F25" s="36"/>
      <c r="G25" s="5"/>
    </row>
    <row r="28" spans="1:7">
      <c r="B28" t="s">
        <v>7</v>
      </c>
      <c r="D28">
        <f>COUNTIF(F3:F25,"Chancre arbre")</f>
        <v>0</v>
      </c>
    </row>
    <row r="29" spans="1:7">
      <c r="B29" t="s">
        <v>8</v>
      </c>
      <c r="D29">
        <f>COUNTIF(F3:F25,"Chancre branche")</f>
        <v>0</v>
      </c>
    </row>
    <row r="30" spans="1:7">
      <c r="B30" t="s">
        <v>9</v>
      </c>
      <c r="C30" s="18" t="s">
        <v>19</v>
      </c>
      <c r="D30">
        <f>COUNTIF(F3:F25,"PG dominant")</f>
        <v>0</v>
      </c>
    </row>
    <row r="31" spans="1:7">
      <c r="B31" t="s">
        <v>10</v>
      </c>
      <c r="C31" s="18" t="s">
        <v>19</v>
      </c>
      <c r="D31">
        <f>COUNTIF(F3:F25,"Arbre mort")</f>
        <v>11</v>
      </c>
    </row>
    <row r="32" spans="1:7">
      <c r="B32" t="s">
        <v>11</v>
      </c>
      <c r="C32" s="18" t="s">
        <v>19</v>
      </c>
      <c r="D32">
        <f>COUNTIF(F3:F25,"Pas de fleurs")</f>
        <v>0</v>
      </c>
    </row>
    <row r="33" spans="2:4">
      <c r="B33" t="s">
        <v>12</v>
      </c>
      <c r="C33" s="18" t="s">
        <v>19</v>
      </c>
      <c r="D33">
        <f>COUNTIF(F3:F25,"Ni fleurs ni feuilles")</f>
        <v>0</v>
      </c>
    </row>
    <row r="34" spans="2:4">
      <c r="B34" t="s">
        <v>13</v>
      </c>
      <c r="C34" s="18" t="s">
        <v>19</v>
      </c>
      <c r="D34">
        <f>COUNTIF(F3:F25,"Petit")</f>
        <v>0</v>
      </c>
    </row>
    <row r="35" spans="2:4">
      <c r="B35" t="s">
        <v>14</v>
      </c>
      <c r="C35" s="18" t="s">
        <v>19</v>
      </c>
      <c r="D35">
        <f>COUNTIF(F3:F25,"Arbre abîmé")</f>
        <v>0</v>
      </c>
    </row>
    <row r="36" spans="2:4">
      <c r="B36" t="s">
        <v>15</v>
      </c>
      <c r="C36" s="18" t="s">
        <v>19</v>
      </c>
      <c r="D36">
        <f>COUNTIF(F3:F25,"Pucerons")</f>
        <v>0</v>
      </c>
    </row>
    <row r="37" spans="2:4">
      <c r="B37" t="s">
        <v>16</v>
      </c>
      <c r="C37" s="18" t="s">
        <v>19</v>
      </c>
      <c r="D37">
        <f>COUNTIF(F3:F25,"Arbre à arracher")</f>
        <v>0</v>
      </c>
    </row>
    <row r="38" spans="2:4">
      <c r="B38" t="s">
        <v>17</v>
      </c>
      <c r="C38" s="18" t="s">
        <v>19</v>
      </c>
      <c r="D38">
        <f>SUM(D28,D29)</f>
        <v>0</v>
      </c>
    </row>
  </sheetData>
  <sheetProtection selectLockedCells="1" selectUnlockedCells="1"/>
  <sortState ref="A1:C3">
    <sortCondition ref="B3"/>
  </sortState>
  <dataValidations count="2">
    <dataValidation type="list" operator="equal" allowBlank="1" sqref="F3:F25">
      <formula1>listed</formula1>
    </dataValidation>
    <dataValidation type="list" allowBlank="1" showInputMessage="1" showErrorMessage="1" sqref="E3:E25">
      <formula1>variétés</formula1>
    </dataValidation>
  </dataValidations>
  <pageMargins left="0.78749999999999998" right="0.78749999999999998" top="1.0527777777777778" bottom="1.0527777777777778" header="0.78749999999999998" footer="0.78749999999999998"/>
  <pageSetup paperSize="9" orientation="portrait" horizontalDpi="300" verticalDpi="300" r:id="rId1"/>
  <headerFooter alignWithMargins="0">
    <oddHeader>&amp;C&amp;"Times New Roman,Normal"&amp;12&amp;A</oddHeader>
    <oddFooter>&amp;C&amp;"Times New Roman,Normal"&amp;12Page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G38"/>
  <sheetViews>
    <sheetView workbookViewId="0">
      <selection activeCell="B3" sqref="B3:F4"/>
    </sheetView>
  </sheetViews>
  <sheetFormatPr baseColWidth="10" defaultColWidth="11.5703125" defaultRowHeight="12.75"/>
  <cols>
    <col min="5" max="5" width="26.42578125" customWidth="1"/>
    <col min="6" max="6" width="40.42578125" customWidth="1"/>
    <col min="7" max="7" width="35.28515625" customWidth="1"/>
  </cols>
  <sheetData>
    <row r="1" spans="1:7" ht="15">
      <c r="A1" s="1" t="s">
        <v>0</v>
      </c>
      <c r="B1" s="1" t="s">
        <v>1</v>
      </c>
      <c r="C1" s="1" t="s">
        <v>2</v>
      </c>
      <c r="D1" s="1" t="s">
        <v>3</v>
      </c>
      <c r="E1" s="1" t="s">
        <v>38</v>
      </c>
      <c r="F1" s="1" t="s">
        <v>4</v>
      </c>
      <c r="G1" s="1" t="s">
        <v>5</v>
      </c>
    </row>
    <row r="2" spans="1:7" ht="15">
      <c r="A2" s="2"/>
      <c r="B2" s="2"/>
      <c r="C2" s="2"/>
      <c r="D2" s="2"/>
      <c r="E2" s="2"/>
      <c r="F2" s="2"/>
      <c r="G2" s="38"/>
    </row>
    <row r="3" spans="1:7">
      <c r="A3" s="4" t="s">
        <v>20</v>
      </c>
      <c r="B3" s="47"/>
      <c r="C3" s="5"/>
      <c r="D3" s="5"/>
      <c r="E3" s="5"/>
      <c r="F3" s="36"/>
      <c r="G3" s="5"/>
    </row>
    <row r="4" spans="1:7" ht="15">
      <c r="A4" s="6"/>
      <c r="B4" s="5"/>
      <c r="C4" s="7"/>
      <c r="D4" s="7"/>
      <c r="E4" s="7"/>
      <c r="F4" s="37"/>
      <c r="G4" s="5"/>
    </row>
    <row r="5" spans="1:7" ht="15">
      <c r="A5" s="8"/>
      <c r="B5" s="5"/>
      <c r="C5" s="5"/>
      <c r="D5" s="5"/>
      <c r="E5" s="5"/>
      <c r="F5" s="36"/>
      <c r="G5" s="5"/>
    </row>
    <row r="6" spans="1:7">
      <c r="A6" s="9"/>
      <c r="B6" s="5"/>
      <c r="C6" s="5"/>
      <c r="D6" s="5"/>
      <c r="E6" s="5"/>
      <c r="F6" s="36"/>
      <c r="G6" s="5"/>
    </row>
    <row r="7" spans="1:7">
      <c r="A7" s="9"/>
      <c r="B7" s="5"/>
      <c r="C7" s="5"/>
      <c r="D7" s="5"/>
      <c r="E7" s="5"/>
      <c r="F7" s="36"/>
      <c r="G7" s="5"/>
    </row>
    <row r="8" spans="1:7">
      <c r="A8" s="9"/>
      <c r="B8" s="5"/>
      <c r="C8" s="5"/>
      <c r="D8" s="5"/>
      <c r="E8" s="5"/>
      <c r="F8" s="36"/>
      <c r="G8" s="5"/>
    </row>
    <row r="9" spans="1:7">
      <c r="A9" s="9"/>
      <c r="B9" s="5"/>
      <c r="C9" s="5"/>
      <c r="D9" s="5"/>
      <c r="E9" s="5"/>
      <c r="F9" s="36"/>
      <c r="G9" s="5"/>
    </row>
    <row r="10" spans="1:7">
      <c r="A10" s="9"/>
      <c r="B10" s="5"/>
      <c r="C10" s="5"/>
      <c r="D10" s="5"/>
      <c r="E10" s="5"/>
      <c r="F10" s="36"/>
      <c r="G10" s="5"/>
    </row>
    <row r="11" spans="1:7">
      <c r="A11" s="9"/>
      <c r="B11" s="5"/>
      <c r="C11" s="5"/>
      <c r="D11" s="5"/>
      <c r="E11" s="5"/>
      <c r="F11" s="36"/>
      <c r="G11" s="5"/>
    </row>
    <row r="12" spans="1:7">
      <c r="A12" s="9"/>
      <c r="B12" s="5"/>
      <c r="C12" s="5"/>
      <c r="D12" s="5"/>
      <c r="E12" s="5"/>
      <c r="F12" s="36"/>
      <c r="G12" s="5"/>
    </row>
    <row r="13" spans="1:7">
      <c r="A13" s="9"/>
      <c r="B13" s="5"/>
      <c r="C13" s="5"/>
      <c r="D13" s="5"/>
      <c r="E13" s="5"/>
      <c r="F13" s="36"/>
      <c r="G13" s="5"/>
    </row>
    <row r="14" spans="1:7">
      <c r="A14" s="9"/>
      <c r="B14" s="5"/>
      <c r="C14" s="5"/>
      <c r="D14" s="5"/>
      <c r="E14" s="5"/>
      <c r="F14" s="36"/>
      <c r="G14" s="5"/>
    </row>
    <row r="15" spans="1:7">
      <c r="A15" s="9"/>
      <c r="B15" s="5"/>
      <c r="C15" s="5"/>
      <c r="D15" s="5"/>
      <c r="E15" s="5"/>
      <c r="F15" s="36"/>
      <c r="G15" s="5"/>
    </row>
    <row r="16" spans="1:7">
      <c r="A16" s="9"/>
      <c r="B16" s="5"/>
      <c r="C16" s="5"/>
      <c r="D16" s="5"/>
      <c r="E16" s="5"/>
      <c r="F16" s="36"/>
      <c r="G16" s="5"/>
    </row>
    <row r="17" spans="1:7">
      <c r="A17" s="9"/>
      <c r="B17" s="5"/>
      <c r="C17" s="5"/>
      <c r="D17" s="5"/>
      <c r="E17" s="5"/>
      <c r="F17" s="36"/>
      <c r="G17" s="5"/>
    </row>
    <row r="18" spans="1:7">
      <c r="A18" s="9"/>
      <c r="B18" s="5"/>
      <c r="C18" s="5"/>
      <c r="D18" s="5"/>
      <c r="E18" s="5"/>
      <c r="F18" s="36"/>
      <c r="G18" s="5"/>
    </row>
    <row r="19" spans="1:7">
      <c r="A19" s="9"/>
      <c r="B19" s="5"/>
      <c r="C19" s="5"/>
      <c r="D19" s="5"/>
      <c r="E19" s="5"/>
      <c r="F19" s="36"/>
      <c r="G19" s="5"/>
    </row>
    <row r="20" spans="1:7">
      <c r="A20" s="9"/>
      <c r="B20" s="5"/>
      <c r="C20" s="5"/>
      <c r="D20" s="5"/>
      <c r="E20" s="5"/>
      <c r="F20" s="36"/>
      <c r="G20" s="5"/>
    </row>
    <row r="21" spans="1:7">
      <c r="A21" s="9"/>
      <c r="B21" s="5"/>
      <c r="C21" s="5"/>
      <c r="D21" s="5"/>
      <c r="E21" s="5"/>
      <c r="F21" s="36"/>
      <c r="G21" s="5"/>
    </row>
    <row r="22" spans="1:7">
      <c r="A22" s="9"/>
      <c r="B22" s="5"/>
      <c r="C22" s="5"/>
      <c r="D22" s="5"/>
      <c r="E22" s="5"/>
      <c r="F22" s="36"/>
      <c r="G22" s="5"/>
    </row>
    <row r="23" spans="1:7">
      <c r="A23" s="9"/>
      <c r="B23" s="5"/>
      <c r="C23" s="5"/>
      <c r="D23" s="5"/>
      <c r="E23" s="5"/>
      <c r="F23" s="36"/>
      <c r="G23" s="5"/>
    </row>
    <row r="24" spans="1:7">
      <c r="A24" s="9"/>
      <c r="B24" s="5"/>
      <c r="C24" s="5"/>
      <c r="D24" s="5"/>
      <c r="E24" s="5"/>
      <c r="F24" s="36"/>
      <c r="G24" s="5"/>
    </row>
    <row r="25" spans="1:7">
      <c r="A25" s="9"/>
      <c r="B25" s="5"/>
      <c r="C25" s="5"/>
      <c r="D25" s="5"/>
      <c r="E25" s="5"/>
      <c r="F25" s="36"/>
      <c r="G25" s="5"/>
    </row>
    <row r="28" spans="1:7">
      <c r="B28" t="s">
        <v>7</v>
      </c>
      <c r="D28">
        <f>COUNTIF(F3:F25,"Chancre arbre")</f>
        <v>0</v>
      </c>
    </row>
    <row r="29" spans="1:7">
      <c r="B29" t="s">
        <v>8</v>
      </c>
      <c r="D29">
        <f>COUNTIF(F3:F25,"Chancre branche")</f>
        <v>0</v>
      </c>
    </row>
    <row r="30" spans="1:7">
      <c r="B30" t="s">
        <v>9</v>
      </c>
      <c r="C30" s="18" t="s">
        <v>20</v>
      </c>
      <c r="D30">
        <f>COUNTIF(F3:F25,"PG dominant")</f>
        <v>0</v>
      </c>
    </row>
    <row r="31" spans="1:7">
      <c r="B31" t="s">
        <v>10</v>
      </c>
      <c r="C31" s="18" t="s">
        <v>20</v>
      </c>
      <c r="D31">
        <f>COUNTIF(F3:F25,"Arbre mort")</f>
        <v>0</v>
      </c>
    </row>
    <row r="32" spans="1:7">
      <c r="B32" t="s">
        <v>11</v>
      </c>
      <c r="C32" s="18" t="s">
        <v>20</v>
      </c>
      <c r="D32">
        <f>COUNTIF(F3:F25,"Pas de fleurs")</f>
        <v>0</v>
      </c>
    </row>
    <row r="33" spans="2:4">
      <c r="B33" t="s">
        <v>12</v>
      </c>
      <c r="C33" s="18" t="s">
        <v>20</v>
      </c>
      <c r="D33">
        <f>COUNTIF(F3:F25,"Ni fleurs ni feuilles")</f>
        <v>0</v>
      </c>
    </row>
    <row r="34" spans="2:4">
      <c r="B34" t="s">
        <v>13</v>
      </c>
      <c r="C34" s="18" t="s">
        <v>20</v>
      </c>
      <c r="D34">
        <f>COUNTIF(F3:F25,"Petit")</f>
        <v>0</v>
      </c>
    </row>
    <row r="35" spans="2:4">
      <c r="B35" t="s">
        <v>14</v>
      </c>
      <c r="C35" s="18" t="s">
        <v>20</v>
      </c>
      <c r="D35">
        <f>COUNTIF(F3:F25,"Arbre abîmé")</f>
        <v>0</v>
      </c>
    </row>
    <row r="36" spans="2:4">
      <c r="B36" t="s">
        <v>15</v>
      </c>
      <c r="C36" s="18" t="s">
        <v>20</v>
      </c>
      <c r="D36">
        <f>COUNTIF(F3:F25,"Pucerons")</f>
        <v>0</v>
      </c>
    </row>
    <row r="37" spans="2:4">
      <c r="B37" t="s">
        <v>16</v>
      </c>
      <c r="C37" s="18" t="s">
        <v>20</v>
      </c>
      <c r="D37">
        <f>COUNTIF(F3:F25,"Arbre à arracher")</f>
        <v>0</v>
      </c>
    </row>
    <row r="38" spans="2:4">
      <c r="B38" t="s">
        <v>17</v>
      </c>
      <c r="C38" s="18" t="s">
        <v>20</v>
      </c>
      <c r="D38">
        <f>SUM(D28,D29)</f>
        <v>0</v>
      </c>
    </row>
  </sheetData>
  <sheetProtection selectLockedCells="1" selectUnlockedCells="1"/>
  <dataValidations count="2">
    <dataValidation type="list" operator="equal" allowBlank="1" sqref="F3:F25">
      <formula1>listed</formula1>
    </dataValidation>
    <dataValidation type="list" allowBlank="1" showInputMessage="1" showErrorMessage="1" sqref="E3:E25">
      <formula1>variétés</formula1>
    </dataValidation>
  </dataValidations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Roman,Normal"&amp;12&amp;A</oddHeader>
    <oddFooter>&amp;C&amp;"Times New Roman,Normal"&amp;12Page &amp;P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G38"/>
  <sheetViews>
    <sheetView workbookViewId="0">
      <selection activeCell="B3" sqref="B3:F3"/>
    </sheetView>
  </sheetViews>
  <sheetFormatPr baseColWidth="10" defaultColWidth="11.5703125" defaultRowHeight="12.75"/>
  <cols>
    <col min="5" max="5" width="26.42578125" customWidth="1"/>
    <col min="6" max="6" width="40.42578125" customWidth="1"/>
    <col min="7" max="7" width="35.28515625" customWidth="1"/>
  </cols>
  <sheetData>
    <row r="1" spans="1:7" ht="15">
      <c r="A1" s="1" t="s">
        <v>0</v>
      </c>
      <c r="B1" s="1" t="s">
        <v>1</v>
      </c>
      <c r="C1" s="1" t="s">
        <v>2</v>
      </c>
      <c r="D1" s="1" t="s">
        <v>3</v>
      </c>
      <c r="E1" s="1" t="s">
        <v>38</v>
      </c>
      <c r="F1" s="1" t="s">
        <v>4</v>
      </c>
      <c r="G1" s="1" t="s">
        <v>5</v>
      </c>
    </row>
    <row r="2" spans="1:7" ht="15">
      <c r="A2" s="2"/>
      <c r="B2" s="2"/>
      <c r="C2" s="2"/>
      <c r="D2" s="2"/>
      <c r="E2" s="2"/>
      <c r="F2" s="2"/>
      <c r="G2" s="38"/>
    </row>
    <row r="3" spans="1:7">
      <c r="A3" s="4" t="s">
        <v>21</v>
      </c>
      <c r="B3" s="43"/>
      <c r="C3" s="7"/>
      <c r="D3" s="7"/>
      <c r="E3" s="5"/>
      <c r="F3" s="37"/>
      <c r="G3" s="5"/>
    </row>
    <row r="4" spans="1:7" ht="15">
      <c r="A4" s="6"/>
      <c r="B4" s="7"/>
      <c r="C4" s="32"/>
      <c r="D4" s="7"/>
      <c r="E4" s="5"/>
      <c r="F4" s="37"/>
      <c r="G4" s="5"/>
    </row>
    <row r="5" spans="1:7" ht="15">
      <c r="A5" s="8"/>
      <c r="B5" s="44"/>
      <c r="C5" s="5"/>
      <c r="D5" s="5"/>
      <c r="E5" s="7"/>
      <c r="F5" s="36"/>
      <c r="G5" s="5"/>
    </row>
    <row r="6" spans="1:7">
      <c r="A6" s="9"/>
      <c r="B6" s="7"/>
      <c r="C6" s="5"/>
      <c r="D6" s="5"/>
      <c r="E6" s="5"/>
      <c r="F6" s="36"/>
      <c r="G6" s="5"/>
    </row>
    <row r="7" spans="1:7">
      <c r="A7" s="9"/>
      <c r="B7" s="7"/>
      <c r="C7" s="5"/>
      <c r="D7" s="5"/>
      <c r="E7" s="5"/>
      <c r="F7" s="36"/>
      <c r="G7" s="5"/>
    </row>
    <row r="8" spans="1:7">
      <c r="A8" s="9"/>
      <c r="B8" s="7"/>
      <c r="C8" s="5"/>
      <c r="D8" s="5"/>
      <c r="E8" s="5"/>
      <c r="F8" s="36"/>
      <c r="G8" s="5"/>
    </row>
    <row r="9" spans="1:7">
      <c r="A9" s="9"/>
      <c r="B9" s="5"/>
      <c r="C9" s="5"/>
      <c r="D9" s="5"/>
      <c r="E9" s="5"/>
      <c r="F9" s="36"/>
      <c r="G9" s="5"/>
    </row>
    <row r="10" spans="1:7">
      <c r="A10" s="9"/>
      <c r="B10" s="5"/>
      <c r="C10" s="5"/>
      <c r="D10" s="5"/>
      <c r="E10" s="5"/>
      <c r="F10" s="36"/>
      <c r="G10" s="5"/>
    </row>
    <row r="11" spans="1:7">
      <c r="A11" s="9"/>
      <c r="B11" s="5"/>
      <c r="C11" s="5"/>
      <c r="D11" s="5"/>
      <c r="E11" s="5"/>
      <c r="F11" s="36"/>
      <c r="G11" s="5"/>
    </row>
    <row r="12" spans="1:7">
      <c r="A12" s="9"/>
      <c r="B12" s="5"/>
      <c r="C12" s="5"/>
      <c r="D12" s="5"/>
      <c r="E12" s="5"/>
      <c r="F12" s="36"/>
      <c r="G12" s="5"/>
    </row>
    <row r="13" spans="1:7">
      <c r="A13" s="9"/>
      <c r="B13" s="5"/>
      <c r="C13" s="5"/>
      <c r="D13" s="5"/>
      <c r="E13" s="5"/>
      <c r="F13" s="36"/>
      <c r="G13" s="5"/>
    </row>
    <row r="14" spans="1:7">
      <c r="A14" s="9"/>
      <c r="B14" s="5"/>
      <c r="C14" s="5"/>
      <c r="D14" s="5"/>
      <c r="E14" s="5"/>
      <c r="F14" s="36"/>
      <c r="G14" s="5"/>
    </row>
    <row r="15" spans="1:7">
      <c r="A15" s="9"/>
      <c r="B15" s="5"/>
      <c r="C15" s="5"/>
      <c r="D15" s="5"/>
      <c r="E15" s="5"/>
      <c r="F15" s="36"/>
      <c r="G15" s="5"/>
    </row>
    <row r="16" spans="1:7">
      <c r="A16" s="9"/>
      <c r="B16" s="5"/>
      <c r="C16" s="5"/>
      <c r="D16" s="5"/>
      <c r="E16" s="5"/>
      <c r="F16" s="36"/>
      <c r="G16" s="5"/>
    </row>
    <row r="17" spans="1:7">
      <c r="A17" s="9"/>
      <c r="B17" s="5"/>
      <c r="C17" s="5"/>
      <c r="D17" s="5"/>
      <c r="E17" s="5"/>
      <c r="F17" s="36"/>
      <c r="G17" s="5"/>
    </row>
    <row r="18" spans="1:7">
      <c r="A18" s="9"/>
      <c r="B18" s="5"/>
      <c r="C18" s="5"/>
      <c r="D18" s="5"/>
      <c r="E18" s="5"/>
      <c r="F18" s="36"/>
      <c r="G18" s="5"/>
    </row>
    <row r="19" spans="1:7">
      <c r="A19" s="9"/>
      <c r="B19" s="5"/>
      <c r="C19" s="5"/>
      <c r="D19" s="5"/>
      <c r="E19" s="5"/>
      <c r="F19" s="36"/>
      <c r="G19" s="5"/>
    </row>
    <row r="20" spans="1:7">
      <c r="A20" s="9"/>
      <c r="B20" s="5"/>
      <c r="C20" s="5"/>
      <c r="D20" s="5"/>
      <c r="E20" s="5"/>
      <c r="F20" s="36"/>
      <c r="G20" s="5"/>
    </row>
    <row r="21" spans="1:7">
      <c r="A21" s="9"/>
      <c r="B21" s="5"/>
      <c r="C21" s="5"/>
      <c r="D21" s="5"/>
      <c r="E21" s="5"/>
      <c r="F21" s="36"/>
      <c r="G21" s="5"/>
    </row>
    <row r="22" spans="1:7">
      <c r="A22" s="9"/>
      <c r="B22" s="5"/>
      <c r="C22" s="5"/>
      <c r="D22" s="5"/>
      <c r="E22" s="5"/>
      <c r="F22" s="36"/>
      <c r="G22" s="5"/>
    </row>
    <row r="23" spans="1:7">
      <c r="A23" s="9"/>
      <c r="B23" s="5"/>
      <c r="C23" s="5"/>
      <c r="D23" s="5"/>
      <c r="E23" s="5"/>
      <c r="F23" s="36"/>
      <c r="G23" s="5"/>
    </row>
    <row r="24" spans="1:7">
      <c r="A24" s="9"/>
      <c r="B24" s="5"/>
      <c r="C24" s="5"/>
      <c r="D24" s="5"/>
      <c r="E24" s="5"/>
      <c r="F24" s="36"/>
      <c r="G24" s="5"/>
    </row>
    <row r="25" spans="1:7">
      <c r="A25" s="9"/>
      <c r="B25" s="5"/>
      <c r="C25" s="12"/>
      <c r="D25" s="12"/>
      <c r="E25" s="5"/>
      <c r="F25" s="39"/>
      <c r="G25" s="5"/>
    </row>
    <row r="26" spans="1:7">
      <c r="A26" s="9"/>
      <c r="B26" s="19"/>
      <c r="C26" s="19"/>
      <c r="D26" s="19"/>
      <c r="F26" s="19"/>
      <c r="G26" s="19"/>
    </row>
    <row r="27" spans="1:7">
      <c r="A27" s="9"/>
      <c r="B27" s="20"/>
      <c r="C27" s="20"/>
      <c r="D27" s="20"/>
      <c r="F27" s="20"/>
      <c r="G27" s="20"/>
    </row>
    <row r="28" spans="1:7">
      <c r="A28" s="9"/>
      <c r="B28" t="s">
        <v>7</v>
      </c>
      <c r="D28">
        <f>COUNTIF(F3:F25,"Chancre arbre")</f>
        <v>0</v>
      </c>
      <c r="F28" s="20"/>
      <c r="G28" s="20"/>
    </row>
    <row r="29" spans="1:7">
      <c r="B29" t="s">
        <v>8</v>
      </c>
      <c r="D29">
        <f>COUNTIF(F3:F25,"Chancre branche")</f>
        <v>0</v>
      </c>
    </row>
    <row r="30" spans="1:7">
      <c r="B30" t="s">
        <v>9</v>
      </c>
      <c r="C30" s="18" t="s">
        <v>21</v>
      </c>
      <c r="D30">
        <f>COUNTIF(F3:F25,"PG dominant")</f>
        <v>0</v>
      </c>
    </row>
    <row r="31" spans="1:7">
      <c r="B31" t="s">
        <v>10</v>
      </c>
      <c r="C31" s="18" t="s">
        <v>21</v>
      </c>
      <c r="D31">
        <f>COUNTIF(F3:F25,"Arbre mort")</f>
        <v>0</v>
      </c>
    </row>
    <row r="32" spans="1:7">
      <c r="B32" t="s">
        <v>11</v>
      </c>
      <c r="C32" s="18" t="s">
        <v>21</v>
      </c>
      <c r="D32">
        <f>COUNTIF(F3:F25,"Pas de fleurs")</f>
        <v>0</v>
      </c>
    </row>
    <row r="33" spans="2:4">
      <c r="B33" t="s">
        <v>12</v>
      </c>
      <c r="C33" s="18" t="s">
        <v>21</v>
      </c>
      <c r="D33">
        <f>COUNTIF(F3:F25,"Ni fleurs ni feuilles")</f>
        <v>0</v>
      </c>
    </row>
    <row r="34" spans="2:4">
      <c r="B34" t="s">
        <v>13</v>
      </c>
      <c r="C34" s="18" t="s">
        <v>21</v>
      </c>
      <c r="D34">
        <f>COUNTIF(F3:F25,"Petit")</f>
        <v>0</v>
      </c>
    </row>
    <row r="35" spans="2:4">
      <c r="B35" t="s">
        <v>14</v>
      </c>
      <c r="C35" s="18" t="s">
        <v>21</v>
      </c>
      <c r="D35">
        <f>COUNTIF(F3:F25,"Arbre abîmé")</f>
        <v>0</v>
      </c>
    </row>
    <row r="36" spans="2:4">
      <c r="B36" t="s">
        <v>15</v>
      </c>
      <c r="C36" s="18" t="s">
        <v>21</v>
      </c>
      <c r="D36">
        <f>COUNTIF(F3:F25,"Pucerons")</f>
        <v>0</v>
      </c>
    </row>
    <row r="37" spans="2:4">
      <c r="B37" t="s">
        <v>16</v>
      </c>
      <c r="C37" s="18" t="s">
        <v>21</v>
      </c>
      <c r="D37">
        <f>COUNTIF(F3:F25,"Arbre à arracher")</f>
        <v>0</v>
      </c>
    </row>
    <row r="38" spans="2:4">
      <c r="B38" t="s">
        <v>17</v>
      </c>
      <c r="C38" s="18" t="s">
        <v>21</v>
      </c>
      <c r="D38">
        <f>SUM(D28,D29)</f>
        <v>0</v>
      </c>
    </row>
  </sheetData>
  <sheetProtection selectLockedCells="1" selectUnlockedCells="1"/>
  <dataValidations count="3">
    <dataValidation type="list" operator="equal" allowBlank="1" sqref="F26:F28">
      <formula1>liste</formula1>
      <formula2>0</formula2>
    </dataValidation>
    <dataValidation type="list" operator="equal" allowBlank="1" sqref="F3:F25">
      <formula1>listed</formula1>
    </dataValidation>
    <dataValidation type="list" allowBlank="1" showInputMessage="1" showErrorMessage="1" sqref="E3:E25">
      <formula1>variétés</formula1>
    </dataValidation>
  </dataValidations>
  <pageMargins left="0.78749999999999998" right="0.78749999999999998" top="1.0527777777777778" bottom="1.0527777777777778" header="0.78749999999999998" footer="0.78749999999999998"/>
  <pageSetup paperSize="9" orientation="portrait" horizontalDpi="300" verticalDpi="300" r:id="rId1"/>
  <headerFooter alignWithMargins="0">
    <oddHeader>&amp;C&amp;"Times New Roman,Normal"&amp;12&amp;A</oddHeader>
    <oddFooter>&amp;C&amp;"Times New Roman,Normal"&amp;12Page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G38"/>
  <sheetViews>
    <sheetView workbookViewId="0">
      <selection activeCell="B3" sqref="B3:F3"/>
    </sheetView>
  </sheetViews>
  <sheetFormatPr baseColWidth="10" defaultColWidth="11.5703125" defaultRowHeight="12.75"/>
  <cols>
    <col min="5" max="5" width="26.42578125" customWidth="1"/>
    <col min="6" max="6" width="40.42578125" customWidth="1"/>
    <col min="7" max="7" width="35.28515625" customWidth="1"/>
  </cols>
  <sheetData>
    <row r="1" spans="1:7" ht="15">
      <c r="A1" s="1" t="s">
        <v>0</v>
      </c>
      <c r="B1" s="1" t="s">
        <v>1</v>
      </c>
      <c r="C1" s="1" t="s">
        <v>2</v>
      </c>
      <c r="D1" s="1" t="s">
        <v>3</v>
      </c>
      <c r="E1" s="1" t="s">
        <v>38</v>
      </c>
      <c r="F1" s="1" t="s">
        <v>4</v>
      </c>
      <c r="G1" s="1" t="s">
        <v>5</v>
      </c>
    </row>
    <row r="2" spans="1:7" ht="15">
      <c r="A2" s="2"/>
      <c r="B2" s="2"/>
      <c r="C2" s="2"/>
      <c r="D2" s="2"/>
      <c r="E2" s="2"/>
      <c r="F2" s="2"/>
      <c r="G2" s="38"/>
    </row>
    <row r="3" spans="1:7">
      <c r="A3" s="15" t="s">
        <v>22</v>
      </c>
      <c r="B3" s="16"/>
      <c r="C3" s="5"/>
      <c r="D3" s="5"/>
      <c r="E3" s="5"/>
      <c r="F3" s="36"/>
      <c r="G3" s="5"/>
    </row>
    <row r="4" spans="1:7" ht="15">
      <c r="A4" s="6"/>
      <c r="B4" s="16"/>
      <c r="C4" s="5"/>
      <c r="D4" s="5"/>
      <c r="E4" s="7"/>
      <c r="F4" s="36"/>
      <c r="G4" s="5"/>
    </row>
    <row r="5" spans="1:7" ht="15">
      <c r="A5" s="8"/>
      <c r="B5" s="5"/>
      <c r="C5" s="7"/>
      <c r="D5" s="7"/>
      <c r="E5" s="5"/>
      <c r="F5" s="37"/>
      <c r="G5" s="5"/>
    </row>
    <row r="6" spans="1:7">
      <c r="A6" s="9"/>
      <c r="B6" s="5"/>
      <c r="C6" s="5"/>
      <c r="D6" s="5"/>
      <c r="E6" s="5"/>
      <c r="F6" s="36"/>
      <c r="G6" s="5"/>
    </row>
    <row r="7" spans="1:7">
      <c r="A7" s="9"/>
      <c r="B7" s="5"/>
      <c r="C7" s="5"/>
      <c r="D7" s="5"/>
      <c r="E7" s="5"/>
      <c r="F7" s="36"/>
      <c r="G7" s="5"/>
    </row>
    <row r="8" spans="1:7">
      <c r="A8" s="9"/>
      <c r="B8" s="5"/>
      <c r="C8" s="5"/>
      <c r="D8" s="5"/>
      <c r="E8" s="5"/>
      <c r="F8" s="36"/>
      <c r="G8" s="5"/>
    </row>
    <row r="9" spans="1:7">
      <c r="A9" s="9"/>
      <c r="B9" s="5"/>
      <c r="C9" s="5"/>
      <c r="D9" s="5"/>
      <c r="E9" s="5"/>
      <c r="F9" s="36"/>
      <c r="G9" s="5"/>
    </row>
    <row r="10" spans="1:7">
      <c r="A10" s="9"/>
      <c r="B10" s="5"/>
      <c r="C10" s="5"/>
      <c r="D10" s="5"/>
      <c r="E10" s="5"/>
      <c r="F10" s="36"/>
      <c r="G10" s="5"/>
    </row>
    <row r="11" spans="1:7">
      <c r="A11" s="9"/>
      <c r="B11" s="5"/>
      <c r="C11" s="5"/>
      <c r="D11" s="5"/>
      <c r="E11" s="5"/>
      <c r="F11" s="36"/>
      <c r="G11" s="5"/>
    </row>
    <row r="12" spans="1:7">
      <c r="A12" s="9"/>
      <c r="B12" s="5"/>
      <c r="C12" s="5"/>
      <c r="D12" s="5"/>
      <c r="E12" s="5"/>
      <c r="F12" s="36"/>
      <c r="G12" s="5"/>
    </row>
    <row r="13" spans="1:7">
      <c r="A13" s="9"/>
      <c r="B13" s="5"/>
      <c r="C13" s="5"/>
      <c r="D13" s="5"/>
      <c r="E13" s="5"/>
      <c r="F13" s="36"/>
      <c r="G13" s="5"/>
    </row>
    <row r="14" spans="1:7">
      <c r="A14" s="9"/>
      <c r="B14" s="5"/>
      <c r="C14" s="5"/>
      <c r="D14" s="5"/>
      <c r="E14" s="5"/>
      <c r="F14" s="36"/>
      <c r="G14" s="5"/>
    </row>
    <row r="15" spans="1:7">
      <c r="A15" s="9"/>
      <c r="B15" s="5"/>
      <c r="C15" s="5"/>
      <c r="D15" s="5"/>
      <c r="E15" s="5"/>
      <c r="F15" s="36"/>
      <c r="G15" s="5"/>
    </row>
    <row r="16" spans="1:7">
      <c r="A16" s="9"/>
      <c r="B16" s="5"/>
      <c r="C16" s="5"/>
      <c r="D16" s="5"/>
      <c r="E16" s="5"/>
      <c r="F16" s="36"/>
      <c r="G16" s="5"/>
    </row>
    <row r="17" spans="1:7">
      <c r="A17" s="9"/>
      <c r="B17" s="5"/>
      <c r="C17" s="5"/>
      <c r="D17" s="5"/>
      <c r="E17" s="5"/>
      <c r="F17" s="36"/>
      <c r="G17" s="5"/>
    </row>
    <row r="18" spans="1:7">
      <c r="A18" s="9"/>
      <c r="B18" s="5"/>
      <c r="C18" s="5"/>
      <c r="D18" s="5"/>
      <c r="E18" s="5"/>
      <c r="F18" s="36"/>
      <c r="G18" s="5"/>
    </row>
    <row r="19" spans="1:7">
      <c r="A19" s="9"/>
      <c r="B19" s="5"/>
      <c r="C19" s="5"/>
      <c r="D19" s="5"/>
      <c r="E19" s="5"/>
      <c r="F19" s="36"/>
      <c r="G19" s="5"/>
    </row>
    <row r="20" spans="1:7">
      <c r="A20" s="9"/>
      <c r="B20" s="5"/>
      <c r="C20" s="5"/>
      <c r="D20" s="5"/>
      <c r="E20" s="5"/>
      <c r="F20" s="36"/>
      <c r="G20" s="5"/>
    </row>
    <row r="21" spans="1:7">
      <c r="A21" s="9"/>
      <c r="B21" s="5"/>
      <c r="C21" s="5"/>
      <c r="D21" s="5"/>
      <c r="E21" s="5"/>
      <c r="F21" s="36"/>
      <c r="G21" s="5"/>
    </row>
    <row r="22" spans="1:7">
      <c r="A22" s="9"/>
      <c r="B22" s="5"/>
      <c r="C22" s="5"/>
      <c r="D22" s="5"/>
      <c r="E22" s="5"/>
      <c r="F22" s="36"/>
      <c r="G22" s="5"/>
    </row>
    <row r="23" spans="1:7">
      <c r="A23" s="9"/>
      <c r="B23" s="5"/>
      <c r="C23" s="5"/>
      <c r="D23" s="5"/>
      <c r="E23" s="5"/>
      <c r="F23" s="36"/>
      <c r="G23" s="5"/>
    </row>
    <row r="24" spans="1:7">
      <c r="A24" s="9"/>
      <c r="B24" s="5"/>
      <c r="C24" s="5"/>
      <c r="D24" s="5"/>
      <c r="E24" s="5"/>
      <c r="F24" s="36"/>
      <c r="G24" s="5"/>
    </row>
    <row r="25" spans="1:7">
      <c r="A25" s="9"/>
      <c r="B25" s="5"/>
      <c r="C25" s="5"/>
      <c r="D25" s="5"/>
      <c r="E25" s="5"/>
      <c r="F25" s="36"/>
      <c r="G25" s="5"/>
    </row>
    <row r="26" spans="1:7">
      <c r="A26" s="9"/>
      <c r="B26" s="19"/>
      <c r="C26" s="19"/>
      <c r="D26" s="19"/>
      <c r="F26" s="19"/>
      <c r="G26" s="19"/>
    </row>
    <row r="28" spans="1:7">
      <c r="B28" t="s">
        <v>7</v>
      </c>
      <c r="D28">
        <f>COUNTIF(F3:F25,"Chancre arbre")</f>
        <v>0</v>
      </c>
    </row>
    <row r="29" spans="1:7">
      <c r="B29" t="s">
        <v>8</v>
      </c>
      <c r="D29">
        <f>COUNTIF(F3:F25,"Chancre branche")</f>
        <v>0</v>
      </c>
    </row>
    <row r="30" spans="1:7">
      <c r="B30" t="s">
        <v>9</v>
      </c>
      <c r="C30" s="18" t="s">
        <v>22</v>
      </c>
      <c r="D30">
        <f>COUNTIF(F3:F25,"PG dominant")</f>
        <v>0</v>
      </c>
    </row>
    <row r="31" spans="1:7">
      <c r="B31" t="s">
        <v>10</v>
      </c>
      <c r="C31" s="18" t="s">
        <v>22</v>
      </c>
      <c r="D31">
        <f>COUNTIF(F3:F25,"Arbre mort")</f>
        <v>0</v>
      </c>
    </row>
    <row r="32" spans="1:7">
      <c r="B32" t="s">
        <v>11</v>
      </c>
      <c r="C32" s="18" t="s">
        <v>22</v>
      </c>
      <c r="D32">
        <f>COUNTIF(F3:F25,"Pas de fleurs")</f>
        <v>0</v>
      </c>
    </row>
    <row r="33" spans="2:4">
      <c r="B33" t="s">
        <v>12</v>
      </c>
      <c r="C33" s="18" t="s">
        <v>22</v>
      </c>
      <c r="D33">
        <f>COUNTIF(F3:F25,"Ni fleurs ni feuilles")</f>
        <v>0</v>
      </c>
    </row>
    <row r="34" spans="2:4">
      <c r="B34" t="s">
        <v>13</v>
      </c>
      <c r="C34" s="18" t="s">
        <v>22</v>
      </c>
      <c r="D34">
        <f>COUNTIF(F3:F25,"Petit")</f>
        <v>0</v>
      </c>
    </row>
    <row r="35" spans="2:4">
      <c r="B35" t="s">
        <v>14</v>
      </c>
      <c r="C35" s="18" t="s">
        <v>22</v>
      </c>
      <c r="D35">
        <f>COUNTIF(F3:F25,"Arbre abîmé")</f>
        <v>0</v>
      </c>
    </row>
    <row r="36" spans="2:4">
      <c r="B36" t="s">
        <v>15</v>
      </c>
      <c r="C36" s="18" t="s">
        <v>22</v>
      </c>
      <c r="D36">
        <f>COUNTIF(F3:F25,"Pucerons")</f>
        <v>0</v>
      </c>
    </row>
    <row r="37" spans="2:4">
      <c r="B37" t="s">
        <v>16</v>
      </c>
      <c r="C37" s="18" t="s">
        <v>22</v>
      </c>
      <c r="D37">
        <f>COUNTIF(F3:F25,"Arbre à arracher")</f>
        <v>0</v>
      </c>
    </row>
    <row r="38" spans="2:4">
      <c r="B38" t="s">
        <v>17</v>
      </c>
      <c r="C38" s="18" t="s">
        <v>22</v>
      </c>
      <c r="D38">
        <f>SUM(D28,D29)</f>
        <v>0</v>
      </c>
    </row>
  </sheetData>
  <sheetProtection selectLockedCells="1" selectUnlockedCells="1"/>
  <dataValidations count="3">
    <dataValidation type="list" operator="equal" allowBlank="1" sqref="F26">
      <formula1>liste</formula1>
      <formula2>0</formula2>
    </dataValidation>
    <dataValidation type="list" operator="equal" allowBlank="1" sqref="F3:F25">
      <formula1>listed</formula1>
    </dataValidation>
    <dataValidation type="list" allowBlank="1" showInputMessage="1" showErrorMessage="1" sqref="E3:E25">
      <formula1>variétés</formula1>
    </dataValidation>
  </dataValidations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Roman,Normal"&amp;12&amp;A</oddHeader>
    <oddFooter>&amp;C&amp;"Times New Roman,Normal"&amp;12Page &amp;P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G38"/>
  <sheetViews>
    <sheetView workbookViewId="0">
      <selection activeCell="F30" sqref="F30"/>
    </sheetView>
  </sheetViews>
  <sheetFormatPr baseColWidth="10" defaultColWidth="11.5703125" defaultRowHeight="12.75"/>
  <cols>
    <col min="5" max="5" width="26.42578125" customWidth="1"/>
    <col min="6" max="6" width="40.42578125" customWidth="1"/>
    <col min="7" max="7" width="35.28515625" customWidth="1"/>
  </cols>
  <sheetData>
    <row r="1" spans="1:7" ht="15">
      <c r="A1" s="1" t="s">
        <v>0</v>
      </c>
      <c r="B1" s="1" t="s">
        <v>1</v>
      </c>
      <c r="C1" s="1" t="s">
        <v>2</v>
      </c>
      <c r="D1" s="1" t="s">
        <v>3</v>
      </c>
      <c r="E1" s="1" t="s">
        <v>38</v>
      </c>
      <c r="F1" s="1" t="s">
        <v>4</v>
      </c>
      <c r="G1" s="1" t="s">
        <v>5</v>
      </c>
    </row>
    <row r="2" spans="1:7" ht="15">
      <c r="A2" s="2"/>
      <c r="B2" s="2"/>
      <c r="C2" s="2"/>
      <c r="D2" s="2"/>
      <c r="E2" s="2"/>
      <c r="F2" s="2"/>
      <c r="G2" s="38"/>
    </row>
    <row r="3" spans="1:7">
      <c r="A3" s="4" t="s">
        <v>23</v>
      </c>
      <c r="B3" s="34"/>
      <c r="C3" s="5"/>
      <c r="D3" s="5"/>
      <c r="E3" s="7"/>
      <c r="F3" s="36"/>
      <c r="G3" s="5"/>
    </row>
    <row r="4" spans="1:7" ht="15">
      <c r="A4" s="6"/>
      <c r="B4" s="5"/>
      <c r="C4" s="5"/>
      <c r="D4" s="5"/>
      <c r="E4" s="5"/>
      <c r="F4" s="36"/>
      <c r="G4" s="5"/>
    </row>
    <row r="5" spans="1:7" ht="15">
      <c r="A5" s="8"/>
      <c r="B5" s="7"/>
      <c r="C5" s="5"/>
      <c r="D5" s="5"/>
      <c r="E5" s="5"/>
      <c r="F5" s="36"/>
      <c r="G5" s="5"/>
    </row>
    <row r="6" spans="1:7">
      <c r="A6" s="9"/>
      <c r="B6" s="5"/>
      <c r="C6" s="7"/>
      <c r="D6" s="7"/>
      <c r="E6" s="5"/>
      <c r="F6" s="37"/>
      <c r="G6" s="5"/>
    </row>
    <row r="7" spans="1:7">
      <c r="A7" s="9"/>
      <c r="B7" s="5"/>
      <c r="C7" s="5"/>
      <c r="D7" s="5"/>
      <c r="E7" s="5"/>
      <c r="F7" s="36"/>
      <c r="G7" s="5"/>
    </row>
    <row r="8" spans="1:7">
      <c r="A8" s="9"/>
      <c r="B8" s="5"/>
      <c r="C8" s="5"/>
      <c r="D8" s="5"/>
      <c r="E8" s="5"/>
      <c r="F8" s="36"/>
      <c r="G8" s="5"/>
    </row>
    <row r="9" spans="1:7">
      <c r="A9" s="9"/>
      <c r="B9" s="5"/>
      <c r="C9" s="5"/>
      <c r="D9" s="5"/>
      <c r="E9" s="5"/>
      <c r="F9" s="36"/>
      <c r="G9" s="5"/>
    </row>
    <row r="10" spans="1:7">
      <c r="A10" s="9"/>
      <c r="B10" s="5"/>
      <c r="C10" s="5"/>
      <c r="D10" s="5"/>
      <c r="E10" s="5"/>
      <c r="F10" s="36"/>
      <c r="G10" s="5"/>
    </row>
    <row r="11" spans="1:7">
      <c r="A11" s="9"/>
      <c r="B11" s="5"/>
      <c r="C11" s="5"/>
      <c r="D11" s="5"/>
      <c r="E11" s="5"/>
      <c r="F11" s="36"/>
      <c r="G11" s="5"/>
    </row>
    <row r="12" spans="1:7">
      <c r="A12" s="9"/>
      <c r="B12" s="5"/>
      <c r="C12" s="5"/>
      <c r="D12" s="5"/>
      <c r="E12" s="5"/>
      <c r="F12" s="36"/>
      <c r="G12" s="5"/>
    </row>
    <row r="13" spans="1:7">
      <c r="A13" s="9"/>
      <c r="B13" s="5"/>
      <c r="C13" s="5"/>
      <c r="D13" s="5"/>
      <c r="E13" s="5"/>
      <c r="F13" s="36"/>
      <c r="G13" s="5"/>
    </row>
    <row r="14" spans="1:7">
      <c r="A14" s="9"/>
      <c r="B14" s="5"/>
      <c r="C14" s="5"/>
      <c r="D14" s="5"/>
      <c r="E14" s="5"/>
      <c r="F14" s="36"/>
      <c r="G14" s="5"/>
    </row>
    <row r="15" spans="1:7">
      <c r="A15" s="9"/>
      <c r="B15" s="5"/>
      <c r="C15" s="5"/>
      <c r="D15" s="5"/>
      <c r="E15" s="5"/>
      <c r="F15" s="36"/>
      <c r="G15" s="5"/>
    </row>
    <row r="16" spans="1:7">
      <c r="A16" s="9"/>
      <c r="B16" s="5"/>
      <c r="C16" s="5"/>
      <c r="D16" s="5"/>
      <c r="E16" s="5"/>
      <c r="F16" s="36"/>
      <c r="G16" s="5"/>
    </row>
    <row r="17" spans="1:7">
      <c r="A17" s="9"/>
      <c r="B17" s="5"/>
      <c r="C17" s="5"/>
      <c r="D17" s="5"/>
      <c r="E17" s="5"/>
      <c r="F17" s="36"/>
      <c r="G17" s="5"/>
    </row>
    <row r="18" spans="1:7">
      <c r="A18" s="9"/>
      <c r="B18" s="5"/>
      <c r="C18" s="5"/>
      <c r="D18" s="5"/>
      <c r="E18" s="5"/>
      <c r="F18" s="36"/>
      <c r="G18" s="5"/>
    </row>
    <row r="19" spans="1:7">
      <c r="A19" s="9"/>
      <c r="B19" s="5"/>
      <c r="C19" s="5"/>
      <c r="D19" s="5"/>
      <c r="E19" s="5"/>
      <c r="F19" s="36"/>
      <c r="G19" s="5"/>
    </row>
    <row r="20" spans="1:7">
      <c r="A20" s="9"/>
      <c r="B20" s="5"/>
      <c r="C20" s="5"/>
      <c r="D20" s="5"/>
      <c r="E20" s="5"/>
      <c r="F20" s="36"/>
      <c r="G20" s="5"/>
    </row>
    <row r="21" spans="1:7">
      <c r="A21" s="9"/>
      <c r="B21" s="5"/>
      <c r="C21" s="5"/>
      <c r="D21" s="5"/>
      <c r="E21" s="5"/>
      <c r="F21" s="36"/>
      <c r="G21" s="5"/>
    </row>
    <row r="22" spans="1:7">
      <c r="A22" s="9"/>
      <c r="B22" s="5"/>
      <c r="C22" s="5"/>
      <c r="D22" s="5"/>
      <c r="E22" s="5"/>
      <c r="F22" s="36"/>
      <c r="G22" s="5"/>
    </row>
    <row r="23" spans="1:7">
      <c r="A23" s="9"/>
      <c r="B23" s="5"/>
      <c r="C23" s="5"/>
      <c r="D23" s="5"/>
      <c r="E23" s="5"/>
      <c r="F23" s="36"/>
      <c r="G23" s="5"/>
    </row>
    <row r="24" spans="1:7">
      <c r="A24" s="9"/>
      <c r="B24" s="5"/>
      <c r="C24" s="5"/>
      <c r="D24" s="5"/>
      <c r="E24" s="5"/>
      <c r="F24" s="36"/>
      <c r="G24" s="5"/>
    </row>
    <row r="25" spans="1:7">
      <c r="A25" s="9"/>
      <c r="B25" s="5"/>
      <c r="C25" s="5"/>
      <c r="D25" s="5"/>
      <c r="E25" s="5"/>
      <c r="F25" s="36"/>
      <c r="G25" s="5"/>
    </row>
    <row r="26" spans="1:7">
      <c r="A26" s="9"/>
      <c r="B26" s="19"/>
      <c r="C26" s="19"/>
      <c r="D26" s="19"/>
      <c r="F26" s="19"/>
      <c r="G26" s="19"/>
    </row>
    <row r="28" spans="1:7">
      <c r="B28" t="s">
        <v>7</v>
      </c>
      <c r="D28">
        <f>COUNTIF(F3:F25,"Chancre arbre")</f>
        <v>0</v>
      </c>
    </row>
    <row r="29" spans="1:7">
      <c r="B29" t="s">
        <v>8</v>
      </c>
      <c r="D29">
        <f>COUNTIF(F3:F25,"Chancre branche")</f>
        <v>0</v>
      </c>
    </row>
    <row r="30" spans="1:7">
      <c r="B30" t="s">
        <v>9</v>
      </c>
      <c r="C30" s="18" t="s">
        <v>23</v>
      </c>
      <c r="D30">
        <f>COUNTIF(F3:F25,"PG dominant")</f>
        <v>0</v>
      </c>
    </row>
    <row r="31" spans="1:7">
      <c r="B31" t="s">
        <v>10</v>
      </c>
      <c r="C31" s="18" t="s">
        <v>23</v>
      </c>
      <c r="D31">
        <f>COUNTIF(F3:F25,"Arbre mort")</f>
        <v>0</v>
      </c>
    </row>
    <row r="32" spans="1:7">
      <c r="B32" t="s">
        <v>11</v>
      </c>
      <c r="C32" s="18" t="s">
        <v>23</v>
      </c>
      <c r="D32">
        <f>COUNTIF(F3:F25,"Pas de fleurs")</f>
        <v>0</v>
      </c>
    </row>
    <row r="33" spans="2:4">
      <c r="B33" t="s">
        <v>12</v>
      </c>
      <c r="C33" s="18" t="s">
        <v>23</v>
      </c>
      <c r="D33">
        <f>COUNTIF(F3:F25,"Ni fleurs ni feuilles")</f>
        <v>0</v>
      </c>
    </row>
    <row r="34" spans="2:4">
      <c r="B34" t="s">
        <v>13</v>
      </c>
      <c r="C34" s="18" t="s">
        <v>23</v>
      </c>
      <c r="D34">
        <f>COUNTIF(F3:F25,"Petit")</f>
        <v>0</v>
      </c>
    </row>
    <row r="35" spans="2:4">
      <c r="B35" t="s">
        <v>14</v>
      </c>
      <c r="C35" s="18" t="s">
        <v>23</v>
      </c>
      <c r="D35">
        <f>COUNTIF(F3:F25,"Arbre abîmé")</f>
        <v>0</v>
      </c>
    </row>
    <row r="36" spans="2:4">
      <c r="B36" t="s">
        <v>15</v>
      </c>
      <c r="C36" s="18" t="s">
        <v>23</v>
      </c>
      <c r="D36">
        <f>COUNTIF(F3:F25,"Pucerons")</f>
        <v>0</v>
      </c>
    </row>
    <row r="37" spans="2:4">
      <c r="B37" t="s">
        <v>16</v>
      </c>
      <c r="C37" s="18" t="s">
        <v>23</v>
      </c>
      <c r="D37">
        <f>COUNTIF(F3:F25,"Arbre à arracher")</f>
        <v>0</v>
      </c>
    </row>
    <row r="38" spans="2:4">
      <c r="B38" t="s">
        <v>17</v>
      </c>
      <c r="C38" s="18" t="s">
        <v>23</v>
      </c>
      <c r="D38">
        <f>SUM(D28,D29)</f>
        <v>0</v>
      </c>
    </row>
  </sheetData>
  <sheetProtection selectLockedCells="1" selectUnlockedCells="1"/>
  <dataValidations count="3">
    <dataValidation type="list" operator="equal" allowBlank="1" sqref="F26">
      <formula1>liste</formula1>
      <formula2>0</formula2>
    </dataValidation>
    <dataValidation type="list" operator="equal" allowBlank="1" sqref="F3:F25">
      <formula1>listed</formula1>
    </dataValidation>
    <dataValidation type="list" allowBlank="1" showInputMessage="1" showErrorMessage="1" sqref="E3:E25">
      <formula1>variétés</formula1>
    </dataValidation>
  </dataValidations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Roman,Normal"&amp;12&amp;A</oddHeader>
    <oddFooter>&amp;C&amp;"Times New Roman,Normal"&amp;12Page &amp;P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pageSetUpPr fitToPage="1"/>
  </sheetPr>
  <dimension ref="A1:G244"/>
  <sheetViews>
    <sheetView zoomScaleNormal="100" workbookViewId="0">
      <selection activeCell="D96" sqref="D96"/>
    </sheetView>
  </sheetViews>
  <sheetFormatPr baseColWidth="10" defaultRowHeight="12.75"/>
  <cols>
    <col min="5" max="5" width="21.85546875" style="42" customWidth="1"/>
    <col min="6" max="6" width="27.7109375" customWidth="1"/>
    <col min="7" max="7" width="20.5703125" customWidth="1"/>
    <col min="13" max="13" width="11.42578125" customWidth="1"/>
  </cols>
  <sheetData>
    <row r="1" spans="1:7">
      <c r="A1" s="24" t="s">
        <v>0</v>
      </c>
      <c r="B1" s="24" t="s">
        <v>1</v>
      </c>
      <c r="C1" s="24" t="s">
        <v>2</v>
      </c>
      <c r="D1" s="24" t="s">
        <v>3</v>
      </c>
      <c r="E1" s="40" t="s">
        <v>38</v>
      </c>
      <c r="F1" s="24" t="s">
        <v>39</v>
      </c>
      <c r="G1" s="29" t="s">
        <v>35</v>
      </c>
    </row>
    <row r="2" spans="1:7" hidden="1">
      <c r="A2" s="24">
        <f>'8F5'!A2</f>
        <v>0</v>
      </c>
      <c r="B2" s="24">
        <f>'8F5'!B2</f>
        <v>0</v>
      </c>
      <c r="C2" s="24">
        <f>'8F5'!C2</f>
        <v>0</v>
      </c>
      <c r="D2" s="24">
        <f>'8F5'!D2</f>
        <v>0</v>
      </c>
      <c r="E2" s="41">
        <f>'8F5'!E2</f>
        <v>0</v>
      </c>
      <c r="F2" s="24">
        <f>'8F5'!F2</f>
        <v>0</v>
      </c>
      <c r="G2" s="30"/>
    </row>
    <row r="3" spans="1:7" hidden="1">
      <c r="A3" s="24" t="str">
        <f>'8F5'!A3</f>
        <v>8F5</v>
      </c>
      <c r="B3" s="24">
        <f>'8F5'!B3</f>
        <v>0</v>
      </c>
      <c r="C3" s="24">
        <f>'8F5'!C3</f>
        <v>0</v>
      </c>
      <c r="D3" s="24">
        <f>'8F5'!D3</f>
        <v>0</v>
      </c>
      <c r="E3" s="41">
        <f>'8F5'!E3</f>
        <v>0</v>
      </c>
      <c r="F3" s="24">
        <f>'8F5'!F3</f>
        <v>0</v>
      </c>
      <c r="G3" s="31" t="str">
        <f>'Fiche d''information'!J15</f>
        <v>Vanessa</v>
      </c>
    </row>
    <row r="4" spans="1:7" hidden="1">
      <c r="A4" s="24">
        <f>'8F5'!A4</f>
        <v>0</v>
      </c>
      <c r="B4" s="24">
        <f>'8F5'!B4</f>
        <v>0</v>
      </c>
      <c r="C4" s="24">
        <f>'8F5'!C4</f>
        <v>0</v>
      </c>
      <c r="D4" s="24">
        <f>'8F5'!D4</f>
        <v>0</v>
      </c>
      <c r="E4" s="41">
        <f>'8F5'!E4</f>
        <v>0</v>
      </c>
      <c r="F4" s="24">
        <f>'8F5'!F4</f>
        <v>0</v>
      </c>
      <c r="G4" s="30" t="str">
        <f>'Fiche d''information'!J16</f>
        <v>Jérôme</v>
      </c>
    </row>
    <row r="5" spans="1:7" hidden="1">
      <c r="A5" s="24">
        <f>'8F5'!A5</f>
        <v>0</v>
      </c>
      <c r="B5" s="24">
        <f>'8F5'!B5</f>
        <v>0</v>
      </c>
      <c r="C5" s="24">
        <f>'8F5'!C5</f>
        <v>0</v>
      </c>
      <c r="D5" s="24">
        <f>'8F5'!D5</f>
        <v>0</v>
      </c>
      <c r="E5" s="41">
        <f>'8F5'!E5</f>
        <v>0</v>
      </c>
      <c r="F5" s="24">
        <f>'8F5'!F5</f>
        <v>0</v>
      </c>
      <c r="G5" s="30" t="str">
        <f>'Fiche d''information'!J17</f>
        <v>Rodolphe</v>
      </c>
    </row>
    <row r="6" spans="1:7" hidden="1">
      <c r="A6" s="24">
        <f>'8F5'!A6</f>
        <v>0</v>
      </c>
      <c r="B6" s="24">
        <f>'8F5'!B6</f>
        <v>0</v>
      </c>
      <c r="C6" s="24">
        <f>'8F5'!C6</f>
        <v>0</v>
      </c>
      <c r="D6" s="24">
        <f>'8F5'!D6</f>
        <v>0</v>
      </c>
      <c r="E6" s="41">
        <f>'8F5'!E6</f>
        <v>0</v>
      </c>
      <c r="F6" s="24">
        <f>'8F5'!F6</f>
        <v>0</v>
      </c>
      <c r="G6" s="30"/>
    </row>
    <row r="7" spans="1:7" hidden="1">
      <c r="A7" s="24">
        <f>'8F5'!A7</f>
        <v>0</v>
      </c>
      <c r="B7" s="24">
        <f>'8F5'!B7</f>
        <v>0</v>
      </c>
      <c r="C7" s="24">
        <f>'8F5'!C7</f>
        <v>0</v>
      </c>
      <c r="D7" s="24">
        <f>'8F5'!D7</f>
        <v>0</v>
      </c>
      <c r="E7" s="41">
        <f>'8F5'!E7</f>
        <v>0</v>
      </c>
      <c r="F7" s="24">
        <f>'8F5'!F7</f>
        <v>0</v>
      </c>
      <c r="G7" s="30"/>
    </row>
    <row r="8" spans="1:7" hidden="1">
      <c r="A8" s="24">
        <f>'8F5'!A8</f>
        <v>0</v>
      </c>
      <c r="B8" s="24">
        <f>'8F5'!B8</f>
        <v>0</v>
      </c>
      <c r="C8" s="24">
        <f>'8F5'!C8</f>
        <v>0</v>
      </c>
      <c r="D8" s="24">
        <f>'8F5'!D8</f>
        <v>0</v>
      </c>
      <c r="E8" s="41">
        <f>'8F5'!E8</f>
        <v>0</v>
      </c>
      <c r="F8" s="24">
        <f>'8F5'!F8</f>
        <v>0</v>
      </c>
      <c r="G8" s="30"/>
    </row>
    <row r="9" spans="1:7" hidden="1">
      <c r="A9" s="24">
        <f>'8F5'!A9</f>
        <v>0</v>
      </c>
      <c r="B9" s="24">
        <f>'8F5'!B9</f>
        <v>0</v>
      </c>
      <c r="C9" s="24">
        <f>'8F5'!C9</f>
        <v>0</v>
      </c>
      <c r="D9" s="24">
        <f>'8F5'!D9</f>
        <v>0</v>
      </c>
      <c r="E9" s="41">
        <f>'8F5'!E9</f>
        <v>0</v>
      </c>
      <c r="F9" s="24">
        <f>'8F5'!F9</f>
        <v>0</v>
      </c>
      <c r="G9" s="30"/>
    </row>
    <row r="10" spans="1:7" hidden="1">
      <c r="A10" s="24">
        <f>'8F5'!A10</f>
        <v>0</v>
      </c>
      <c r="B10" s="24">
        <f>'8F5'!B10</f>
        <v>0</v>
      </c>
      <c r="C10" s="24">
        <f>'8F5'!C10</f>
        <v>0</v>
      </c>
      <c r="D10" s="24">
        <f>'8F5'!D10</f>
        <v>0</v>
      </c>
      <c r="E10" s="41">
        <f>'8F5'!E10</f>
        <v>0</v>
      </c>
      <c r="F10" s="24">
        <f>'8F5'!F10</f>
        <v>0</v>
      </c>
      <c r="G10" s="30"/>
    </row>
    <row r="11" spans="1:7" hidden="1">
      <c r="A11" s="24">
        <f>'8F5'!A11</f>
        <v>0</v>
      </c>
      <c r="B11" s="24">
        <f>'8F5'!B11</f>
        <v>0</v>
      </c>
      <c r="C11" s="24">
        <f>'8F5'!C11</f>
        <v>0</v>
      </c>
      <c r="D11" s="24">
        <f>'8F5'!D11</f>
        <v>0</v>
      </c>
      <c r="E11" s="41">
        <f>'8F5'!E11</f>
        <v>0</v>
      </c>
      <c r="F11" s="24">
        <f>'8F5'!F11</f>
        <v>0</v>
      </c>
      <c r="G11" s="30"/>
    </row>
    <row r="12" spans="1:7" hidden="1">
      <c r="A12" s="24">
        <f>'8F5'!A12</f>
        <v>0</v>
      </c>
      <c r="B12" s="24">
        <f>'8F5'!B12</f>
        <v>0</v>
      </c>
      <c r="C12" s="24">
        <f>'8F5'!C12</f>
        <v>0</v>
      </c>
      <c r="D12" s="24">
        <f>'8F5'!D12</f>
        <v>0</v>
      </c>
      <c r="E12" s="41">
        <f>'8F5'!E12</f>
        <v>0</v>
      </c>
      <c r="F12" s="24">
        <f>'8F5'!F12</f>
        <v>0</v>
      </c>
      <c r="G12" s="30"/>
    </row>
    <row r="13" spans="1:7" hidden="1">
      <c r="A13" s="24">
        <f>'8F5'!A13</f>
        <v>0</v>
      </c>
      <c r="B13" s="24">
        <f>'8F5'!B13</f>
        <v>0</v>
      </c>
      <c r="C13" s="24">
        <f>'8F5'!C13</f>
        <v>0</v>
      </c>
      <c r="D13" s="24">
        <f>'8F5'!D13</f>
        <v>0</v>
      </c>
      <c r="E13" s="41">
        <f>'8F5'!E13</f>
        <v>0</v>
      </c>
      <c r="F13" s="24">
        <f>'8F5'!F13</f>
        <v>0</v>
      </c>
      <c r="G13" s="30"/>
    </row>
    <row r="14" spans="1:7" hidden="1">
      <c r="A14" s="24">
        <f>'8F5'!A14</f>
        <v>0</v>
      </c>
      <c r="B14" s="24">
        <f>'8F5'!B14</f>
        <v>0</v>
      </c>
      <c r="C14" s="24">
        <f>'8F5'!C14</f>
        <v>0</v>
      </c>
      <c r="D14" s="24">
        <f>'8F5'!D14</f>
        <v>0</v>
      </c>
      <c r="E14" s="41">
        <f>'8F5'!E14</f>
        <v>0</v>
      </c>
      <c r="F14" s="24">
        <f>'8F5'!F14</f>
        <v>0</v>
      </c>
      <c r="G14" s="30"/>
    </row>
    <row r="15" spans="1:7" hidden="1">
      <c r="A15" s="24">
        <f>'8F5'!A15</f>
        <v>0</v>
      </c>
      <c r="B15" s="24">
        <f>'8F5'!B15</f>
        <v>0</v>
      </c>
      <c r="C15" s="24">
        <f>'8F5'!C15</f>
        <v>0</v>
      </c>
      <c r="D15" s="24">
        <f>'8F5'!D15</f>
        <v>0</v>
      </c>
      <c r="E15" s="41">
        <f>'8F5'!E15</f>
        <v>0</v>
      </c>
      <c r="F15" s="24">
        <f>'8F5'!F15</f>
        <v>0</v>
      </c>
      <c r="G15" s="30"/>
    </row>
    <row r="16" spans="1:7" hidden="1">
      <c r="A16" s="24">
        <f>'8F5'!A16</f>
        <v>0</v>
      </c>
      <c r="B16" s="24">
        <f>'8F5'!B16</f>
        <v>0</v>
      </c>
      <c r="C16" s="24">
        <f>'8F5'!C16</f>
        <v>0</v>
      </c>
      <c r="D16" s="24">
        <f>'8F5'!D16</f>
        <v>0</v>
      </c>
      <c r="E16" s="41">
        <f>'8F5'!E16</f>
        <v>0</v>
      </c>
      <c r="F16" s="24">
        <f>'8F5'!F16</f>
        <v>0</v>
      </c>
      <c r="G16" s="30"/>
    </row>
    <row r="17" spans="1:7" hidden="1">
      <c r="A17" s="24">
        <f>'8F5'!A17</f>
        <v>0</v>
      </c>
      <c r="B17" s="24">
        <f>'8F5'!B17</f>
        <v>0</v>
      </c>
      <c r="C17" s="24">
        <f>'8F5'!C17</f>
        <v>0</v>
      </c>
      <c r="D17" s="24">
        <f>'8F5'!D17</f>
        <v>0</v>
      </c>
      <c r="E17" s="41">
        <f>'8F5'!E17</f>
        <v>0</v>
      </c>
      <c r="F17" s="24">
        <f>'8F5'!F17</f>
        <v>0</v>
      </c>
      <c r="G17" s="30"/>
    </row>
    <row r="18" spans="1:7" hidden="1">
      <c r="A18" s="24">
        <f>'8F5'!A18</f>
        <v>0</v>
      </c>
      <c r="B18" s="24">
        <f>'8F5'!B18</f>
        <v>0</v>
      </c>
      <c r="C18" s="24">
        <f>'8F5'!C18</f>
        <v>0</v>
      </c>
      <c r="D18" s="24">
        <f>'8F5'!D18</f>
        <v>0</v>
      </c>
      <c r="E18" s="41">
        <f>'8F5'!E18</f>
        <v>0</v>
      </c>
      <c r="F18" s="24">
        <f>'8F5'!F18</f>
        <v>0</v>
      </c>
      <c r="G18" s="30"/>
    </row>
    <row r="19" spans="1:7" hidden="1">
      <c r="A19" s="24">
        <f>'8F5'!A19</f>
        <v>0</v>
      </c>
      <c r="B19" s="24">
        <f>'8F5'!B19</f>
        <v>0</v>
      </c>
      <c r="C19" s="24">
        <f>'8F5'!C19</f>
        <v>0</v>
      </c>
      <c r="D19" s="24">
        <f>'8F5'!D19</f>
        <v>0</v>
      </c>
      <c r="E19" s="41">
        <f>'8F5'!E19</f>
        <v>0</v>
      </c>
      <c r="F19" s="24">
        <f>'8F5'!F19</f>
        <v>0</v>
      </c>
      <c r="G19" s="30"/>
    </row>
    <row r="20" spans="1:7" hidden="1">
      <c r="A20" s="24">
        <f>'8F5'!A20</f>
        <v>0</v>
      </c>
      <c r="B20" s="24">
        <f>'8F5'!B20</f>
        <v>0</v>
      </c>
      <c r="C20" s="24">
        <f>'8F5'!C20</f>
        <v>0</v>
      </c>
      <c r="D20" s="24">
        <f>'8F5'!D20</f>
        <v>0</v>
      </c>
      <c r="E20" s="41">
        <f>'8F5'!E20</f>
        <v>0</v>
      </c>
      <c r="F20" s="24">
        <f>'8F5'!F20</f>
        <v>0</v>
      </c>
      <c r="G20" s="30"/>
    </row>
    <row r="21" spans="1:7" hidden="1">
      <c r="A21" s="24">
        <f>'8F5'!A21</f>
        <v>0</v>
      </c>
      <c r="B21" s="24">
        <f>'8F5'!B21</f>
        <v>0</v>
      </c>
      <c r="C21" s="24">
        <f>'8F5'!C21</f>
        <v>0</v>
      </c>
      <c r="D21" s="24">
        <f>'8F5'!D21</f>
        <v>0</v>
      </c>
      <c r="E21" s="41">
        <f>'8F5'!E21</f>
        <v>0</v>
      </c>
      <c r="F21" s="24">
        <f>'8F5'!F21</f>
        <v>0</v>
      </c>
      <c r="G21" s="30"/>
    </row>
    <row r="22" spans="1:7" hidden="1">
      <c r="A22" s="24">
        <f>'8F5'!A22</f>
        <v>0</v>
      </c>
      <c r="B22" s="24">
        <f>'8F5'!B22</f>
        <v>0</v>
      </c>
      <c r="C22" s="24">
        <f>'8F5'!C22</f>
        <v>0</v>
      </c>
      <c r="D22" s="24">
        <f>'8F5'!D22</f>
        <v>0</v>
      </c>
      <c r="E22" s="41">
        <f>'8F5'!E22</f>
        <v>0</v>
      </c>
      <c r="F22" s="24">
        <f>'8F5'!F22</f>
        <v>0</v>
      </c>
      <c r="G22" s="30"/>
    </row>
    <row r="23" spans="1:7" hidden="1">
      <c r="A23" s="24">
        <f>'8F5'!A23</f>
        <v>0</v>
      </c>
      <c r="B23" s="24">
        <f>'8F5'!B23</f>
        <v>0</v>
      </c>
      <c r="C23" s="24">
        <f>'8F5'!C23</f>
        <v>0</v>
      </c>
      <c r="D23" s="24">
        <f>'8F5'!D23</f>
        <v>0</v>
      </c>
      <c r="E23" s="41">
        <f>'8F5'!E23</f>
        <v>0</v>
      </c>
      <c r="F23" s="24">
        <f>'8F5'!F23</f>
        <v>0</v>
      </c>
      <c r="G23" s="30"/>
    </row>
    <row r="24" spans="1:7" hidden="1">
      <c r="A24" s="24">
        <f>'8F5'!A24</f>
        <v>0</v>
      </c>
      <c r="B24" s="24">
        <f>'8F5'!B24</f>
        <v>0</v>
      </c>
      <c r="C24" s="24">
        <f>'8F5'!C24</f>
        <v>0</v>
      </c>
      <c r="D24" s="24">
        <f>'8F5'!D24</f>
        <v>0</v>
      </c>
      <c r="E24" s="41">
        <f>'8F5'!E24</f>
        <v>0</v>
      </c>
      <c r="F24" s="24">
        <f>'8F5'!F24</f>
        <v>0</v>
      </c>
      <c r="G24" s="30"/>
    </row>
    <row r="25" spans="1:7" hidden="1">
      <c r="A25" s="24">
        <f>'8F5'!A25</f>
        <v>0</v>
      </c>
      <c r="B25" s="24">
        <f>'8F5'!B25</f>
        <v>0</v>
      </c>
      <c r="C25" s="24">
        <f>'8F5'!C25</f>
        <v>0</v>
      </c>
      <c r="D25" s="24">
        <f>'8F5'!D25</f>
        <v>0</v>
      </c>
      <c r="E25" s="41">
        <f>'8F5'!E25</f>
        <v>0</v>
      </c>
      <c r="F25" s="24">
        <f>'8F5'!F25</f>
        <v>0</v>
      </c>
      <c r="G25" s="30"/>
    </row>
    <row r="26" spans="1:7" hidden="1">
      <c r="A26" s="24" t="str">
        <f>'8F4'!A3</f>
        <v>8F4</v>
      </c>
      <c r="B26" s="24">
        <f>'8F4'!B3</f>
        <v>0</v>
      </c>
      <c r="C26" s="24">
        <f>'8F4'!C3</f>
        <v>0</v>
      </c>
      <c r="D26" s="24">
        <f>'8F4'!D3</f>
        <v>0</v>
      </c>
      <c r="E26" s="41">
        <f>'8F4'!E3</f>
        <v>0</v>
      </c>
      <c r="F26" s="24">
        <f>'8F4'!F3</f>
        <v>0</v>
      </c>
      <c r="G26" s="31" t="str">
        <f>'Fiche d''information'!$J$16</f>
        <v>Jérôme</v>
      </c>
    </row>
    <row r="27" spans="1:7" hidden="1">
      <c r="A27" s="24">
        <f>'8F4'!A4</f>
        <v>0</v>
      </c>
      <c r="B27" s="24">
        <f>'8F4'!B4</f>
        <v>0</v>
      </c>
      <c r="C27" s="24">
        <f>'8F4'!C4</f>
        <v>0</v>
      </c>
      <c r="D27" s="24">
        <f>'8F4'!D4</f>
        <v>0</v>
      </c>
      <c r="E27" s="41">
        <f>'8F4'!E4</f>
        <v>0</v>
      </c>
      <c r="F27" s="24">
        <f>'8F4'!F4</f>
        <v>0</v>
      </c>
      <c r="G27" s="31" t="str">
        <f>'Fiche d''information'!$J$17</f>
        <v>Rodolphe</v>
      </c>
    </row>
    <row r="28" spans="1:7" hidden="1">
      <c r="A28" s="24">
        <f>'8F4'!A5</f>
        <v>0</v>
      </c>
      <c r="B28" s="24">
        <f>'8F4'!B5</f>
        <v>0</v>
      </c>
      <c r="C28" s="24">
        <f>'8F4'!C5</f>
        <v>0</v>
      </c>
      <c r="D28" s="24">
        <f>'8F4'!D5</f>
        <v>0</v>
      </c>
      <c r="E28" s="41">
        <f>'8F4'!E5</f>
        <v>0</v>
      </c>
      <c r="F28" s="24">
        <f>'8F4'!F5</f>
        <v>0</v>
      </c>
      <c r="G28" s="31">
        <f>'Fiche d''information'!$J$18</f>
        <v>0</v>
      </c>
    </row>
    <row r="29" spans="1:7" hidden="1">
      <c r="A29" s="24">
        <f>'8F4'!A6</f>
        <v>0</v>
      </c>
      <c r="B29" s="24">
        <f>'8F4'!B6</f>
        <v>0</v>
      </c>
      <c r="C29" s="24">
        <f>'8F4'!C6</f>
        <v>0</v>
      </c>
      <c r="D29" s="24">
        <f>'8F4'!D6</f>
        <v>0</v>
      </c>
      <c r="E29" s="41">
        <f>'8F4'!E6</f>
        <v>0</v>
      </c>
      <c r="F29" s="24">
        <f>'8F4'!F6</f>
        <v>0</v>
      </c>
      <c r="G29" s="31">
        <f>'Fiche d''information'!$J$19</f>
        <v>0</v>
      </c>
    </row>
    <row r="30" spans="1:7" hidden="1">
      <c r="A30" s="24">
        <f>'8F4'!A7</f>
        <v>0</v>
      </c>
      <c r="B30" s="24">
        <f>'8F4'!B7</f>
        <v>0</v>
      </c>
      <c r="C30" s="24">
        <f>'8F4'!C7</f>
        <v>0</v>
      </c>
      <c r="D30" s="24">
        <f>'8F4'!D7</f>
        <v>0</v>
      </c>
      <c r="E30" s="41">
        <f>'8F4'!E7</f>
        <v>0</v>
      </c>
      <c r="F30" s="24">
        <f>'8F4'!F7</f>
        <v>0</v>
      </c>
      <c r="G30" s="31"/>
    </row>
    <row r="31" spans="1:7" hidden="1">
      <c r="A31" s="24">
        <f>'8F4'!A8</f>
        <v>0</v>
      </c>
      <c r="B31" s="24">
        <f>'8F4'!B8</f>
        <v>0</v>
      </c>
      <c r="C31" s="24">
        <f>'8F4'!C8</f>
        <v>0</v>
      </c>
      <c r="D31" s="24">
        <f>'8F4'!D8</f>
        <v>0</v>
      </c>
      <c r="E31" s="41">
        <f>'8F4'!E8</f>
        <v>0</v>
      </c>
      <c r="F31" s="24">
        <f>'8F4'!F8</f>
        <v>0</v>
      </c>
      <c r="G31" s="31"/>
    </row>
    <row r="32" spans="1:7" hidden="1">
      <c r="A32" s="24">
        <f>'8F4'!A9</f>
        <v>0</v>
      </c>
      <c r="B32" s="24">
        <f>'8F4'!B9</f>
        <v>0</v>
      </c>
      <c r="C32" s="24">
        <f>'8F4'!C9</f>
        <v>0</v>
      </c>
      <c r="D32" s="24">
        <f>'8F4'!D9</f>
        <v>0</v>
      </c>
      <c r="E32" s="41">
        <f>'8F4'!E9</f>
        <v>0</v>
      </c>
      <c r="F32" s="24">
        <f>'8F4'!F9</f>
        <v>0</v>
      </c>
      <c r="G32" s="29" t="s">
        <v>36</v>
      </c>
    </row>
    <row r="33" spans="1:7" hidden="1">
      <c r="A33" s="24">
        <f>'8F4'!A10</f>
        <v>0</v>
      </c>
      <c r="B33" s="24">
        <f>'8F4'!B10</f>
        <v>0</v>
      </c>
      <c r="C33" s="24">
        <f>'8F4'!C10</f>
        <v>0</v>
      </c>
      <c r="D33" s="24">
        <f>'8F4'!D10</f>
        <v>0</v>
      </c>
      <c r="E33" s="41">
        <f>'8F4'!E10</f>
        <v>0</v>
      </c>
      <c r="F33" s="24">
        <f>'8F4'!F10</f>
        <v>0</v>
      </c>
      <c r="G33" s="31" t="str">
        <f>'Fiche d''information'!$J$24</f>
        <v>12-13 avril 2018</v>
      </c>
    </row>
    <row r="34" spans="1:7" hidden="1">
      <c r="A34" s="24">
        <f>'8F4'!A11</f>
        <v>0</v>
      </c>
      <c r="B34" s="24">
        <f>'8F4'!B11</f>
        <v>0</v>
      </c>
      <c r="C34" s="24">
        <f>'8F4'!C11</f>
        <v>0</v>
      </c>
      <c r="D34" s="24">
        <f>'8F4'!D11</f>
        <v>0</v>
      </c>
      <c r="E34" s="41">
        <f>'8F4'!E11</f>
        <v>0</v>
      </c>
      <c r="F34" s="24">
        <f>'8F4'!F11</f>
        <v>0</v>
      </c>
      <c r="G34" s="23"/>
    </row>
    <row r="35" spans="1:7" hidden="1">
      <c r="A35" s="24">
        <f>'8F4'!A12</f>
        <v>0</v>
      </c>
      <c r="B35" s="24">
        <f>'8F4'!B12</f>
        <v>0</v>
      </c>
      <c r="C35" s="24">
        <f>'8F4'!C12</f>
        <v>0</v>
      </c>
      <c r="D35" s="24">
        <f>'8F4'!D12</f>
        <v>0</v>
      </c>
      <c r="E35" s="41">
        <f>'8F4'!E12</f>
        <v>0</v>
      </c>
      <c r="F35" s="24">
        <f>'8F4'!F12</f>
        <v>0</v>
      </c>
      <c r="G35" s="23"/>
    </row>
    <row r="36" spans="1:7" hidden="1">
      <c r="A36" s="24">
        <f>'8F4'!A13</f>
        <v>0</v>
      </c>
      <c r="B36" s="24">
        <f>'8F4'!B13</f>
        <v>0</v>
      </c>
      <c r="C36" s="24">
        <f>'8F4'!C13</f>
        <v>0</v>
      </c>
      <c r="D36" s="24">
        <f>'8F4'!D13</f>
        <v>0</v>
      </c>
      <c r="E36" s="41">
        <f>'8F4'!E13</f>
        <v>0</v>
      </c>
      <c r="F36" s="24">
        <f>'8F4'!F13</f>
        <v>0</v>
      </c>
      <c r="G36" s="22"/>
    </row>
    <row r="37" spans="1:7" hidden="1">
      <c r="A37" s="24">
        <f>'8F4'!A14</f>
        <v>0</v>
      </c>
      <c r="B37" s="24">
        <f>'8F4'!B14</f>
        <v>0</v>
      </c>
      <c r="C37" s="24">
        <f>'8F4'!C14</f>
        <v>0</v>
      </c>
      <c r="D37" s="24">
        <f>'8F4'!D14</f>
        <v>0</v>
      </c>
      <c r="E37" s="41">
        <f>'8F4'!E14</f>
        <v>0</v>
      </c>
      <c r="F37" s="24">
        <f>'8F4'!F14</f>
        <v>0</v>
      </c>
      <c r="G37" s="21"/>
    </row>
    <row r="38" spans="1:7" hidden="1">
      <c r="A38" s="24">
        <f>'8F4'!A15</f>
        <v>0</v>
      </c>
      <c r="B38" s="24">
        <f>'8F4'!B15</f>
        <v>0</v>
      </c>
      <c r="C38" s="24">
        <f>'8F4'!C15</f>
        <v>0</v>
      </c>
      <c r="D38" s="24">
        <f>'8F4'!D15</f>
        <v>0</v>
      </c>
      <c r="E38" s="41">
        <f>'8F4'!E15</f>
        <v>0</v>
      </c>
      <c r="F38" s="24">
        <f>'8F4'!F15</f>
        <v>0</v>
      </c>
      <c r="G38" s="21"/>
    </row>
    <row r="39" spans="1:7" hidden="1">
      <c r="A39" s="24">
        <f>'8F4'!A16</f>
        <v>0</v>
      </c>
      <c r="B39" s="24">
        <f>'8F4'!B16</f>
        <v>0</v>
      </c>
      <c r="C39" s="24">
        <f>'8F4'!C16</f>
        <v>0</v>
      </c>
      <c r="D39" s="24">
        <f>'8F4'!D16</f>
        <v>0</v>
      </c>
      <c r="E39" s="41">
        <f>'8F4'!E16</f>
        <v>0</v>
      </c>
      <c r="F39" s="24">
        <f>'8F4'!F16</f>
        <v>0</v>
      </c>
      <c r="G39" s="21"/>
    </row>
    <row r="40" spans="1:7" hidden="1">
      <c r="A40" s="24">
        <f>'8F4'!A17</f>
        <v>0</v>
      </c>
      <c r="B40" s="24">
        <f>'8F4'!B17</f>
        <v>0</v>
      </c>
      <c r="C40" s="24">
        <f>'8F4'!C17</f>
        <v>0</v>
      </c>
      <c r="D40" s="24">
        <f>'8F4'!D17</f>
        <v>0</v>
      </c>
      <c r="E40" s="41">
        <f>'8F4'!E17</f>
        <v>0</v>
      </c>
      <c r="F40" s="24">
        <f>'8F4'!F17</f>
        <v>0</v>
      </c>
      <c r="G40" s="21"/>
    </row>
    <row r="41" spans="1:7" hidden="1">
      <c r="A41" s="24">
        <f>'8F4'!A18</f>
        <v>0</v>
      </c>
      <c r="B41" s="24">
        <f>'8F4'!B18</f>
        <v>0</v>
      </c>
      <c r="C41" s="24">
        <f>'8F4'!C18</f>
        <v>0</v>
      </c>
      <c r="D41" s="24">
        <f>'8F4'!D18</f>
        <v>0</v>
      </c>
      <c r="E41" s="41">
        <f>'8F4'!E18</f>
        <v>0</v>
      </c>
      <c r="F41" s="24">
        <f>'8F4'!F18</f>
        <v>0</v>
      </c>
      <c r="G41" s="21"/>
    </row>
    <row r="42" spans="1:7" hidden="1">
      <c r="A42" s="24">
        <f>'8F4'!A19</f>
        <v>0</v>
      </c>
      <c r="B42" s="24">
        <f>'8F4'!B19</f>
        <v>0</v>
      </c>
      <c r="C42" s="24">
        <f>'8F4'!C19</f>
        <v>0</v>
      </c>
      <c r="D42" s="24">
        <f>'8F4'!D19</f>
        <v>0</v>
      </c>
      <c r="E42" s="41">
        <f>'8F4'!E19</f>
        <v>0</v>
      </c>
      <c r="F42" s="24">
        <f>'8F4'!F19</f>
        <v>0</v>
      </c>
      <c r="G42" s="21"/>
    </row>
    <row r="43" spans="1:7" hidden="1">
      <c r="A43" s="24">
        <f>'8F4'!A20</f>
        <v>0</v>
      </c>
      <c r="B43" s="24">
        <f>'8F4'!B20</f>
        <v>0</v>
      </c>
      <c r="C43" s="24">
        <f>'8F4'!C20</f>
        <v>0</v>
      </c>
      <c r="D43" s="24">
        <f>'8F4'!D20</f>
        <v>0</v>
      </c>
      <c r="E43" s="41">
        <f>'8F4'!E20</f>
        <v>0</v>
      </c>
      <c r="F43" s="24">
        <f>'8F4'!F20</f>
        <v>0</v>
      </c>
      <c r="G43" s="21"/>
    </row>
    <row r="44" spans="1:7" hidden="1">
      <c r="A44" s="24">
        <f>'8F4'!A21</f>
        <v>0</v>
      </c>
      <c r="B44" s="24">
        <f>'8F4'!B21</f>
        <v>0</v>
      </c>
      <c r="C44" s="24">
        <f>'8F4'!C21</f>
        <v>0</v>
      </c>
      <c r="D44" s="24">
        <f>'8F4'!D21</f>
        <v>0</v>
      </c>
      <c r="E44" s="41">
        <f>'8F4'!E21</f>
        <v>0</v>
      </c>
      <c r="F44" s="24">
        <f>'8F4'!F21</f>
        <v>0</v>
      </c>
      <c r="G44" s="21"/>
    </row>
    <row r="45" spans="1:7" hidden="1">
      <c r="A45" s="24">
        <f>'8F4'!A22</f>
        <v>0</v>
      </c>
      <c r="B45" s="24">
        <f>'8F4'!B22</f>
        <v>0</v>
      </c>
      <c r="C45" s="24">
        <f>'8F4'!C22</f>
        <v>0</v>
      </c>
      <c r="D45" s="24">
        <f>'8F4'!D22</f>
        <v>0</v>
      </c>
      <c r="E45" s="41">
        <f>'8F4'!E22</f>
        <v>0</v>
      </c>
      <c r="F45" s="24">
        <f>'8F4'!F22</f>
        <v>0</v>
      </c>
      <c r="G45" s="21"/>
    </row>
    <row r="46" spans="1:7" hidden="1">
      <c r="A46" s="24">
        <f>'8F4'!A23</f>
        <v>0</v>
      </c>
      <c r="B46" s="24">
        <f>'8F4'!B23</f>
        <v>0</v>
      </c>
      <c r="C46" s="24">
        <f>'8F4'!C23</f>
        <v>0</v>
      </c>
      <c r="D46" s="24">
        <f>'8F4'!D23</f>
        <v>0</v>
      </c>
      <c r="E46" s="41">
        <f>'8F4'!E23</f>
        <v>0</v>
      </c>
      <c r="F46" s="24">
        <f>'8F4'!F23</f>
        <v>0</v>
      </c>
      <c r="G46" s="21"/>
    </row>
    <row r="47" spans="1:7" hidden="1">
      <c r="A47" s="24">
        <f>'8F4'!A24</f>
        <v>0</v>
      </c>
      <c r="B47" s="24">
        <f>'8F4'!B24</f>
        <v>0</v>
      </c>
      <c r="C47" s="24">
        <f>'8F4'!C24</f>
        <v>0</v>
      </c>
      <c r="D47" s="24">
        <f>'8F4'!D24</f>
        <v>0</v>
      </c>
      <c r="E47" s="41">
        <f>'8F4'!E24</f>
        <v>0</v>
      </c>
      <c r="F47" s="24">
        <f>'8F4'!F24</f>
        <v>0</v>
      </c>
      <c r="G47" s="21"/>
    </row>
    <row r="48" spans="1:7" hidden="1">
      <c r="A48" s="24">
        <f>'8F4'!A25</f>
        <v>0</v>
      </c>
      <c r="B48" s="24">
        <f>'8F4'!B25</f>
        <v>0</v>
      </c>
      <c r="C48" s="24">
        <f>'8F4'!C25</f>
        <v>0</v>
      </c>
      <c r="D48" s="24">
        <f>'8F4'!D25</f>
        <v>0</v>
      </c>
      <c r="E48" s="41">
        <f>'8F4'!E25</f>
        <v>0</v>
      </c>
      <c r="F48" s="24">
        <f>'8F4'!F25</f>
        <v>0</v>
      </c>
      <c r="G48" s="21"/>
    </row>
    <row r="49" spans="1:7" hidden="1">
      <c r="A49" s="24" t="str">
        <f>'G2'!A3</f>
        <v>G2</v>
      </c>
      <c r="B49" s="24">
        <f>'G2'!B3</f>
        <v>0</v>
      </c>
      <c r="C49" s="24">
        <f>'G2'!C3</f>
        <v>0</v>
      </c>
      <c r="D49" s="24">
        <f>'G2'!D3</f>
        <v>0</v>
      </c>
      <c r="E49" s="41">
        <f>'G2'!E3</f>
        <v>0</v>
      </c>
      <c r="F49" s="24">
        <f>'G2'!F3</f>
        <v>0</v>
      </c>
      <c r="G49" s="23"/>
    </row>
    <row r="50" spans="1:7" hidden="1">
      <c r="A50" s="24">
        <f>'G2'!A4</f>
        <v>0</v>
      </c>
      <c r="B50" s="24">
        <f>'G2'!B4</f>
        <v>0</v>
      </c>
      <c r="C50" s="24">
        <f>'G2'!C4</f>
        <v>0</v>
      </c>
      <c r="D50" s="24">
        <f>'G2'!D4</f>
        <v>0</v>
      </c>
      <c r="E50" s="41">
        <f>'G2'!E4</f>
        <v>0</v>
      </c>
      <c r="F50" s="24">
        <f>'G2'!F4</f>
        <v>0</v>
      </c>
      <c r="G50" s="23"/>
    </row>
    <row r="51" spans="1:7" hidden="1">
      <c r="A51" s="24">
        <f>'G2'!A5</f>
        <v>0</v>
      </c>
      <c r="B51" s="24">
        <f>'G2'!B5</f>
        <v>0</v>
      </c>
      <c r="C51" s="24">
        <f>'G2'!C5</f>
        <v>0</v>
      </c>
      <c r="D51" s="24">
        <f>'G2'!D5</f>
        <v>0</v>
      </c>
      <c r="E51" s="41">
        <f>'G2'!E5</f>
        <v>0</v>
      </c>
      <c r="F51" s="24">
        <f>'G2'!F5</f>
        <v>0</v>
      </c>
      <c r="G51" s="23"/>
    </row>
    <row r="52" spans="1:7" hidden="1">
      <c r="A52" s="24">
        <f>'G2'!A6</f>
        <v>0</v>
      </c>
      <c r="B52" s="24">
        <f>'G2'!B6</f>
        <v>0</v>
      </c>
      <c r="C52" s="24">
        <f>'G2'!C6</f>
        <v>0</v>
      </c>
      <c r="D52" s="24">
        <f>'G2'!D6</f>
        <v>0</v>
      </c>
      <c r="E52" s="41">
        <f>'G2'!E6</f>
        <v>0</v>
      </c>
      <c r="F52" s="24">
        <f>'G2'!F6</f>
        <v>0</v>
      </c>
      <c r="G52" s="23"/>
    </row>
    <row r="53" spans="1:7" hidden="1">
      <c r="A53" s="24">
        <f>'G2'!A7</f>
        <v>0</v>
      </c>
      <c r="B53" s="24">
        <f>'G2'!B7</f>
        <v>0</v>
      </c>
      <c r="C53" s="24">
        <f>'G2'!C7</f>
        <v>0</v>
      </c>
      <c r="D53" s="24">
        <f>'G2'!D7</f>
        <v>0</v>
      </c>
      <c r="E53" s="41">
        <f>'G2'!E7</f>
        <v>0</v>
      </c>
      <c r="F53" s="24">
        <f>'G2'!F7</f>
        <v>0</v>
      </c>
      <c r="G53" s="23"/>
    </row>
    <row r="54" spans="1:7" hidden="1">
      <c r="A54" s="24">
        <f>'G2'!A8</f>
        <v>0</v>
      </c>
      <c r="B54" s="24">
        <f>'G2'!B8</f>
        <v>0</v>
      </c>
      <c r="C54" s="24">
        <f>'G2'!C8</f>
        <v>0</v>
      </c>
      <c r="D54" s="24">
        <f>'G2'!D8</f>
        <v>0</v>
      </c>
      <c r="E54" s="41">
        <f>'G2'!E8</f>
        <v>0</v>
      </c>
      <c r="F54" s="24">
        <f>'G2'!F8</f>
        <v>0</v>
      </c>
      <c r="G54" s="23"/>
    </row>
    <row r="55" spans="1:7" hidden="1">
      <c r="A55" s="24">
        <f>'G2'!A9</f>
        <v>0</v>
      </c>
      <c r="B55" s="24">
        <f>'G2'!B9</f>
        <v>0</v>
      </c>
      <c r="C55" s="24">
        <f>'G2'!C9</f>
        <v>0</v>
      </c>
      <c r="D55" s="24">
        <f>'G2'!D9</f>
        <v>0</v>
      </c>
      <c r="E55" s="41">
        <f>'G2'!E9</f>
        <v>0</v>
      </c>
      <c r="F55" s="24">
        <f>'G2'!F9</f>
        <v>0</v>
      </c>
      <c r="G55" s="23"/>
    </row>
    <row r="56" spans="1:7" hidden="1">
      <c r="A56" s="24">
        <f>'G2'!A10</f>
        <v>0</v>
      </c>
      <c r="B56" s="24">
        <f>'G2'!B10</f>
        <v>0</v>
      </c>
      <c r="C56" s="24">
        <f>'G2'!C10</f>
        <v>0</v>
      </c>
      <c r="D56" s="24">
        <f>'G2'!D10</f>
        <v>0</v>
      </c>
      <c r="E56" s="41">
        <f>'G2'!E10</f>
        <v>0</v>
      </c>
      <c r="F56" s="24">
        <f>'G2'!F10</f>
        <v>0</v>
      </c>
      <c r="G56" s="23"/>
    </row>
    <row r="57" spans="1:7" hidden="1">
      <c r="A57" s="24">
        <f>'G2'!A11</f>
        <v>0</v>
      </c>
      <c r="B57" s="24">
        <f>'G2'!B11</f>
        <v>0</v>
      </c>
      <c r="C57" s="24">
        <f>'G2'!C11</f>
        <v>0</v>
      </c>
      <c r="D57" s="24">
        <f>'G2'!D11</f>
        <v>0</v>
      </c>
      <c r="E57" s="41">
        <f>'G2'!E11</f>
        <v>0</v>
      </c>
      <c r="F57" s="24">
        <f>'G2'!F11</f>
        <v>0</v>
      </c>
      <c r="G57" s="23"/>
    </row>
    <row r="58" spans="1:7" hidden="1">
      <c r="A58" s="24">
        <f>'G2'!A12</f>
        <v>0</v>
      </c>
      <c r="B58" s="24">
        <f>'G2'!B12</f>
        <v>0</v>
      </c>
      <c r="C58" s="24">
        <f>'G2'!C12</f>
        <v>0</v>
      </c>
      <c r="D58" s="24">
        <f>'G2'!D12</f>
        <v>0</v>
      </c>
      <c r="E58" s="41">
        <f>'G2'!E12</f>
        <v>0</v>
      </c>
      <c r="F58" s="24">
        <f>'G2'!F12</f>
        <v>0</v>
      </c>
      <c r="G58" s="23"/>
    </row>
    <row r="59" spans="1:7" hidden="1">
      <c r="A59" s="24">
        <f>'G2'!A13</f>
        <v>0</v>
      </c>
      <c r="B59" s="24">
        <f>'G2'!B13</f>
        <v>0</v>
      </c>
      <c r="C59" s="24">
        <f>'G2'!C13</f>
        <v>0</v>
      </c>
      <c r="D59" s="24">
        <f>'G2'!D13</f>
        <v>0</v>
      </c>
      <c r="E59" s="41">
        <f>'G2'!E13</f>
        <v>0</v>
      </c>
      <c r="F59" s="24">
        <f>'G2'!F13</f>
        <v>0</v>
      </c>
      <c r="G59" s="23"/>
    </row>
    <row r="60" spans="1:7" hidden="1">
      <c r="A60" s="24">
        <f>'G2'!A14</f>
        <v>0</v>
      </c>
      <c r="B60" s="24">
        <f>'G2'!B14</f>
        <v>0</v>
      </c>
      <c r="C60" s="24">
        <f>'G2'!C14</f>
        <v>0</v>
      </c>
      <c r="D60" s="24">
        <f>'G2'!D14</f>
        <v>0</v>
      </c>
      <c r="E60" s="41">
        <f>'G2'!E14</f>
        <v>0</v>
      </c>
      <c r="F60" s="24">
        <f>'G2'!F14</f>
        <v>0</v>
      </c>
      <c r="G60" s="23"/>
    </row>
    <row r="61" spans="1:7" hidden="1">
      <c r="A61" s="24">
        <f>'G2'!A15</f>
        <v>0</v>
      </c>
      <c r="B61" s="24">
        <f>'G2'!B15</f>
        <v>0</v>
      </c>
      <c r="C61" s="24">
        <f>'G2'!C15</f>
        <v>0</v>
      </c>
      <c r="D61" s="24">
        <f>'G2'!D15</f>
        <v>0</v>
      </c>
      <c r="E61" s="41">
        <f>'G2'!E15</f>
        <v>0</v>
      </c>
      <c r="F61" s="24">
        <f>'G2'!F15</f>
        <v>0</v>
      </c>
      <c r="G61" s="23"/>
    </row>
    <row r="62" spans="1:7" hidden="1">
      <c r="A62" s="24">
        <f>'G2'!A16</f>
        <v>0</v>
      </c>
      <c r="B62" s="24">
        <f>'G2'!B16</f>
        <v>0</v>
      </c>
      <c r="C62" s="24">
        <f>'G2'!C16</f>
        <v>0</v>
      </c>
      <c r="D62" s="24">
        <f>'G2'!D16</f>
        <v>0</v>
      </c>
      <c r="E62" s="41">
        <f>'G2'!E16</f>
        <v>0</v>
      </c>
      <c r="F62" s="24">
        <f>'G2'!F16</f>
        <v>0</v>
      </c>
      <c r="G62" s="23"/>
    </row>
    <row r="63" spans="1:7" hidden="1">
      <c r="A63" s="24">
        <f>'G2'!A17</f>
        <v>0</v>
      </c>
      <c r="B63" s="24">
        <f>'G2'!B17</f>
        <v>0</v>
      </c>
      <c r="C63" s="24">
        <f>'G2'!C17</f>
        <v>0</v>
      </c>
      <c r="D63" s="24">
        <f>'G2'!D17</f>
        <v>0</v>
      </c>
      <c r="E63" s="41">
        <f>'G2'!E17</f>
        <v>0</v>
      </c>
      <c r="F63" s="24">
        <f>'G2'!F17</f>
        <v>0</v>
      </c>
      <c r="G63" s="23"/>
    </row>
    <row r="64" spans="1:7" hidden="1">
      <c r="A64" s="24">
        <f>'G2'!A18</f>
        <v>0</v>
      </c>
      <c r="B64" s="24">
        <f>'G2'!B18</f>
        <v>0</v>
      </c>
      <c r="C64" s="24">
        <f>'G2'!C18</f>
        <v>0</v>
      </c>
      <c r="D64" s="24">
        <f>'G2'!D18</f>
        <v>0</v>
      </c>
      <c r="E64" s="41">
        <f>'G2'!E18</f>
        <v>0</v>
      </c>
      <c r="F64" s="24">
        <f>'G2'!F18</f>
        <v>0</v>
      </c>
      <c r="G64" s="23"/>
    </row>
    <row r="65" spans="1:7" hidden="1">
      <c r="A65" s="24">
        <f>'G2'!A19</f>
        <v>0</v>
      </c>
      <c r="B65" s="24">
        <f>'G2'!B19</f>
        <v>0</v>
      </c>
      <c r="C65" s="24">
        <f>'G2'!C19</f>
        <v>0</v>
      </c>
      <c r="D65" s="24">
        <f>'G2'!D19</f>
        <v>0</v>
      </c>
      <c r="E65" s="41">
        <f>'G2'!E19</f>
        <v>0</v>
      </c>
      <c r="F65" s="24">
        <f>'G2'!F19</f>
        <v>0</v>
      </c>
      <c r="G65" s="23"/>
    </row>
    <row r="66" spans="1:7" hidden="1">
      <c r="A66" s="24">
        <f>'G2'!A20</f>
        <v>0</v>
      </c>
      <c r="B66" s="24">
        <f>'G2'!B20</f>
        <v>0</v>
      </c>
      <c r="C66" s="24">
        <f>'G2'!C20</f>
        <v>0</v>
      </c>
      <c r="D66" s="24">
        <f>'G2'!D20</f>
        <v>0</v>
      </c>
      <c r="E66" s="41">
        <f>'G2'!E20</f>
        <v>0</v>
      </c>
      <c r="F66" s="24">
        <f>'G2'!F20</f>
        <v>0</v>
      </c>
      <c r="G66" s="23"/>
    </row>
    <row r="67" spans="1:7" hidden="1">
      <c r="A67" s="24">
        <f>'G2'!A21</f>
        <v>0</v>
      </c>
      <c r="B67" s="24">
        <f>'G2'!B21</f>
        <v>0</v>
      </c>
      <c r="C67" s="24">
        <f>'G2'!C21</f>
        <v>0</v>
      </c>
      <c r="D67" s="24">
        <f>'G2'!D21</f>
        <v>0</v>
      </c>
      <c r="E67" s="41">
        <f>'G2'!E21</f>
        <v>0</v>
      </c>
      <c r="F67" s="24">
        <f>'G2'!F21</f>
        <v>0</v>
      </c>
      <c r="G67" s="23"/>
    </row>
    <row r="68" spans="1:7" hidden="1">
      <c r="A68" s="24">
        <f>'G2'!A22</f>
        <v>0</v>
      </c>
      <c r="B68" s="24">
        <f>'G2'!B22</f>
        <v>0</v>
      </c>
      <c r="C68" s="24">
        <f>'G2'!C22</f>
        <v>0</v>
      </c>
      <c r="D68" s="24">
        <f>'G2'!D22</f>
        <v>0</v>
      </c>
      <c r="E68" s="41">
        <f>'G2'!E22</f>
        <v>0</v>
      </c>
      <c r="F68" s="24">
        <f>'G2'!F22</f>
        <v>0</v>
      </c>
      <c r="G68" s="23"/>
    </row>
    <row r="69" spans="1:7" hidden="1">
      <c r="A69" s="24">
        <f>'G2'!A23</f>
        <v>0</v>
      </c>
      <c r="B69" s="24">
        <f>'G2'!B23</f>
        <v>0</v>
      </c>
      <c r="C69" s="24">
        <f>'G2'!C23</f>
        <v>0</v>
      </c>
      <c r="D69" s="24">
        <f>'G2'!D23</f>
        <v>0</v>
      </c>
      <c r="E69" s="41">
        <f>'G2'!E23</f>
        <v>0</v>
      </c>
      <c r="F69" s="24">
        <f>'G2'!F23</f>
        <v>0</v>
      </c>
      <c r="G69" s="23"/>
    </row>
    <row r="70" spans="1:7" hidden="1">
      <c r="A70" s="24">
        <f>'G2'!A24</f>
        <v>0</v>
      </c>
      <c r="B70" s="24">
        <f>'G2'!B24</f>
        <v>0</v>
      </c>
      <c r="C70" s="24">
        <f>'G2'!C24</f>
        <v>0</v>
      </c>
      <c r="D70" s="24">
        <f>'G2'!D24</f>
        <v>0</v>
      </c>
      <c r="E70" s="41">
        <f>'G2'!E24</f>
        <v>0</v>
      </c>
      <c r="F70" s="24">
        <f>'G2'!F24</f>
        <v>0</v>
      </c>
      <c r="G70" s="23"/>
    </row>
    <row r="71" spans="1:7" hidden="1">
      <c r="A71" s="24">
        <f>'G2'!A25</f>
        <v>0</v>
      </c>
      <c r="B71" s="24">
        <f>'G2'!B25</f>
        <v>0</v>
      </c>
      <c r="C71" s="24">
        <f>'G2'!C25</f>
        <v>0</v>
      </c>
      <c r="D71" s="24">
        <f>'G2'!D25</f>
        <v>0</v>
      </c>
      <c r="E71" s="41">
        <f>'G2'!E25</f>
        <v>0</v>
      </c>
      <c r="F71" s="24">
        <f>'G2'!F25</f>
        <v>0</v>
      </c>
      <c r="G71" s="21"/>
    </row>
    <row r="72" spans="1:7">
      <c r="A72" s="24" t="str">
        <f>'G1'!A3</f>
        <v>G1</v>
      </c>
      <c r="B72" s="24">
        <f>'G1'!B3</f>
        <v>44</v>
      </c>
      <c r="C72" s="24">
        <f>'G1'!C3</f>
        <v>2</v>
      </c>
      <c r="D72" s="24">
        <f>'G1'!D3</f>
        <v>0</v>
      </c>
      <c r="E72" s="41">
        <f>'G1'!E3</f>
        <v>0</v>
      </c>
      <c r="F72" s="24" t="str">
        <f>'G1'!F3</f>
        <v>Chancre</v>
      </c>
      <c r="G72" s="23"/>
    </row>
    <row r="73" spans="1:7">
      <c r="A73" s="24">
        <f>'G1'!A4</f>
        <v>0</v>
      </c>
      <c r="B73" s="24">
        <f>'G1'!B4</f>
        <v>0</v>
      </c>
      <c r="C73" s="24">
        <f>'G1'!C4</f>
        <v>0</v>
      </c>
      <c r="D73" s="24">
        <f>'G1'!D4</f>
        <v>0</v>
      </c>
      <c r="E73" s="41">
        <f>'G1'!E4</f>
        <v>0</v>
      </c>
      <c r="F73" s="24" t="str">
        <f>'G1'!F4</f>
        <v>Chétif</v>
      </c>
      <c r="G73" s="23"/>
    </row>
    <row r="74" spans="1:7">
      <c r="A74" s="24">
        <f>'G1'!A5</f>
        <v>0</v>
      </c>
      <c r="B74" s="24">
        <f>'G1'!B5</f>
        <v>43</v>
      </c>
      <c r="C74" s="24">
        <f>'G1'!C5</f>
        <v>2</v>
      </c>
      <c r="D74" s="24">
        <f>'G1'!D5</f>
        <v>0</v>
      </c>
      <c r="E74" s="41">
        <f>'G1'!E5</f>
        <v>0</v>
      </c>
      <c r="F74" s="24" t="str">
        <f>'G1'!F5</f>
        <v>Chétif</v>
      </c>
      <c r="G74" s="21"/>
    </row>
    <row r="75" spans="1:7">
      <c r="A75" s="24">
        <f>'G1'!A6</f>
        <v>0</v>
      </c>
      <c r="B75" s="24">
        <f>'G1'!B6</f>
        <v>0</v>
      </c>
      <c r="C75" s="24">
        <f>'G1'!C6</f>
        <v>0</v>
      </c>
      <c r="D75" s="24">
        <f>'G1'!D6</f>
        <v>0</v>
      </c>
      <c r="E75" s="41">
        <f>'G1'!E6</f>
        <v>0</v>
      </c>
      <c r="F75" s="24" t="str">
        <f>'G1'!F6</f>
        <v>Chétif</v>
      </c>
      <c r="G75" s="21"/>
    </row>
    <row r="76" spans="1:7">
      <c r="A76" s="24">
        <f>'G1'!A7</f>
        <v>0</v>
      </c>
      <c r="B76" s="24">
        <f>'G1'!B7</f>
        <v>55</v>
      </c>
      <c r="C76" s="24">
        <f>'G1'!C7</f>
        <v>12</v>
      </c>
      <c r="D76" s="24">
        <f>'G1'!D7</f>
        <v>0</v>
      </c>
      <c r="E76" s="41">
        <f>'G1'!E7</f>
        <v>0</v>
      </c>
      <c r="F76" s="24" t="str">
        <f>'G1'!F7</f>
        <v>Arbre mort</v>
      </c>
      <c r="G76" s="21"/>
    </row>
    <row r="77" spans="1:7">
      <c r="A77" s="24">
        <f>'G1'!A8</f>
        <v>0</v>
      </c>
      <c r="B77" s="24">
        <f>'G1'!B8</f>
        <v>0</v>
      </c>
      <c r="C77" s="24">
        <f>'G1'!C8</f>
        <v>0</v>
      </c>
      <c r="D77" s="24">
        <f>'G1'!D8</f>
        <v>0</v>
      </c>
      <c r="E77" s="41">
        <f>'G1'!E8</f>
        <v>0</v>
      </c>
      <c r="F77" s="24" t="str">
        <f>'G1'!F8</f>
        <v>Arbre mort</v>
      </c>
      <c r="G77" s="21"/>
    </row>
    <row r="78" spans="1:7">
      <c r="A78" s="24">
        <f>'G1'!A9</f>
        <v>0</v>
      </c>
      <c r="B78" s="24">
        <f>'G1'!B9</f>
        <v>0</v>
      </c>
      <c r="C78" s="24">
        <f>'G1'!C9</f>
        <v>0</v>
      </c>
      <c r="D78" s="24">
        <f>'G1'!D9</f>
        <v>0</v>
      </c>
      <c r="E78" s="41">
        <f>'G1'!E9</f>
        <v>0</v>
      </c>
      <c r="F78" s="24" t="str">
        <f>'G1'!F9</f>
        <v>Arbre mort</v>
      </c>
      <c r="G78" s="21"/>
    </row>
    <row r="79" spans="1:7">
      <c r="A79" s="24">
        <f>'G1'!A10</f>
        <v>0</v>
      </c>
      <c r="B79" s="24">
        <f>'G1'!B10</f>
        <v>0</v>
      </c>
      <c r="C79" s="24">
        <f>'G1'!C10</f>
        <v>0</v>
      </c>
      <c r="D79" s="24">
        <f>'G1'!D10</f>
        <v>0</v>
      </c>
      <c r="E79" s="41">
        <f>'G1'!E10</f>
        <v>0</v>
      </c>
      <c r="F79" s="24" t="str">
        <f>'G1'!F10</f>
        <v>Arbre mort</v>
      </c>
      <c r="G79" s="21"/>
    </row>
    <row r="80" spans="1:7">
      <c r="A80" s="24">
        <f>'G1'!A11</f>
        <v>0</v>
      </c>
      <c r="B80" s="24">
        <f>'G1'!B11</f>
        <v>0</v>
      </c>
      <c r="C80" s="24">
        <f>'G1'!C11</f>
        <v>0</v>
      </c>
      <c r="D80" s="24">
        <f>'G1'!D11</f>
        <v>0</v>
      </c>
      <c r="E80" s="41">
        <f>'G1'!E11</f>
        <v>0</v>
      </c>
      <c r="F80" s="24" t="str">
        <f>'G1'!F11</f>
        <v>Arbre mort</v>
      </c>
      <c r="G80" s="21"/>
    </row>
    <row r="81" spans="1:7">
      <c r="A81" s="24">
        <f>'G1'!A12</f>
        <v>0</v>
      </c>
      <c r="B81" s="24">
        <f>'G1'!B12</f>
        <v>0</v>
      </c>
      <c r="C81" s="24">
        <f>'G1'!C12</f>
        <v>0</v>
      </c>
      <c r="D81" s="24">
        <f>'G1'!D12</f>
        <v>0</v>
      </c>
      <c r="E81" s="41">
        <f>'G1'!E12</f>
        <v>0</v>
      </c>
      <c r="F81" s="24" t="str">
        <f>'G1'!F12</f>
        <v>Arbre mort</v>
      </c>
      <c r="G81" s="21"/>
    </row>
    <row r="82" spans="1:7">
      <c r="A82" s="24">
        <f>'G1'!A13</f>
        <v>0</v>
      </c>
      <c r="B82" s="24">
        <f>'G1'!B13</f>
        <v>0</v>
      </c>
      <c r="C82" s="24">
        <f>'G1'!C13</f>
        <v>0</v>
      </c>
      <c r="D82" s="24">
        <f>'G1'!D13</f>
        <v>0</v>
      </c>
      <c r="E82" s="41">
        <f>'G1'!E13</f>
        <v>0</v>
      </c>
      <c r="F82" s="24" t="str">
        <f>'G1'!F13</f>
        <v>Arbre mort</v>
      </c>
      <c r="G82" s="21"/>
    </row>
    <row r="83" spans="1:7">
      <c r="A83" s="24">
        <f>'G1'!A14</f>
        <v>0</v>
      </c>
      <c r="B83" s="24">
        <f>'G1'!B14</f>
        <v>0</v>
      </c>
      <c r="C83" s="24">
        <f>'G1'!C14</f>
        <v>0</v>
      </c>
      <c r="D83" s="24">
        <f>'G1'!D14</f>
        <v>0</v>
      </c>
      <c r="E83" s="41">
        <f>'G1'!E14</f>
        <v>0</v>
      </c>
      <c r="F83" s="24" t="str">
        <f>'G1'!F14</f>
        <v>Arbre mort</v>
      </c>
      <c r="G83" s="21"/>
    </row>
    <row r="84" spans="1:7">
      <c r="A84" s="24">
        <f>'G1'!A15</f>
        <v>0</v>
      </c>
      <c r="B84" s="24">
        <f>'G1'!B15</f>
        <v>0</v>
      </c>
      <c r="C84" s="24">
        <f>'G1'!C15</f>
        <v>0</v>
      </c>
      <c r="D84" s="24">
        <f>'G1'!D15</f>
        <v>0</v>
      </c>
      <c r="E84" s="41">
        <f>'G1'!E15</f>
        <v>0</v>
      </c>
      <c r="F84" s="24" t="str">
        <f>'G1'!F15</f>
        <v>Arbre mort</v>
      </c>
      <c r="G84" s="21"/>
    </row>
    <row r="85" spans="1:7">
      <c r="A85" s="24">
        <f>'G1'!A16</f>
        <v>0</v>
      </c>
      <c r="B85" s="24">
        <f>'G1'!B16</f>
        <v>0</v>
      </c>
      <c r="C85" s="24">
        <f>'G1'!C16</f>
        <v>0</v>
      </c>
      <c r="D85" s="24">
        <f>'G1'!D16</f>
        <v>0</v>
      </c>
      <c r="E85" s="41">
        <f>'G1'!E16</f>
        <v>0</v>
      </c>
      <c r="F85" s="24" t="str">
        <f>'G1'!F16</f>
        <v>Arbre mort</v>
      </c>
      <c r="G85" s="21"/>
    </row>
    <row r="86" spans="1:7">
      <c r="A86" s="24">
        <f>'G1'!A17</f>
        <v>0</v>
      </c>
      <c r="B86" s="24">
        <f>'G1'!B17</f>
        <v>0</v>
      </c>
      <c r="C86" s="24">
        <f>'G1'!C17</f>
        <v>0</v>
      </c>
      <c r="D86" s="24">
        <f>'G1'!D17</f>
        <v>0</v>
      </c>
      <c r="E86" s="41">
        <f>'G1'!E17</f>
        <v>0</v>
      </c>
      <c r="F86" s="24" t="str">
        <f>'G1'!F17</f>
        <v>Arbre mort</v>
      </c>
      <c r="G86" s="21"/>
    </row>
    <row r="87" spans="1:7">
      <c r="A87" s="24">
        <f>'G1'!A18</f>
        <v>0</v>
      </c>
      <c r="B87" s="24">
        <f>'G1'!B18</f>
        <v>0</v>
      </c>
      <c r="C87" s="24">
        <f>'G1'!C18</f>
        <v>0</v>
      </c>
      <c r="D87" s="24">
        <f>'G1'!D18</f>
        <v>0</v>
      </c>
      <c r="E87" s="41">
        <f>'G1'!E18</f>
        <v>0</v>
      </c>
      <c r="F87" s="24" t="str">
        <f>'G1'!F18</f>
        <v>Chancre</v>
      </c>
      <c r="G87" s="21"/>
    </row>
    <row r="88" spans="1:7">
      <c r="A88" s="24">
        <f>'G1'!A19</f>
        <v>0</v>
      </c>
      <c r="B88" s="24">
        <f>'G1'!B19</f>
        <v>54</v>
      </c>
      <c r="C88" s="24">
        <f>'G1'!C19</f>
        <v>1</v>
      </c>
      <c r="D88" s="24">
        <f>'G1'!D19</f>
        <v>0</v>
      </c>
      <c r="E88" s="41">
        <f>'G1'!E19</f>
        <v>0</v>
      </c>
      <c r="F88" s="24" t="str">
        <f>'G1'!F19</f>
        <v>Chétif</v>
      </c>
      <c r="G88" s="21"/>
    </row>
    <row r="89" spans="1:7" hidden="1">
      <c r="A89" s="24">
        <f>'G1'!A20</f>
        <v>0</v>
      </c>
      <c r="B89" s="24">
        <f>'G1'!B20</f>
        <v>0</v>
      </c>
      <c r="C89" s="24">
        <f>'G1'!C20</f>
        <v>0</v>
      </c>
      <c r="D89" s="24">
        <f>'G1'!D20</f>
        <v>0</v>
      </c>
      <c r="E89" s="41">
        <f>'G1'!E20</f>
        <v>0</v>
      </c>
      <c r="F89" s="24">
        <f>'G1'!F20</f>
        <v>0</v>
      </c>
      <c r="G89" s="21"/>
    </row>
    <row r="90" spans="1:7" hidden="1">
      <c r="A90" s="24">
        <f>'G1'!A21</f>
        <v>0</v>
      </c>
      <c r="B90" s="24">
        <f>'G1'!B21</f>
        <v>0</v>
      </c>
      <c r="C90" s="24">
        <f>'G1'!C21</f>
        <v>0</v>
      </c>
      <c r="D90" s="24">
        <f>'G1'!D21</f>
        <v>0</v>
      </c>
      <c r="E90" s="41">
        <f>'G1'!E21</f>
        <v>0</v>
      </c>
      <c r="F90" s="24">
        <f>'G1'!F21</f>
        <v>0</v>
      </c>
      <c r="G90" s="21"/>
    </row>
    <row r="91" spans="1:7" hidden="1">
      <c r="A91" s="24">
        <f>'G1'!A22</f>
        <v>0</v>
      </c>
      <c r="B91" s="24">
        <f>'G1'!B22</f>
        <v>0</v>
      </c>
      <c r="C91" s="24">
        <f>'G1'!C22</f>
        <v>0</v>
      </c>
      <c r="D91" s="24">
        <f>'G1'!D22</f>
        <v>0</v>
      </c>
      <c r="E91" s="41">
        <f>'G1'!E22</f>
        <v>0</v>
      </c>
      <c r="F91" s="24">
        <f>'G1'!F22</f>
        <v>0</v>
      </c>
      <c r="G91" s="21"/>
    </row>
    <row r="92" spans="1:7" hidden="1">
      <c r="A92" s="24">
        <f>'G1'!A23</f>
        <v>0</v>
      </c>
      <c r="B92" s="24">
        <f>'G1'!B23</f>
        <v>0</v>
      </c>
      <c r="C92" s="24">
        <f>'G1'!C23</f>
        <v>0</v>
      </c>
      <c r="D92" s="24">
        <f>'G1'!D23</f>
        <v>0</v>
      </c>
      <c r="E92" s="41">
        <f>'G1'!E23</f>
        <v>0</v>
      </c>
      <c r="F92" s="24">
        <f>'G1'!F23</f>
        <v>0</v>
      </c>
      <c r="G92" s="21"/>
    </row>
    <row r="93" spans="1:7" hidden="1">
      <c r="A93" s="24">
        <f>'G1'!A24</f>
        <v>0</v>
      </c>
      <c r="B93" s="24">
        <f>'G1'!B24</f>
        <v>0</v>
      </c>
      <c r="C93" s="24">
        <f>'G1'!C24</f>
        <v>0</v>
      </c>
      <c r="D93" s="24">
        <f>'G1'!D24</f>
        <v>0</v>
      </c>
      <c r="E93" s="41">
        <f>'G1'!E24</f>
        <v>0</v>
      </c>
      <c r="F93" s="24">
        <f>'G1'!F24</f>
        <v>0</v>
      </c>
      <c r="G93" s="21"/>
    </row>
    <row r="94" spans="1:7" hidden="1">
      <c r="A94" s="24">
        <f>'G1'!A25</f>
        <v>0</v>
      </c>
      <c r="B94" s="24">
        <f>'G1'!B25</f>
        <v>0</v>
      </c>
      <c r="C94" s="24">
        <f>'G1'!C25</f>
        <v>0</v>
      </c>
      <c r="D94" s="24">
        <f>'G1'!D25</f>
        <v>0</v>
      </c>
      <c r="E94" s="41">
        <f>'G1'!E25</f>
        <v>0</v>
      </c>
      <c r="F94" s="24">
        <f>'G1'!F25</f>
        <v>0</v>
      </c>
      <c r="G94" s="21"/>
    </row>
    <row r="95" spans="1:7" hidden="1">
      <c r="A95" s="24" t="str">
        <f>'8MN'!A3</f>
        <v>8MN</v>
      </c>
      <c r="B95" s="24">
        <f>'8MN'!B3</f>
        <v>0</v>
      </c>
      <c r="C95" s="24">
        <f>'8MN'!C3</f>
        <v>0</v>
      </c>
      <c r="D95" s="24">
        <f>'8MN'!D3</f>
        <v>0</v>
      </c>
      <c r="E95" s="41">
        <f>'8MN'!E3</f>
        <v>0</v>
      </c>
      <c r="F95" s="24">
        <f>'8MN'!F3</f>
        <v>0</v>
      </c>
      <c r="G95" s="23"/>
    </row>
    <row r="96" spans="1:7" hidden="1">
      <c r="A96" s="24">
        <f>'8MN'!A4</f>
        <v>0</v>
      </c>
      <c r="B96" s="24">
        <f>'8MN'!B4</f>
        <v>0</v>
      </c>
      <c r="C96" s="24">
        <f>'8MN'!C4</f>
        <v>0</v>
      </c>
      <c r="D96" s="24">
        <f>'8MN'!D4</f>
        <v>0</v>
      </c>
      <c r="E96" s="41">
        <f>'8MN'!E4</f>
        <v>0</v>
      </c>
      <c r="F96" s="24">
        <f>'8MN'!F4</f>
        <v>0</v>
      </c>
      <c r="G96" s="23"/>
    </row>
    <row r="97" spans="1:7" hidden="1">
      <c r="A97" s="24">
        <f>'8MN'!A5</f>
        <v>0</v>
      </c>
      <c r="B97" s="24">
        <f>'8MN'!B5</f>
        <v>0</v>
      </c>
      <c r="C97" s="24">
        <f>'8MN'!C5</f>
        <v>0</v>
      </c>
      <c r="D97" s="24">
        <f>'8MN'!D5</f>
        <v>0</v>
      </c>
      <c r="E97" s="41">
        <f>'8MN'!E5</f>
        <v>0</v>
      </c>
      <c r="F97" s="24">
        <f>'8MN'!F5</f>
        <v>0</v>
      </c>
      <c r="G97" s="21"/>
    </row>
    <row r="98" spans="1:7" hidden="1">
      <c r="A98" s="24">
        <f>'8MN'!A6</f>
        <v>0</v>
      </c>
      <c r="B98" s="24">
        <f>'8MN'!B6</f>
        <v>0</v>
      </c>
      <c r="C98" s="24">
        <f>'8MN'!C6</f>
        <v>0</v>
      </c>
      <c r="D98" s="24">
        <f>'8MN'!D6</f>
        <v>0</v>
      </c>
      <c r="E98" s="41">
        <f>'8MN'!E6</f>
        <v>0</v>
      </c>
      <c r="F98" s="24">
        <f>'8MN'!F6</f>
        <v>0</v>
      </c>
      <c r="G98" s="21"/>
    </row>
    <row r="99" spans="1:7" hidden="1">
      <c r="A99" s="24">
        <f>'8MN'!A7</f>
        <v>0</v>
      </c>
      <c r="B99" s="24">
        <f>'8MN'!B7</f>
        <v>0</v>
      </c>
      <c r="C99" s="24">
        <f>'8MN'!C7</f>
        <v>0</v>
      </c>
      <c r="D99" s="24">
        <f>'8MN'!D7</f>
        <v>0</v>
      </c>
      <c r="E99" s="41">
        <f>'8MN'!E7</f>
        <v>0</v>
      </c>
      <c r="F99" s="24">
        <f>'8MN'!F7</f>
        <v>0</v>
      </c>
      <c r="G99" s="21"/>
    </row>
    <row r="100" spans="1:7" hidden="1">
      <c r="A100" s="24">
        <f>'8MN'!A8</f>
        <v>0</v>
      </c>
      <c r="B100" s="24">
        <f>'8MN'!B8</f>
        <v>0</v>
      </c>
      <c r="C100" s="24">
        <f>'8MN'!C8</f>
        <v>0</v>
      </c>
      <c r="D100" s="24">
        <f>'8MN'!D8</f>
        <v>0</v>
      </c>
      <c r="E100" s="41">
        <f>'8MN'!E8</f>
        <v>0</v>
      </c>
      <c r="F100" s="24">
        <f>'8MN'!F8</f>
        <v>0</v>
      </c>
      <c r="G100" s="21"/>
    </row>
    <row r="101" spans="1:7" hidden="1">
      <c r="A101" s="24">
        <f>'8MN'!A9</f>
        <v>0</v>
      </c>
      <c r="B101" s="24">
        <f>'8MN'!B9</f>
        <v>0</v>
      </c>
      <c r="C101" s="24">
        <f>'8MN'!C9</f>
        <v>0</v>
      </c>
      <c r="D101" s="24">
        <f>'8MN'!D9</f>
        <v>0</v>
      </c>
      <c r="E101" s="41">
        <f>'8MN'!E9</f>
        <v>0</v>
      </c>
      <c r="F101" s="24">
        <f>'8MN'!F9</f>
        <v>0</v>
      </c>
      <c r="G101" s="21"/>
    </row>
    <row r="102" spans="1:7" hidden="1">
      <c r="A102" s="24">
        <f>'8MN'!A10</f>
        <v>0</v>
      </c>
      <c r="B102" s="24">
        <f>'8MN'!B10</f>
        <v>0</v>
      </c>
      <c r="C102" s="24">
        <f>'8MN'!C10</f>
        <v>0</v>
      </c>
      <c r="D102" s="24">
        <f>'8MN'!D10</f>
        <v>0</v>
      </c>
      <c r="E102" s="41">
        <f>'8MN'!E10</f>
        <v>0</v>
      </c>
      <c r="F102" s="24">
        <f>'8MN'!F10</f>
        <v>0</v>
      </c>
      <c r="G102" s="21"/>
    </row>
    <row r="103" spans="1:7" hidden="1">
      <c r="A103" s="24">
        <f>'8MN'!A11</f>
        <v>0</v>
      </c>
      <c r="B103" s="24">
        <f>'8MN'!B11</f>
        <v>0</v>
      </c>
      <c r="C103" s="24">
        <f>'8MN'!C11</f>
        <v>0</v>
      </c>
      <c r="D103" s="24">
        <f>'8MN'!D11</f>
        <v>0</v>
      </c>
      <c r="E103" s="41">
        <f>'8MN'!E11</f>
        <v>0</v>
      </c>
      <c r="F103" s="24">
        <f>'8MN'!F11</f>
        <v>0</v>
      </c>
      <c r="G103" s="21"/>
    </row>
    <row r="104" spans="1:7" hidden="1">
      <c r="A104" s="24">
        <f>'8MN'!A12</f>
        <v>0</v>
      </c>
      <c r="B104" s="24">
        <f>'8MN'!B12</f>
        <v>0</v>
      </c>
      <c r="C104" s="24">
        <f>'8MN'!C12</f>
        <v>0</v>
      </c>
      <c r="D104" s="24">
        <f>'8MN'!D12</f>
        <v>0</v>
      </c>
      <c r="E104" s="41">
        <f>'8MN'!E12</f>
        <v>0</v>
      </c>
      <c r="F104" s="24">
        <f>'8MN'!F12</f>
        <v>0</v>
      </c>
      <c r="G104" s="21"/>
    </row>
    <row r="105" spans="1:7" hidden="1">
      <c r="A105" s="24">
        <f>'8MN'!A13</f>
        <v>0</v>
      </c>
      <c r="B105" s="24">
        <f>'8MN'!B13</f>
        <v>0</v>
      </c>
      <c r="C105" s="24">
        <f>'8MN'!C13</f>
        <v>0</v>
      </c>
      <c r="D105" s="24">
        <f>'8MN'!D13</f>
        <v>0</v>
      </c>
      <c r="E105" s="41">
        <f>'8MN'!E13</f>
        <v>0</v>
      </c>
      <c r="F105" s="24">
        <f>'8MN'!F13</f>
        <v>0</v>
      </c>
      <c r="G105" s="21"/>
    </row>
    <row r="106" spans="1:7" hidden="1">
      <c r="A106" s="24">
        <f>'8MN'!A14</f>
        <v>0</v>
      </c>
      <c r="B106" s="24">
        <f>'8MN'!B14</f>
        <v>0</v>
      </c>
      <c r="C106" s="24">
        <f>'8MN'!C14</f>
        <v>0</v>
      </c>
      <c r="D106" s="24">
        <f>'8MN'!D14</f>
        <v>0</v>
      </c>
      <c r="E106" s="41">
        <f>'8MN'!E14</f>
        <v>0</v>
      </c>
      <c r="F106" s="24">
        <f>'8MN'!F14</f>
        <v>0</v>
      </c>
      <c r="G106" s="21"/>
    </row>
    <row r="107" spans="1:7" hidden="1">
      <c r="A107" s="24">
        <f>'8MN'!A15</f>
        <v>0</v>
      </c>
      <c r="B107" s="24">
        <f>'8MN'!B15</f>
        <v>0</v>
      </c>
      <c r="C107" s="24">
        <f>'8MN'!C15</f>
        <v>0</v>
      </c>
      <c r="D107" s="24">
        <f>'8MN'!D15</f>
        <v>0</v>
      </c>
      <c r="E107" s="41">
        <f>'8MN'!E15</f>
        <v>0</v>
      </c>
      <c r="F107" s="24">
        <f>'8MN'!F15</f>
        <v>0</v>
      </c>
      <c r="G107" s="21"/>
    </row>
    <row r="108" spans="1:7" hidden="1">
      <c r="A108" s="24">
        <f>'8MN'!A16</f>
        <v>0</v>
      </c>
      <c r="B108" s="24">
        <f>'8MN'!B16</f>
        <v>0</v>
      </c>
      <c r="C108" s="24">
        <f>'8MN'!C16</f>
        <v>0</v>
      </c>
      <c r="D108" s="24">
        <f>'8MN'!D16</f>
        <v>0</v>
      </c>
      <c r="E108" s="41">
        <f>'8MN'!E16</f>
        <v>0</v>
      </c>
      <c r="F108" s="24">
        <f>'8MN'!F16</f>
        <v>0</v>
      </c>
      <c r="G108" s="21"/>
    </row>
    <row r="109" spans="1:7" hidden="1">
      <c r="A109" s="24">
        <f>'8MN'!A17</f>
        <v>0</v>
      </c>
      <c r="B109" s="24">
        <f>'8MN'!B17</f>
        <v>0</v>
      </c>
      <c r="C109" s="24">
        <f>'8MN'!C17</f>
        <v>0</v>
      </c>
      <c r="D109" s="24">
        <f>'8MN'!D17</f>
        <v>0</v>
      </c>
      <c r="E109" s="41">
        <f>'8MN'!E17</f>
        <v>0</v>
      </c>
      <c r="F109" s="24">
        <f>'8MN'!F17</f>
        <v>0</v>
      </c>
      <c r="G109" s="21"/>
    </row>
    <row r="110" spans="1:7" hidden="1">
      <c r="A110" s="24">
        <f>'8MN'!A18</f>
        <v>0</v>
      </c>
      <c r="B110" s="24">
        <f>'8MN'!B18</f>
        <v>0</v>
      </c>
      <c r="C110" s="24">
        <f>'8MN'!C18</f>
        <v>0</v>
      </c>
      <c r="D110" s="24">
        <f>'8MN'!D18</f>
        <v>0</v>
      </c>
      <c r="E110" s="41">
        <f>'8MN'!E18</f>
        <v>0</v>
      </c>
      <c r="F110" s="24">
        <f>'8MN'!F18</f>
        <v>0</v>
      </c>
      <c r="G110" s="21"/>
    </row>
    <row r="111" spans="1:7" hidden="1">
      <c r="A111" s="24">
        <f>'8MN'!A19</f>
        <v>0</v>
      </c>
      <c r="B111" s="24">
        <f>'8MN'!B19</f>
        <v>0</v>
      </c>
      <c r="C111" s="24">
        <f>'8MN'!C19</f>
        <v>0</v>
      </c>
      <c r="D111" s="24">
        <f>'8MN'!D19</f>
        <v>0</v>
      </c>
      <c r="E111" s="41">
        <f>'8MN'!E19</f>
        <v>0</v>
      </c>
      <c r="F111" s="24">
        <f>'8MN'!F19</f>
        <v>0</v>
      </c>
      <c r="G111" s="21"/>
    </row>
    <row r="112" spans="1:7" hidden="1">
      <c r="A112" s="24">
        <f>'8MN'!A20</f>
        <v>0</v>
      </c>
      <c r="B112" s="24">
        <f>'8MN'!B20</f>
        <v>0</v>
      </c>
      <c r="C112" s="24">
        <f>'8MN'!C20</f>
        <v>0</v>
      </c>
      <c r="D112" s="24">
        <f>'8MN'!D20</f>
        <v>0</v>
      </c>
      <c r="E112" s="41">
        <f>'8MN'!E20</f>
        <v>0</v>
      </c>
      <c r="F112" s="24">
        <f>'8MN'!F20</f>
        <v>0</v>
      </c>
      <c r="G112" s="21"/>
    </row>
    <row r="113" spans="1:7" hidden="1">
      <c r="A113" s="24">
        <f>'8MN'!A21</f>
        <v>0</v>
      </c>
      <c r="B113" s="24">
        <f>'8MN'!B21</f>
        <v>0</v>
      </c>
      <c r="C113" s="24">
        <f>'8MN'!C21</f>
        <v>0</v>
      </c>
      <c r="D113" s="24">
        <f>'8MN'!D21</f>
        <v>0</v>
      </c>
      <c r="E113" s="41">
        <f>'8MN'!E21</f>
        <v>0</v>
      </c>
      <c r="F113" s="24">
        <f>'8MN'!F21</f>
        <v>0</v>
      </c>
      <c r="G113" s="21"/>
    </row>
    <row r="114" spans="1:7" hidden="1">
      <c r="A114" s="24">
        <f>'8MN'!A22</f>
        <v>0</v>
      </c>
      <c r="B114" s="24">
        <f>'8MN'!B22</f>
        <v>0</v>
      </c>
      <c r="C114" s="24">
        <f>'8MN'!C22</f>
        <v>0</v>
      </c>
      <c r="D114" s="24">
        <f>'8MN'!D22</f>
        <v>0</v>
      </c>
      <c r="E114" s="41">
        <f>'8MN'!E22</f>
        <v>0</v>
      </c>
      <c r="F114" s="24">
        <f>'8MN'!F22</f>
        <v>0</v>
      </c>
      <c r="G114" s="21"/>
    </row>
    <row r="115" spans="1:7" hidden="1">
      <c r="A115" s="24">
        <f>'8MN'!A23</f>
        <v>0</v>
      </c>
      <c r="B115" s="24">
        <f>'8MN'!B23</f>
        <v>0</v>
      </c>
      <c r="C115" s="24">
        <f>'8MN'!C23</f>
        <v>0</v>
      </c>
      <c r="D115" s="24">
        <f>'8MN'!D23</f>
        <v>0</v>
      </c>
      <c r="E115" s="41">
        <f>'8MN'!E23</f>
        <v>0</v>
      </c>
      <c r="F115" s="24">
        <f>'8MN'!F23</f>
        <v>0</v>
      </c>
      <c r="G115" s="21"/>
    </row>
    <row r="116" spans="1:7" hidden="1">
      <c r="A116" s="24">
        <f>'8MN'!A24</f>
        <v>0</v>
      </c>
      <c r="B116" s="24">
        <f>'8MN'!B24</f>
        <v>0</v>
      </c>
      <c r="C116" s="24">
        <f>'8MN'!C24</f>
        <v>0</v>
      </c>
      <c r="D116" s="24">
        <f>'8MN'!D24</f>
        <v>0</v>
      </c>
      <c r="E116" s="41">
        <f>'8MN'!E24</f>
        <v>0</v>
      </c>
      <c r="F116" s="24">
        <f>'8MN'!F24</f>
        <v>0</v>
      </c>
      <c r="G116" s="21"/>
    </row>
    <row r="117" spans="1:7" hidden="1">
      <c r="A117" s="24">
        <f>'8MN'!A25</f>
        <v>0</v>
      </c>
      <c r="B117" s="24">
        <f>'8MN'!B25</f>
        <v>0</v>
      </c>
      <c r="C117" s="24">
        <f>'8MN'!C25</f>
        <v>0</v>
      </c>
      <c r="D117" s="24">
        <f>'8MN'!D25</f>
        <v>0</v>
      </c>
      <c r="E117" s="41">
        <f>'8MN'!E25</f>
        <v>0</v>
      </c>
      <c r="F117" s="24">
        <f>'8MN'!F25</f>
        <v>0</v>
      </c>
      <c r="G117" s="21"/>
    </row>
    <row r="118" spans="1:7" hidden="1">
      <c r="A118" s="24" t="str">
        <f>'8B'!A3</f>
        <v>8B</v>
      </c>
      <c r="B118" s="24">
        <f>'8B'!B3</f>
        <v>0</v>
      </c>
      <c r="C118" s="24">
        <f>'8B'!C3</f>
        <v>0</v>
      </c>
      <c r="D118" s="24">
        <f>'8B'!D3</f>
        <v>0</v>
      </c>
      <c r="E118" s="41">
        <f>'8B'!E3</f>
        <v>0</v>
      </c>
      <c r="F118" s="24">
        <f>'8B'!F3</f>
        <v>0</v>
      </c>
      <c r="G118" s="23"/>
    </row>
    <row r="119" spans="1:7" hidden="1">
      <c r="A119" s="24">
        <f>'8B'!A4</f>
        <v>0</v>
      </c>
      <c r="B119" s="24">
        <f>'8B'!B4</f>
        <v>0</v>
      </c>
      <c r="C119" s="24">
        <f>'8B'!C4</f>
        <v>0</v>
      </c>
      <c r="D119" s="24">
        <f>'8B'!D4</f>
        <v>0</v>
      </c>
      <c r="E119" s="41">
        <f>'8B'!E4</f>
        <v>0</v>
      </c>
      <c r="F119" s="24">
        <f>'8B'!F4</f>
        <v>0</v>
      </c>
      <c r="G119" s="23"/>
    </row>
    <row r="120" spans="1:7" hidden="1">
      <c r="A120" s="24">
        <f>'8B'!A5</f>
        <v>0</v>
      </c>
      <c r="B120" s="24">
        <f>'8B'!B5</f>
        <v>0</v>
      </c>
      <c r="C120" s="24">
        <f>'8B'!C5</f>
        <v>0</v>
      </c>
      <c r="D120" s="24">
        <f>'8B'!D5</f>
        <v>0</v>
      </c>
      <c r="E120" s="41">
        <f>'8B'!E5</f>
        <v>0</v>
      </c>
      <c r="F120" s="24">
        <f>'8B'!F5</f>
        <v>0</v>
      </c>
      <c r="G120" s="23"/>
    </row>
    <row r="121" spans="1:7" hidden="1">
      <c r="A121" s="24">
        <f>'8B'!A6</f>
        <v>0</v>
      </c>
      <c r="B121" s="24">
        <f>'8B'!B6</f>
        <v>0</v>
      </c>
      <c r="C121" s="24">
        <f>'8B'!C6</f>
        <v>0</v>
      </c>
      <c r="D121" s="24">
        <f>'8B'!D6</f>
        <v>0</v>
      </c>
      <c r="E121" s="41">
        <f>'8B'!E6</f>
        <v>0</v>
      </c>
      <c r="F121" s="24">
        <f>'8B'!F6</f>
        <v>0</v>
      </c>
      <c r="G121" s="23"/>
    </row>
    <row r="122" spans="1:7" hidden="1">
      <c r="A122" s="24">
        <f>'8B'!A7</f>
        <v>0</v>
      </c>
      <c r="B122" s="24">
        <f>'8B'!B7</f>
        <v>0</v>
      </c>
      <c r="C122" s="24">
        <f>'8B'!C7</f>
        <v>0</v>
      </c>
      <c r="D122" s="24">
        <f>'8B'!D7</f>
        <v>0</v>
      </c>
      <c r="E122" s="41">
        <f>'8B'!E7</f>
        <v>0</v>
      </c>
      <c r="F122" s="24">
        <f>'8B'!F7</f>
        <v>0</v>
      </c>
      <c r="G122" s="23"/>
    </row>
    <row r="123" spans="1:7" hidden="1">
      <c r="A123" s="24">
        <f>'8B'!A8</f>
        <v>0</v>
      </c>
      <c r="B123" s="24">
        <f>'8B'!B8</f>
        <v>0</v>
      </c>
      <c r="C123" s="24">
        <f>'8B'!C8</f>
        <v>0</v>
      </c>
      <c r="D123" s="24">
        <f>'8B'!D8</f>
        <v>0</v>
      </c>
      <c r="E123" s="41">
        <f>'8B'!E8</f>
        <v>0</v>
      </c>
      <c r="F123" s="24">
        <f>'8B'!F8</f>
        <v>0</v>
      </c>
      <c r="G123" s="23"/>
    </row>
    <row r="124" spans="1:7" hidden="1">
      <c r="A124" s="24">
        <f>'8B'!A9</f>
        <v>0</v>
      </c>
      <c r="B124" s="24">
        <f>'8B'!B9</f>
        <v>0</v>
      </c>
      <c r="C124" s="24">
        <f>'8B'!C9</f>
        <v>0</v>
      </c>
      <c r="D124" s="24">
        <f>'8B'!D9</f>
        <v>0</v>
      </c>
      <c r="E124" s="41">
        <f>'8B'!E9</f>
        <v>0</v>
      </c>
      <c r="F124" s="24">
        <f>'8B'!F9</f>
        <v>0</v>
      </c>
      <c r="G124" s="21"/>
    </row>
    <row r="125" spans="1:7" hidden="1">
      <c r="A125" s="24">
        <f>'8B'!A10</f>
        <v>0</v>
      </c>
      <c r="B125" s="24">
        <f>'8B'!B10</f>
        <v>0</v>
      </c>
      <c r="C125" s="24">
        <f>'8B'!C10</f>
        <v>0</v>
      </c>
      <c r="D125" s="24">
        <f>'8B'!D10</f>
        <v>0</v>
      </c>
      <c r="E125" s="41">
        <f>'8B'!E10</f>
        <v>0</v>
      </c>
      <c r="F125" s="24">
        <f>'8B'!F10</f>
        <v>0</v>
      </c>
      <c r="G125" s="21"/>
    </row>
    <row r="126" spans="1:7" hidden="1">
      <c r="A126" s="24">
        <f>'8B'!A11</f>
        <v>0</v>
      </c>
      <c r="B126" s="24">
        <f>'8B'!B11</f>
        <v>0</v>
      </c>
      <c r="C126" s="24">
        <f>'8B'!C11</f>
        <v>0</v>
      </c>
      <c r="D126" s="24">
        <f>'8B'!D11</f>
        <v>0</v>
      </c>
      <c r="E126" s="41">
        <f>'8B'!E11</f>
        <v>0</v>
      </c>
      <c r="F126" s="24">
        <f>'8B'!F11</f>
        <v>0</v>
      </c>
      <c r="G126" s="21"/>
    </row>
    <row r="127" spans="1:7" hidden="1">
      <c r="A127" s="24">
        <f>'8B'!A12</f>
        <v>0</v>
      </c>
      <c r="B127" s="24">
        <f>'8B'!B12</f>
        <v>0</v>
      </c>
      <c r="C127" s="24">
        <f>'8B'!C12</f>
        <v>0</v>
      </c>
      <c r="D127" s="24">
        <f>'8B'!D12</f>
        <v>0</v>
      </c>
      <c r="E127" s="41">
        <f>'8B'!E12</f>
        <v>0</v>
      </c>
      <c r="F127" s="24">
        <f>'8B'!F12</f>
        <v>0</v>
      </c>
      <c r="G127" s="21"/>
    </row>
    <row r="128" spans="1:7" hidden="1">
      <c r="A128" s="24">
        <f>'8B'!A13</f>
        <v>0</v>
      </c>
      <c r="B128" s="24">
        <f>'8B'!B13</f>
        <v>0</v>
      </c>
      <c r="C128" s="24">
        <f>'8B'!C13</f>
        <v>0</v>
      </c>
      <c r="D128" s="24">
        <f>'8B'!D13</f>
        <v>0</v>
      </c>
      <c r="E128" s="41">
        <f>'8B'!E13</f>
        <v>0</v>
      </c>
      <c r="F128" s="24">
        <f>'8B'!F13</f>
        <v>0</v>
      </c>
      <c r="G128" s="21"/>
    </row>
    <row r="129" spans="1:7" hidden="1">
      <c r="A129" s="24">
        <f>'8B'!A14</f>
        <v>0</v>
      </c>
      <c r="B129" s="24">
        <f>'8B'!B14</f>
        <v>0</v>
      </c>
      <c r="C129" s="24">
        <f>'8B'!C14</f>
        <v>0</v>
      </c>
      <c r="D129" s="24">
        <f>'8B'!D14</f>
        <v>0</v>
      </c>
      <c r="E129" s="41">
        <f>'8B'!E14</f>
        <v>0</v>
      </c>
      <c r="F129" s="24">
        <f>'8B'!F14</f>
        <v>0</v>
      </c>
      <c r="G129" s="21"/>
    </row>
    <row r="130" spans="1:7" hidden="1">
      <c r="A130" s="24">
        <f>'8B'!A15</f>
        <v>0</v>
      </c>
      <c r="B130" s="24">
        <f>'8B'!B15</f>
        <v>0</v>
      </c>
      <c r="C130" s="24">
        <f>'8B'!C15</f>
        <v>0</v>
      </c>
      <c r="D130" s="24">
        <f>'8B'!D15</f>
        <v>0</v>
      </c>
      <c r="E130" s="41">
        <f>'8B'!E15</f>
        <v>0</v>
      </c>
      <c r="F130" s="24">
        <f>'8B'!F15</f>
        <v>0</v>
      </c>
      <c r="G130" s="21"/>
    </row>
    <row r="131" spans="1:7" hidden="1">
      <c r="A131" s="24">
        <f>'8B'!A16</f>
        <v>0</v>
      </c>
      <c r="B131" s="24">
        <f>'8B'!B16</f>
        <v>0</v>
      </c>
      <c r="C131" s="24">
        <f>'8B'!C16</f>
        <v>0</v>
      </c>
      <c r="D131" s="24">
        <f>'8B'!D16</f>
        <v>0</v>
      </c>
      <c r="E131" s="41">
        <f>'8B'!E16</f>
        <v>0</v>
      </c>
      <c r="F131" s="24">
        <f>'8B'!F16</f>
        <v>0</v>
      </c>
      <c r="G131" s="21"/>
    </row>
    <row r="132" spans="1:7" hidden="1">
      <c r="A132" s="24">
        <f>'8B'!A17</f>
        <v>0</v>
      </c>
      <c r="B132" s="24">
        <f>'8B'!B17</f>
        <v>0</v>
      </c>
      <c r="C132" s="24">
        <f>'8B'!C17</f>
        <v>0</v>
      </c>
      <c r="D132" s="24">
        <f>'8B'!D17</f>
        <v>0</v>
      </c>
      <c r="E132" s="41">
        <f>'8B'!E17</f>
        <v>0</v>
      </c>
      <c r="F132" s="24">
        <f>'8B'!F17</f>
        <v>0</v>
      </c>
      <c r="G132" s="21"/>
    </row>
    <row r="133" spans="1:7" hidden="1">
      <c r="A133" s="24">
        <f>'8B'!A18</f>
        <v>0</v>
      </c>
      <c r="B133" s="24">
        <f>'8B'!B18</f>
        <v>0</v>
      </c>
      <c r="C133" s="24">
        <f>'8B'!C18</f>
        <v>0</v>
      </c>
      <c r="D133" s="24">
        <f>'8B'!D18</f>
        <v>0</v>
      </c>
      <c r="E133" s="41">
        <f>'8B'!E18</f>
        <v>0</v>
      </c>
      <c r="F133" s="24">
        <f>'8B'!F18</f>
        <v>0</v>
      </c>
      <c r="G133" s="21"/>
    </row>
    <row r="134" spans="1:7" hidden="1">
      <c r="A134" s="24">
        <f>'8B'!A19</f>
        <v>0</v>
      </c>
      <c r="B134" s="24">
        <f>'8B'!B19</f>
        <v>0</v>
      </c>
      <c r="C134" s="24">
        <f>'8B'!C19</f>
        <v>0</v>
      </c>
      <c r="D134" s="24">
        <f>'8B'!D19</f>
        <v>0</v>
      </c>
      <c r="E134" s="41">
        <f>'8B'!E19</f>
        <v>0</v>
      </c>
      <c r="F134" s="24">
        <f>'8B'!F19</f>
        <v>0</v>
      </c>
      <c r="G134" s="21"/>
    </row>
    <row r="135" spans="1:7" hidden="1">
      <c r="A135" s="24">
        <f>'8B'!A20</f>
        <v>0</v>
      </c>
      <c r="B135" s="24">
        <f>'8B'!B20</f>
        <v>0</v>
      </c>
      <c r="C135" s="24">
        <f>'8B'!C20</f>
        <v>0</v>
      </c>
      <c r="D135" s="24">
        <f>'8B'!D20</f>
        <v>0</v>
      </c>
      <c r="E135" s="41">
        <f>'8B'!E20</f>
        <v>0</v>
      </c>
      <c r="F135" s="24">
        <f>'8B'!F20</f>
        <v>0</v>
      </c>
      <c r="G135" s="21"/>
    </row>
    <row r="136" spans="1:7" hidden="1">
      <c r="A136" s="24">
        <f>'8B'!A21</f>
        <v>0</v>
      </c>
      <c r="B136" s="24">
        <f>'8B'!B21</f>
        <v>0</v>
      </c>
      <c r="C136" s="24">
        <f>'8B'!C21</f>
        <v>0</v>
      </c>
      <c r="D136" s="24">
        <f>'8B'!D21</f>
        <v>0</v>
      </c>
      <c r="E136" s="41">
        <f>'8B'!E21</f>
        <v>0</v>
      </c>
      <c r="F136" s="24">
        <f>'8B'!F21</f>
        <v>0</v>
      </c>
      <c r="G136" s="21"/>
    </row>
    <row r="137" spans="1:7" hidden="1">
      <c r="A137" s="24">
        <f>'8B'!A22</f>
        <v>0</v>
      </c>
      <c r="B137" s="24">
        <f>'8B'!B22</f>
        <v>0</v>
      </c>
      <c r="C137" s="24">
        <f>'8B'!C22</f>
        <v>0</v>
      </c>
      <c r="D137" s="24">
        <f>'8B'!D22</f>
        <v>0</v>
      </c>
      <c r="E137" s="41">
        <f>'8B'!E22</f>
        <v>0</v>
      </c>
      <c r="F137" s="24">
        <f>'8B'!F22</f>
        <v>0</v>
      </c>
      <c r="G137" s="21"/>
    </row>
    <row r="138" spans="1:7" hidden="1">
      <c r="A138" s="24">
        <f>'8B'!A23</f>
        <v>0</v>
      </c>
      <c r="B138" s="24">
        <f>'8B'!B23</f>
        <v>0</v>
      </c>
      <c r="C138" s="24">
        <f>'8B'!C23</f>
        <v>0</v>
      </c>
      <c r="D138" s="24">
        <f>'8B'!D23</f>
        <v>0</v>
      </c>
      <c r="E138" s="41">
        <f>'8B'!E23</f>
        <v>0</v>
      </c>
      <c r="F138" s="24">
        <f>'8B'!F23</f>
        <v>0</v>
      </c>
      <c r="G138" s="21"/>
    </row>
    <row r="139" spans="1:7" hidden="1">
      <c r="A139" s="24">
        <f>'8B'!A24</f>
        <v>0</v>
      </c>
      <c r="B139" s="24">
        <f>'8B'!B24</f>
        <v>0</v>
      </c>
      <c r="C139" s="24">
        <f>'8B'!C24</f>
        <v>0</v>
      </c>
      <c r="D139" s="24">
        <f>'8B'!D24</f>
        <v>0</v>
      </c>
      <c r="E139" s="41">
        <f>'8B'!E24</f>
        <v>0</v>
      </c>
      <c r="F139" s="24">
        <f>'8B'!F24</f>
        <v>0</v>
      </c>
      <c r="G139" s="21"/>
    </row>
    <row r="140" spans="1:7" hidden="1">
      <c r="A140" s="24">
        <f>'8B'!A25</f>
        <v>0</v>
      </c>
      <c r="B140" s="24">
        <f>'8B'!B25</f>
        <v>0</v>
      </c>
      <c r="C140" s="24">
        <f>'8B'!C25</f>
        <v>0</v>
      </c>
      <c r="D140" s="24">
        <f>'8B'!D25</f>
        <v>0</v>
      </c>
      <c r="E140" s="41">
        <f>'8B'!E25</f>
        <v>0</v>
      </c>
      <c r="F140" s="24">
        <f>'8B'!F25</f>
        <v>0</v>
      </c>
      <c r="G140" s="21"/>
    </row>
    <row r="141" spans="1:7" hidden="1">
      <c r="A141" s="24" t="str">
        <f>'8A'!A3</f>
        <v>8A</v>
      </c>
      <c r="B141" s="24">
        <f>'8A'!B3</f>
        <v>0</v>
      </c>
      <c r="C141" s="24">
        <f>'8A'!C3</f>
        <v>0</v>
      </c>
      <c r="D141" s="24">
        <f>'8A'!D3</f>
        <v>0</v>
      </c>
      <c r="E141" s="41">
        <f>'8A'!E3</f>
        <v>0</v>
      </c>
      <c r="F141" s="24">
        <f>'8A'!F3</f>
        <v>0</v>
      </c>
      <c r="G141" s="23"/>
    </row>
    <row r="142" spans="1:7" hidden="1">
      <c r="A142" s="24">
        <f>'8A'!A4</f>
        <v>0</v>
      </c>
      <c r="B142" s="24">
        <f>'8A'!B4</f>
        <v>0</v>
      </c>
      <c r="C142" s="24">
        <f>'8A'!C4</f>
        <v>0</v>
      </c>
      <c r="D142" s="24">
        <f>'8A'!D4</f>
        <v>0</v>
      </c>
      <c r="E142" s="41">
        <f>'8A'!E4</f>
        <v>0</v>
      </c>
      <c r="F142" s="24">
        <f>'8A'!F4</f>
        <v>0</v>
      </c>
      <c r="G142" s="23"/>
    </row>
    <row r="143" spans="1:7" hidden="1">
      <c r="A143" s="24">
        <f>'8A'!A5</f>
        <v>0</v>
      </c>
      <c r="B143" s="24">
        <f>'8A'!B5</f>
        <v>0</v>
      </c>
      <c r="C143" s="24">
        <f>'8A'!C5</f>
        <v>0</v>
      </c>
      <c r="D143" s="24">
        <f>'8A'!D5</f>
        <v>0</v>
      </c>
      <c r="E143" s="41">
        <f>'8A'!E5</f>
        <v>0</v>
      </c>
      <c r="F143" s="24">
        <f>'8A'!F5</f>
        <v>0</v>
      </c>
      <c r="G143" s="23"/>
    </row>
    <row r="144" spans="1:7" hidden="1">
      <c r="A144" s="24">
        <f>'8A'!A6</f>
        <v>0</v>
      </c>
      <c r="B144" s="24">
        <f>'8A'!B6</f>
        <v>0</v>
      </c>
      <c r="C144" s="24">
        <f>'8A'!C6</f>
        <v>0</v>
      </c>
      <c r="D144" s="24">
        <f>'8A'!D6</f>
        <v>0</v>
      </c>
      <c r="E144" s="41">
        <f>'8A'!E6</f>
        <v>0</v>
      </c>
      <c r="F144" s="24">
        <f>'8A'!F6</f>
        <v>0</v>
      </c>
      <c r="G144" s="23"/>
    </row>
    <row r="145" spans="1:7" hidden="1">
      <c r="A145" s="24">
        <f>'8A'!A7</f>
        <v>0</v>
      </c>
      <c r="B145" s="24">
        <f>'8A'!B7</f>
        <v>0</v>
      </c>
      <c r="C145" s="24">
        <f>'8A'!C7</f>
        <v>0</v>
      </c>
      <c r="D145" s="24">
        <f>'8A'!D7</f>
        <v>0</v>
      </c>
      <c r="E145" s="41">
        <f>'8A'!E7</f>
        <v>0</v>
      </c>
      <c r="F145" s="24">
        <f>'8A'!F7</f>
        <v>0</v>
      </c>
      <c r="G145" s="23"/>
    </row>
    <row r="146" spans="1:7" hidden="1">
      <c r="A146" s="24">
        <f>'8A'!A8</f>
        <v>0</v>
      </c>
      <c r="B146" s="24">
        <f>'8A'!B8</f>
        <v>0</v>
      </c>
      <c r="C146" s="24">
        <f>'8A'!C8</f>
        <v>0</v>
      </c>
      <c r="D146" s="24">
        <f>'8A'!D8</f>
        <v>0</v>
      </c>
      <c r="E146" s="41">
        <f>'8A'!E8</f>
        <v>0</v>
      </c>
      <c r="F146" s="24">
        <f>'8A'!F8</f>
        <v>0</v>
      </c>
      <c r="G146" s="21"/>
    </row>
    <row r="147" spans="1:7" hidden="1">
      <c r="A147" s="24">
        <f>'8A'!A9</f>
        <v>0</v>
      </c>
      <c r="B147" s="24">
        <f>'8A'!B9</f>
        <v>0</v>
      </c>
      <c r="C147" s="24">
        <f>'8A'!C9</f>
        <v>0</v>
      </c>
      <c r="D147" s="24">
        <f>'8A'!D9</f>
        <v>0</v>
      </c>
      <c r="E147" s="41">
        <f>'8A'!E9</f>
        <v>0</v>
      </c>
      <c r="F147" s="24">
        <f>'8A'!F9</f>
        <v>0</v>
      </c>
      <c r="G147" s="21"/>
    </row>
    <row r="148" spans="1:7" hidden="1">
      <c r="A148" s="24">
        <f>'8A'!A10</f>
        <v>0</v>
      </c>
      <c r="B148" s="24">
        <f>'8A'!B10</f>
        <v>0</v>
      </c>
      <c r="C148" s="24">
        <f>'8A'!C10</f>
        <v>0</v>
      </c>
      <c r="D148" s="24">
        <f>'8A'!D10</f>
        <v>0</v>
      </c>
      <c r="E148" s="41">
        <f>'8A'!E10</f>
        <v>0</v>
      </c>
      <c r="F148" s="24">
        <f>'8A'!F10</f>
        <v>0</v>
      </c>
      <c r="G148" s="21"/>
    </row>
    <row r="149" spans="1:7" hidden="1">
      <c r="A149" s="24">
        <f>'8A'!A11</f>
        <v>0</v>
      </c>
      <c r="B149" s="24">
        <f>'8A'!B11</f>
        <v>0</v>
      </c>
      <c r="C149" s="24">
        <f>'8A'!C11</f>
        <v>0</v>
      </c>
      <c r="D149" s="24">
        <f>'8A'!D11</f>
        <v>0</v>
      </c>
      <c r="E149" s="41">
        <f>'8A'!E11</f>
        <v>0</v>
      </c>
      <c r="F149" s="24">
        <f>'8A'!F11</f>
        <v>0</v>
      </c>
      <c r="G149" s="21"/>
    </row>
    <row r="150" spans="1:7" hidden="1">
      <c r="A150" s="24">
        <f>'8A'!A12</f>
        <v>0</v>
      </c>
      <c r="B150" s="24">
        <f>'8A'!B12</f>
        <v>0</v>
      </c>
      <c r="C150" s="24">
        <f>'8A'!C12</f>
        <v>0</v>
      </c>
      <c r="D150" s="24">
        <f>'8A'!D12</f>
        <v>0</v>
      </c>
      <c r="E150" s="41">
        <f>'8A'!E12</f>
        <v>0</v>
      </c>
      <c r="F150" s="24">
        <f>'8A'!F12</f>
        <v>0</v>
      </c>
      <c r="G150" s="21"/>
    </row>
    <row r="151" spans="1:7" hidden="1">
      <c r="A151" s="24">
        <f>'8A'!A13</f>
        <v>0</v>
      </c>
      <c r="B151" s="24">
        <f>'8A'!B13</f>
        <v>0</v>
      </c>
      <c r="C151" s="24">
        <f>'8A'!C13</f>
        <v>0</v>
      </c>
      <c r="D151" s="24">
        <f>'8A'!D13</f>
        <v>0</v>
      </c>
      <c r="E151" s="41">
        <f>'8A'!E13</f>
        <v>0</v>
      </c>
      <c r="F151" s="24">
        <f>'8A'!F13</f>
        <v>0</v>
      </c>
      <c r="G151" s="21"/>
    </row>
    <row r="152" spans="1:7" hidden="1">
      <c r="A152" s="24">
        <f>'8A'!A14</f>
        <v>0</v>
      </c>
      <c r="B152" s="24">
        <f>'8A'!B14</f>
        <v>0</v>
      </c>
      <c r="C152" s="24">
        <f>'8A'!C14</f>
        <v>0</v>
      </c>
      <c r="D152" s="24">
        <f>'8A'!D14</f>
        <v>0</v>
      </c>
      <c r="E152" s="41">
        <f>'8A'!E14</f>
        <v>0</v>
      </c>
      <c r="F152" s="24">
        <f>'8A'!F14</f>
        <v>0</v>
      </c>
      <c r="G152" s="21"/>
    </row>
    <row r="153" spans="1:7" hidden="1">
      <c r="A153" s="24">
        <f>'8A'!A15</f>
        <v>0</v>
      </c>
      <c r="B153" s="24">
        <f>'8A'!B15</f>
        <v>0</v>
      </c>
      <c r="C153" s="24">
        <f>'8A'!C15</f>
        <v>0</v>
      </c>
      <c r="D153" s="24">
        <f>'8A'!D15</f>
        <v>0</v>
      </c>
      <c r="E153" s="41">
        <f>'8A'!E15</f>
        <v>0</v>
      </c>
      <c r="F153" s="24">
        <f>'8A'!F15</f>
        <v>0</v>
      </c>
      <c r="G153" s="21"/>
    </row>
    <row r="154" spans="1:7" hidden="1">
      <c r="A154" s="24">
        <f>'8A'!A16</f>
        <v>0</v>
      </c>
      <c r="B154" s="24">
        <f>'8A'!B16</f>
        <v>0</v>
      </c>
      <c r="C154" s="24">
        <f>'8A'!C16</f>
        <v>0</v>
      </c>
      <c r="D154" s="24">
        <f>'8A'!D16</f>
        <v>0</v>
      </c>
      <c r="E154" s="41">
        <f>'8A'!E16</f>
        <v>0</v>
      </c>
      <c r="F154" s="24">
        <f>'8A'!F16</f>
        <v>0</v>
      </c>
      <c r="G154" s="21"/>
    </row>
    <row r="155" spans="1:7" hidden="1">
      <c r="A155" s="24">
        <f>'8A'!A17</f>
        <v>0</v>
      </c>
      <c r="B155" s="24">
        <f>'8A'!B17</f>
        <v>0</v>
      </c>
      <c r="C155" s="24">
        <f>'8A'!C17</f>
        <v>0</v>
      </c>
      <c r="D155" s="24">
        <f>'8A'!D17</f>
        <v>0</v>
      </c>
      <c r="E155" s="41">
        <f>'8A'!E17</f>
        <v>0</v>
      </c>
      <c r="F155" s="24">
        <f>'8A'!F17</f>
        <v>0</v>
      </c>
      <c r="G155" s="21"/>
    </row>
    <row r="156" spans="1:7" hidden="1">
      <c r="A156" s="24">
        <f>'8A'!A18</f>
        <v>0</v>
      </c>
      <c r="B156" s="24">
        <f>'8A'!B18</f>
        <v>0</v>
      </c>
      <c r="C156" s="24">
        <f>'8A'!C18</f>
        <v>0</v>
      </c>
      <c r="D156" s="24">
        <f>'8A'!D18</f>
        <v>0</v>
      </c>
      <c r="E156" s="41">
        <f>'8A'!E18</f>
        <v>0</v>
      </c>
      <c r="F156" s="24">
        <f>'8A'!F18</f>
        <v>0</v>
      </c>
      <c r="G156" s="21"/>
    </row>
    <row r="157" spans="1:7" hidden="1">
      <c r="A157" s="24">
        <f>'8A'!A19</f>
        <v>0</v>
      </c>
      <c r="B157" s="24">
        <f>'8A'!B19</f>
        <v>0</v>
      </c>
      <c r="C157" s="24">
        <f>'8A'!C19</f>
        <v>0</v>
      </c>
      <c r="D157" s="24">
        <f>'8A'!D19</f>
        <v>0</v>
      </c>
      <c r="E157" s="41">
        <f>'8A'!E19</f>
        <v>0</v>
      </c>
      <c r="F157" s="24">
        <f>'8A'!F19</f>
        <v>0</v>
      </c>
      <c r="G157" s="21"/>
    </row>
    <row r="158" spans="1:7" hidden="1">
      <c r="A158" s="24">
        <f>'8A'!A20</f>
        <v>0</v>
      </c>
      <c r="B158" s="24">
        <f>'8A'!B20</f>
        <v>0</v>
      </c>
      <c r="C158" s="24">
        <f>'8A'!C20</f>
        <v>0</v>
      </c>
      <c r="D158" s="24">
        <f>'8A'!D20</f>
        <v>0</v>
      </c>
      <c r="E158" s="41">
        <f>'8A'!E20</f>
        <v>0</v>
      </c>
      <c r="F158" s="24">
        <f>'8A'!F20</f>
        <v>0</v>
      </c>
      <c r="G158" s="21"/>
    </row>
    <row r="159" spans="1:7" hidden="1">
      <c r="A159" s="24">
        <f>'8A'!A21</f>
        <v>0</v>
      </c>
      <c r="B159" s="24">
        <f>'8A'!B21</f>
        <v>0</v>
      </c>
      <c r="C159" s="24">
        <f>'8A'!C21</f>
        <v>0</v>
      </c>
      <c r="D159" s="24">
        <f>'8A'!D21</f>
        <v>0</v>
      </c>
      <c r="E159" s="41">
        <f>'8A'!E21</f>
        <v>0</v>
      </c>
      <c r="F159" s="24">
        <f>'8A'!F21</f>
        <v>0</v>
      </c>
      <c r="G159" s="21"/>
    </row>
    <row r="160" spans="1:7" hidden="1">
      <c r="A160" s="24">
        <f>'8A'!A22</f>
        <v>0</v>
      </c>
      <c r="B160" s="24">
        <f>'8A'!B22</f>
        <v>0</v>
      </c>
      <c r="C160" s="24">
        <f>'8A'!C22</f>
        <v>0</v>
      </c>
      <c r="D160" s="24">
        <f>'8A'!D22</f>
        <v>0</v>
      </c>
      <c r="E160" s="41">
        <f>'8A'!E22</f>
        <v>0</v>
      </c>
      <c r="F160" s="24">
        <f>'8A'!F22</f>
        <v>0</v>
      </c>
      <c r="G160" s="21"/>
    </row>
    <row r="161" spans="1:7" hidden="1">
      <c r="A161" s="24">
        <f>'8A'!A23</f>
        <v>0</v>
      </c>
      <c r="B161" s="24">
        <f>'8A'!B23</f>
        <v>0</v>
      </c>
      <c r="C161" s="24">
        <f>'8A'!C23</f>
        <v>0</v>
      </c>
      <c r="D161" s="24">
        <f>'8A'!D23</f>
        <v>0</v>
      </c>
      <c r="E161" s="41">
        <f>'8A'!E23</f>
        <v>0</v>
      </c>
      <c r="F161" s="24">
        <f>'8A'!F23</f>
        <v>0</v>
      </c>
      <c r="G161" s="21"/>
    </row>
    <row r="162" spans="1:7" hidden="1">
      <c r="A162" s="24">
        <f>'8A'!A24</f>
        <v>0</v>
      </c>
      <c r="B162" s="24">
        <f>'8A'!B24</f>
        <v>0</v>
      </c>
      <c r="C162" s="24">
        <f>'8A'!C24</f>
        <v>0</v>
      </c>
      <c r="D162" s="24">
        <f>'8A'!D24</f>
        <v>0</v>
      </c>
      <c r="E162" s="41">
        <f>'8A'!E24</f>
        <v>0</v>
      </c>
      <c r="F162" s="24">
        <f>'8A'!F24</f>
        <v>0</v>
      </c>
      <c r="G162" s="21"/>
    </row>
    <row r="163" spans="1:7" hidden="1">
      <c r="A163" s="24">
        <f>'8A'!A25</f>
        <v>0</v>
      </c>
      <c r="B163" s="24">
        <f>'8A'!B25</f>
        <v>0</v>
      </c>
      <c r="C163" s="24">
        <f>'8A'!C25</f>
        <v>0</v>
      </c>
      <c r="D163" s="24">
        <f>'8A'!D25</f>
        <v>0</v>
      </c>
      <c r="E163" s="41">
        <f>'8A'!E25</f>
        <v>0</v>
      </c>
      <c r="F163" s="24">
        <f>'8A'!F25</f>
        <v>0</v>
      </c>
      <c r="G163" s="21"/>
    </row>
    <row r="164" spans="1:7" hidden="1">
      <c r="A164" s="24" t="str">
        <f>'8C'!A3</f>
        <v>8C</v>
      </c>
      <c r="B164" s="24">
        <f>'8C'!B3</f>
        <v>0</v>
      </c>
      <c r="C164" s="24">
        <f>'8C'!C3</f>
        <v>0</v>
      </c>
      <c r="D164" s="24">
        <f>'8C'!D3</f>
        <v>0</v>
      </c>
      <c r="E164" s="41">
        <f>'8C'!E3</f>
        <v>0</v>
      </c>
      <c r="F164" s="24">
        <f>'8C'!F3</f>
        <v>0</v>
      </c>
      <c r="G164" s="23"/>
    </row>
    <row r="165" spans="1:7" hidden="1">
      <c r="A165" s="24">
        <f>'8C'!A4</f>
        <v>0</v>
      </c>
      <c r="B165" s="24">
        <f>'8C'!B4</f>
        <v>0</v>
      </c>
      <c r="C165" s="24">
        <f>'8C'!C4</f>
        <v>0</v>
      </c>
      <c r="D165" s="24">
        <f>'8C'!D4</f>
        <v>0</v>
      </c>
      <c r="E165" s="41">
        <f>'8C'!E4</f>
        <v>0</v>
      </c>
      <c r="F165" s="24">
        <f>'8C'!F4</f>
        <v>0</v>
      </c>
      <c r="G165" s="23"/>
    </row>
    <row r="166" spans="1:7" hidden="1">
      <c r="A166" s="24">
        <f>'8C'!A5</f>
        <v>0</v>
      </c>
      <c r="B166" s="24">
        <f>'8C'!B5</f>
        <v>0</v>
      </c>
      <c r="C166" s="24">
        <f>'8C'!C5</f>
        <v>0</v>
      </c>
      <c r="D166" s="24">
        <f>'8C'!D5</f>
        <v>0</v>
      </c>
      <c r="E166" s="41">
        <f>'8C'!E5</f>
        <v>0</v>
      </c>
      <c r="F166" s="24">
        <f>'8C'!F5</f>
        <v>0</v>
      </c>
      <c r="G166" s="23"/>
    </row>
    <row r="167" spans="1:7" hidden="1">
      <c r="A167" s="24">
        <f>'8C'!A6</f>
        <v>0</v>
      </c>
      <c r="B167" s="24">
        <f>'8C'!B6</f>
        <v>0</v>
      </c>
      <c r="C167" s="24">
        <f>'8C'!C6</f>
        <v>0</v>
      </c>
      <c r="D167" s="24">
        <f>'8C'!D6</f>
        <v>0</v>
      </c>
      <c r="E167" s="41">
        <f>'8C'!E6</f>
        <v>0</v>
      </c>
      <c r="F167" s="24">
        <f>'8C'!F6</f>
        <v>0</v>
      </c>
      <c r="G167" s="48" t="s">
        <v>33</v>
      </c>
    </row>
    <row r="168" spans="1:7" hidden="1">
      <c r="A168" s="24">
        <f>'8C'!A7</f>
        <v>0</v>
      </c>
      <c r="B168" s="24">
        <f>'8C'!B7</f>
        <v>0</v>
      </c>
      <c r="C168" s="24">
        <f>'8C'!C7</f>
        <v>0</v>
      </c>
      <c r="D168" s="24">
        <f>'8C'!D7</f>
        <v>0</v>
      </c>
      <c r="E168" s="41">
        <f>'8C'!E7</f>
        <v>0</v>
      </c>
      <c r="F168" s="24">
        <f>'8C'!F7</f>
        <v>0</v>
      </c>
      <c r="G168" s="49" t="str">
        <f>'Fiche d''information'!J24</f>
        <v>12-13 avril 2018</v>
      </c>
    </row>
    <row r="169" spans="1:7" hidden="1">
      <c r="A169" s="24">
        <f>'8C'!A8</f>
        <v>0</v>
      </c>
      <c r="B169" s="24">
        <f>'8C'!B8</f>
        <v>0</v>
      </c>
      <c r="C169" s="24">
        <f>'8C'!C8</f>
        <v>0</v>
      </c>
      <c r="D169" s="24">
        <f>'8C'!D8</f>
        <v>0</v>
      </c>
      <c r="E169" s="41">
        <f>'8C'!E8</f>
        <v>0</v>
      </c>
      <c r="F169" s="24">
        <f>'8C'!F8</f>
        <v>0</v>
      </c>
      <c r="G169" s="23"/>
    </row>
    <row r="170" spans="1:7" hidden="1">
      <c r="A170" s="24">
        <f>'8C'!A9</f>
        <v>0</v>
      </c>
      <c r="B170" s="24">
        <f>'8C'!B9</f>
        <v>0</v>
      </c>
      <c r="C170" s="24">
        <f>'8C'!C9</f>
        <v>0</v>
      </c>
      <c r="D170" s="24">
        <f>'8C'!D9</f>
        <v>0</v>
      </c>
      <c r="E170" s="41">
        <f>'8C'!E9</f>
        <v>0</v>
      </c>
      <c r="F170" s="24">
        <f>'8C'!F9</f>
        <v>0</v>
      </c>
      <c r="G170" s="23"/>
    </row>
    <row r="171" spans="1:7" hidden="1">
      <c r="A171" s="24">
        <f>'8C'!A10</f>
        <v>0</v>
      </c>
      <c r="B171" s="24">
        <f>'8C'!B10</f>
        <v>0</v>
      </c>
      <c r="C171" s="24">
        <f>'8C'!C10</f>
        <v>0</v>
      </c>
      <c r="D171" s="24">
        <f>'8C'!D10</f>
        <v>0</v>
      </c>
      <c r="E171" s="41">
        <f>'8C'!E10</f>
        <v>0</v>
      </c>
      <c r="F171" s="24">
        <f>'8C'!F10</f>
        <v>0</v>
      </c>
      <c r="G171" s="21"/>
    </row>
    <row r="172" spans="1:7" hidden="1">
      <c r="A172" s="24">
        <f>'8C'!A11</f>
        <v>0</v>
      </c>
      <c r="B172" s="24">
        <f>'8C'!B11</f>
        <v>0</v>
      </c>
      <c r="C172" s="24">
        <f>'8C'!C11</f>
        <v>0</v>
      </c>
      <c r="D172" s="24">
        <f>'8C'!D11</f>
        <v>0</v>
      </c>
      <c r="E172" s="41">
        <f>'8C'!E11</f>
        <v>0</v>
      </c>
      <c r="F172" s="24">
        <f>'8C'!F11</f>
        <v>0</v>
      </c>
      <c r="G172" s="21"/>
    </row>
    <row r="173" spans="1:7" hidden="1">
      <c r="A173" s="24">
        <f>'8C'!A12</f>
        <v>0</v>
      </c>
      <c r="B173" s="24">
        <f>'8C'!B12</f>
        <v>0</v>
      </c>
      <c r="C173" s="24">
        <f>'8C'!C12</f>
        <v>0</v>
      </c>
      <c r="D173" s="24">
        <f>'8C'!D12</f>
        <v>0</v>
      </c>
      <c r="E173" s="41">
        <f>'8C'!E12</f>
        <v>0</v>
      </c>
      <c r="F173" s="24">
        <f>'8C'!F12</f>
        <v>0</v>
      </c>
      <c r="G173" s="21"/>
    </row>
    <row r="174" spans="1:7" hidden="1">
      <c r="A174" s="24">
        <f>'8C'!A13</f>
        <v>0</v>
      </c>
      <c r="B174" s="24">
        <f>'8C'!B13</f>
        <v>0</v>
      </c>
      <c r="C174" s="24">
        <f>'8C'!C13</f>
        <v>0</v>
      </c>
      <c r="D174" s="24">
        <f>'8C'!D13</f>
        <v>0</v>
      </c>
      <c r="E174" s="41">
        <f>'8C'!E13</f>
        <v>0</v>
      </c>
      <c r="F174" s="24">
        <f>'8C'!F13</f>
        <v>0</v>
      </c>
      <c r="G174" s="21"/>
    </row>
    <row r="175" spans="1:7" hidden="1">
      <c r="A175" s="24">
        <f>'8C'!A14</f>
        <v>0</v>
      </c>
      <c r="B175" s="24">
        <f>'8C'!B14</f>
        <v>0</v>
      </c>
      <c r="C175" s="24">
        <f>'8C'!C14</f>
        <v>0</v>
      </c>
      <c r="D175" s="24">
        <f>'8C'!D14</f>
        <v>0</v>
      </c>
      <c r="E175" s="41">
        <f>'8C'!E14</f>
        <v>0</v>
      </c>
      <c r="F175" s="24">
        <f>'8C'!F14</f>
        <v>0</v>
      </c>
      <c r="G175" s="21"/>
    </row>
    <row r="176" spans="1:7" hidden="1">
      <c r="A176" s="24">
        <f>'8C'!A15</f>
        <v>0</v>
      </c>
      <c r="B176" s="24">
        <f>'8C'!B15</f>
        <v>0</v>
      </c>
      <c r="C176" s="24">
        <f>'8C'!C15</f>
        <v>0</v>
      </c>
      <c r="D176" s="24">
        <f>'8C'!D15</f>
        <v>0</v>
      </c>
      <c r="E176" s="41">
        <f>'8C'!E15</f>
        <v>0</v>
      </c>
      <c r="F176" s="24">
        <f>'8C'!F15</f>
        <v>0</v>
      </c>
      <c r="G176" s="21"/>
    </row>
    <row r="177" spans="1:7" hidden="1">
      <c r="A177" s="24">
        <f>'8C'!A16</f>
        <v>0</v>
      </c>
      <c r="B177" s="24">
        <f>'8C'!B16</f>
        <v>0</v>
      </c>
      <c r="C177" s="24">
        <f>'8C'!C16</f>
        <v>0</v>
      </c>
      <c r="D177" s="24">
        <f>'8C'!D16</f>
        <v>0</v>
      </c>
      <c r="E177" s="41">
        <f>'8C'!E16</f>
        <v>0</v>
      </c>
      <c r="F177" s="24">
        <f>'8C'!F16</f>
        <v>0</v>
      </c>
      <c r="G177" s="21"/>
    </row>
    <row r="178" spans="1:7" hidden="1">
      <c r="A178" s="24">
        <f>'8C'!A17</f>
        <v>0</v>
      </c>
      <c r="B178" s="24">
        <f>'8C'!B17</f>
        <v>0</v>
      </c>
      <c r="C178" s="24">
        <f>'8C'!C17</f>
        <v>0</v>
      </c>
      <c r="D178" s="24">
        <f>'8C'!D17</f>
        <v>0</v>
      </c>
      <c r="E178" s="41">
        <f>'8C'!E17</f>
        <v>0</v>
      </c>
      <c r="F178" s="24">
        <f>'8C'!F17</f>
        <v>0</v>
      </c>
      <c r="G178" s="21"/>
    </row>
    <row r="179" spans="1:7" hidden="1">
      <c r="A179" s="24">
        <f>'8C'!A18</f>
        <v>0</v>
      </c>
      <c r="B179" s="24">
        <f>'8C'!B18</f>
        <v>0</v>
      </c>
      <c r="C179" s="24">
        <f>'8C'!C18</f>
        <v>0</v>
      </c>
      <c r="D179" s="24">
        <f>'8C'!D18</f>
        <v>0</v>
      </c>
      <c r="E179" s="41">
        <f>'8C'!E18</f>
        <v>0</v>
      </c>
      <c r="F179" s="24">
        <f>'8C'!F18</f>
        <v>0</v>
      </c>
      <c r="G179" s="21"/>
    </row>
    <row r="180" spans="1:7" hidden="1">
      <c r="A180" s="24">
        <f>'8C'!A19</f>
        <v>0</v>
      </c>
      <c r="B180" s="24">
        <f>'8C'!B19</f>
        <v>0</v>
      </c>
      <c r="C180" s="24">
        <f>'8C'!C19</f>
        <v>0</v>
      </c>
      <c r="D180" s="24">
        <f>'8C'!D19</f>
        <v>0</v>
      </c>
      <c r="E180" s="41">
        <f>'8C'!E19</f>
        <v>0</v>
      </c>
      <c r="F180" s="24">
        <f>'8C'!F19</f>
        <v>0</v>
      </c>
      <c r="G180" s="21"/>
    </row>
    <row r="181" spans="1:7" hidden="1">
      <c r="A181" s="24">
        <f>'8C'!A20</f>
        <v>0</v>
      </c>
      <c r="B181" s="24">
        <f>'8C'!B20</f>
        <v>0</v>
      </c>
      <c r="C181" s="24">
        <f>'8C'!C20</f>
        <v>0</v>
      </c>
      <c r="D181" s="24">
        <f>'8C'!D20</f>
        <v>0</v>
      </c>
      <c r="E181" s="41">
        <f>'8C'!E20</f>
        <v>0</v>
      </c>
      <c r="F181" s="24">
        <f>'8C'!F20</f>
        <v>0</v>
      </c>
      <c r="G181" s="21"/>
    </row>
    <row r="182" spans="1:7" hidden="1">
      <c r="A182" s="24">
        <f>'8C'!A21</f>
        <v>0</v>
      </c>
      <c r="B182" s="24">
        <f>'8C'!B21</f>
        <v>0</v>
      </c>
      <c r="C182" s="24">
        <f>'8C'!C21</f>
        <v>0</v>
      </c>
      <c r="D182" s="24">
        <f>'8C'!D21</f>
        <v>0</v>
      </c>
      <c r="E182" s="41">
        <f>'8C'!E21</f>
        <v>0</v>
      </c>
      <c r="F182" s="24">
        <f>'8C'!F21</f>
        <v>0</v>
      </c>
      <c r="G182" s="21"/>
    </row>
    <row r="183" spans="1:7" hidden="1">
      <c r="A183" s="24">
        <f>'8C'!A22</f>
        <v>0</v>
      </c>
      <c r="B183" s="24">
        <f>'8C'!B22</f>
        <v>0</v>
      </c>
      <c r="C183" s="24">
        <f>'8C'!C22</f>
        <v>0</v>
      </c>
      <c r="D183" s="24">
        <f>'8C'!D22</f>
        <v>0</v>
      </c>
      <c r="E183" s="41">
        <f>'8C'!E22</f>
        <v>0</v>
      </c>
      <c r="F183" s="24">
        <f>'8C'!F22</f>
        <v>0</v>
      </c>
      <c r="G183" s="21"/>
    </row>
    <row r="184" spans="1:7" hidden="1">
      <c r="A184" s="24">
        <f>'8C'!A23</f>
        <v>0</v>
      </c>
      <c r="B184" s="24">
        <f>'8C'!B23</f>
        <v>0</v>
      </c>
      <c r="C184" s="24">
        <f>'8C'!C23</f>
        <v>0</v>
      </c>
      <c r="D184" s="24">
        <f>'8C'!D23</f>
        <v>0</v>
      </c>
      <c r="E184" s="41">
        <f>'8C'!E23</f>
        <v>0</v>
      </c>
      <c r="F184" s="24">
        <f>'8C'!F23</f>
        <v>0</v>
      </c>
      <c r="G184" s="21"/>
    </row>
    <row r="185" spans="1:7" hidden="1">
      <c r="A185" s="24">
        <f>'8C'!A24</f>
        <v>0</v>
      </c>
      <c r="B185" s="24">
        <f>'8C'!B24</f>
        <v>0</v>
      </c>
      <c r="C185" s="24">
        <f>'8C'!C24</f>
        <v>0</v>
      </c>
      <c r="D185" s="24">
        <f>'8C'!D24</f>
        <v>0</v>
      </c>
      <c r="E185" s="41">
        <f>'8C'!E24</f>
        <v>0</v>
      </c>
      <c r="F185" s="24">
        <f>'8C'!F24</f>
        <v>0</v>
      </c>
      <c r="G185" s="21"/>
    </row>
    <row r="186" spans="1:7" hidden="1">
      <c r="A186" s="24">
        <f>'8C'!A25</f>
        <v>0</v>
      </c>
      <c r="B186" s="24">
        <f>'8C'!B25</f>
        <v>0</v>
      </c>
      <c r="C186" s="24">
        <f>'8C'!C25</f>
        <v>0</v>
      </c>
      <c r="D186" s="24">
        <f>'8C'!D25</f>
        <v>0</v>
      </c>
      <c r="E186" s="41">
        <f>'8C'!E25</f>
        <v>0</v>
      </c>
      <c r="F186" s="24">
        <f>'8C'!F25</f>
        <v>0</v>
      </c>
      <c r="G186" s="21"/>
    </row>
    <row r="187" spans="1:7" hidden="1">
      <c r="A187" s="24"/>
      <c r="B187" s="24"/>
      <c r="C187" s="24"/>
      <c r="D187" s="24"/>
      <c r="E187" s="41"/>
      <c r="F187" s="24"/>
      <c r="G187" s="22"/>
    </row>
    <row r="188" spans="1:7" hidden="1">
      <c r="A188" s="24"/>
      <c r="B188" s="24"/>
      <c r="C188" s="24"/>
      <c r="D188" s="24"/>
      <c r="E188" s="41"/>
      <c r="F188" s="24"/>
      <c r="G188" s="22"/>
    </row>
    <row r="189" spans="1:7" hidden="1">
      <c r="A189" s="24"/>
      <c r="B189" s="24"/>
      <c r="C189" s="24"/>
      <c r="D189" s="24"/>
      <c r="E189" s="41"/>
      <c r="F189" s="24"/>
      <c r="G189" s="23"/>
    </row>
    <row r="190" spans="1:7" hidden="1">
      <c r="A190" s="24"/>
      <c r="B190" s="24"/>
      <c r="C190" s="24"/>
      <c r="D190" s="24"/>
      <c r="E190" s="41"/>
      <c r="F190" s="24"/>
      <c r="G190" s="23"/>
    </row>
    <row r="191" spans="1:7" hidden="1">
      <c r="A191" s="24"/>
      <c r="B191" s="24"/>
      <c r="C191" s="24"/>
      <c r="D191" s="24"/>
      <c r="E191" s="41"/>
      <c r="F191" s="24"/>
    </row>
    <row r="192" spans="1:7" hidden="1">
      <c r="A192" s="24"/>
      <c r="B192" s="24"/>
      <c r="C192" s="24"/>
      <c r="D192" s="24"/>
      <c r="E192" s="41"/>
      <c r="F192" s="24"/>
    </row>
    <row r="193" spans="1:6" hidden="1">
      <c r="A193" s="24"/>
      <c r="B193" s="24"/>
      <c r="C193" s="24"/>
      <c r="D193" s="24"/>
      <c r="E193" s="41"/>
      <c r="F193" s="24"/>
    </row>
    <row r="194" spans="1:6" hidden="1">
      <c r="A194" s="24"/>
      <c r="B194" s="24"/>
      <c r="C194" s="24"/>
      <c r="D194" s="24"/>
      <c r="E194" s="41"/>
      <c r="F194" s="24"/>
    </row>
    <row r="195" spans="1:6" hidden="1">
      <c r="A195" s="24"/>
      <c r="B195" s="24"/>
      <c r="C195" s="24"/>
      <c r="D195" s="24"/>
      <c r="E195" s="41"/>
      <c r="F195" s="24"/>
    </row>
    <row r="196" spans="1:6" hidden="1">
      <c r="A196" s="24"/>
      <c r="B196" s="24"/>
      <c r="C196" s="24"/>
      <c r="D196" s="24"/>
      <c r="E196" s="41"/>
      <c r="F196" s="24"/>
    </row>
    <row r="197" spans="1:6" hidden="1">
      <c r="A197" s="24"/>
      <c r="B197" s="24"/>
      <c r="C197" s="24"/>
      <c r="D197" s="24"/>
      <c r="E197" s="41"/>
      <c r="F197" s="24"/>
    </row>
    <row r="198" spans="1:6" hidden="1">
      <c r="A198" s="24"/>
      <c r="B198" s="24"/>
      <c r="C198" s="24"/>
      <c r="D198" s="24"/>
      <c r="E198" s="41"/>
      <c r="F198" s="24"/>
    </row>
    <row r="199" spans="1:6" hidden="1">
      <c r="A199" s="24"/>
      <c r="B199" s="24"/>
      <c r="C199" s="24"/>
      <c r="D199" s="24"/>
      <c r="E199" s="41"/>
      <c r="F199" s="24"/>
    </row>
    <row r="200" spans="1:6" hidden="1">
      <c r="A200" s="24"/>
      <c r="B200" s="24"/>
      <c r="C200" s="24"/>
      <c r="D200" s="24"/>
      <c r="E200" s="41"/>
      <c r="F200" s="24"/>
    </row>
    <row r="201" spans="1:6" hidden="1">
      <c r="A201" s="24"/>
      <c r="B201" s="24"/>
      <c r="C201" s="24"/>
      <c r="D201" s="24"/>
      <c r="E201" s="41"/>
      <c r="F201" s="24"/>
    </row>
    <row r="202" spans="1:6" hidden="1">
      <c r="A202" s="24"/>
      <c r="B202" s="24"/>
      <c r="C202" s="24"/>
      <c r="D202" s="24"/>
      <c r="E202" s="41"/>
      <c r="F202" s="24"/>
    </row>
    <row r="203" spans="1:6" hidden="1">
      <c r="A203" s="24"/>
      <c r="B203" s="24"/>
      <c r="C203" s="24"/>
      <c r="D203" s="24"/>
      <c r="E203" s="41"/>
      <c r="F203" s="24"/>
    </row>
    <row r="204" spans="1:6" hidden="1">
      <c r="A204" s="24"/>
      <c r="B204" s="24"/>
      <c r="C204" s="24"/>
      <c r="D204" s="24"/>
      <c r="E204" s="41"/>
      <c r="F204" s="24"/>
    </row>
    <row r="205" spans="1:6" hidden="1">
      <c r="A205" s="24"/>
      <c r="B205" s="24"/>
      <c r="C205" s="24"/>
      <c r="D205" s="24"/>
      <c r="E205" s="41"/>
      <c r="F205" s="24"/>
    </row>
    <row r="206" spans="1:6" hidden="1">
      <c r="A206" s="24"/>
      <c r="B206" s="24"/>
      <c r="C206" s="24"/>
      <c r="D206" s="24"/>
      <c r="E206" s="41"/>
      <c r="F206" s="24"/>
    </row>
    <row r="207" spans="1:6" hidden="1">
      <c r="A207" s="24"/>
      <c r="B207" s="24"/>
      <c r="C207" s="24"/>
      <c r="D207" s="24"/>
      <c r="E207" s="41"/>
      <c r="F207" s="24"/>
    </row>
    <row r="208" spans="1:6" hidden="1">
      <c r="A208" s="24"/>
      <c r="B208" s="24"/>
      <c r="C208" s="24"/>
      <c r="D208" s="24"/>
      <c r="E208" s="41"/>
      <c r="F208" s="24"/>
    </row>
    <row r="209" spans="1:6" hidden="1">
      <c r="A209" s="24"/>
      <c r="B209" s="24"/>
      <c r="C209" s="24"/>
      <c r="D209" s="24"/>
      <c r="E209" s="41"/>
      <c r="F209" s="24"/>
    </row>
    <row r="210" spans="1:6" hidden="1">
      <c r="A210" s="24"/>
      <c r="B210" s="24"/>
      <c r="C210" s="24"/>
      <c r="D210" s="24"/>
      <c r="E210" s="41"/>
      <c r="F210" s="24"/>
    </row>
    <row r="211" spans="1:6" hidden="1">
      <c r="A211" s="24"/>
      <c r="B211" s="24"/>
      <c r="C211" s="24"/>
      <c r="D211" s="24"/>
      <c r="E211" s="41"/>
      <c r="F211" s="24"/>
    </row>
    <row r="212" spans="1:6" hidden="1">
      <c r="A212" s="24"/>
      <c r="B212" s="24"/>
      <c r="C212" s="24"/>
      <c r="D212" s="24"/>
      <c r="E212" s="41"/>
      <c r="F212" s="24"/>
    </row>
    <row r="213" spans="1:6" hidden="1">
      <c r="A213" s="24"/>
      <c r="B213" s="24"/>
      <c r="C213" s="24"/>
      <c r="D213" s="24"/>
      <c r="E213" s="41"/>
      <c r="F213" s="24"/>
    </row>
    <row r="214" spans="1:6" hidden="1">
      <c r="A214" s="24"/>
      <c r="B214" s="24"/>
      <c r="C214" s="24"/>
      <c r="D214" s="24"/>
      <c r="E214" s="41"/>
      <c r="F214" s="24"/>
    </row>
    <row r="215" spans="1:6" hidden="1">
      <c r="A215" s="24"/>
      <c r="B215" s="24"/>
      <c r="C215" s="24"/>
      <c r="D215" s="24"/>
      <c r="E215" s="41"/>
      <c r="F215" s="24"/>
    </row>
    <row r="216" spans="1:6" hidden="1">
      <c r="A216" s="24"/>
      <c r="B216" s="24"/>
      <c r="C216" s="24"/>
      <c r="D216" s="24"/>
      <c r="E216" s="41"/>
      <c r="F216" s="24"/>
    </row>
    <row r="217" spans="1:6" hidden="1">
      <c r="A217" s="24"/>
      <c r="B217" s="24"/>
      <c r="C217" s="24"/>
      <c r="D217" s="24"/>
      <c r="E217" s="41"/>
      <c r="F217" s="24"/>
    </row>
    <row r="218" spans="1:6" hidden="1">
      <c r="A218" s="24"/>
      <c r="B218" s="24"/>
      <c r="C218" s="24"/>
      <c r="D218" s="24"/>
      <c r="E218" s="41"/>
      <c r="F218" s="24"/>
    </row>
    <row r="219" spans="1:6" hidden="1">
      <c r="A219" s="24"/>
      <c r="B219" s="24"/>
      <c r="C219" s="24"/>
      <c r="D219" s="24"/>
      <c r="E219" s="41"/>
      <c r="F219" s="24"/>
    </row>
    <row r="220" spans="1:6" hidden="1">
      <c r="A220" s="24"/>
      <c r="B220" s="24"/>
      <c r="C220" s="24"/>
      <c r="D220" s="24"/>
      <c r="E220" s="41"/>
      <c r="F220" s="24"/>
    </row>
    <row r="221" spans="1:6" hidden="1">
      <c r="A221" s="24"/>
      <c r="B221" s="24"/>
      <c r="C221" s="24"/>
      <c r="D221" s="24"/>
      <c r="E221" s="41"/>
      <c r="F221" s="24"/>
    </row>
    <row r="222" spans="1:6" hidden="1">
      <c r="A222" s="24"/>
      <c r="B222" s="24"/>
      <c r="C222" s="24"/>
      <c r="D222" s="24"/>
      <c r="E222" s="41"/>
      <c r="F222" s="24"/>
    </row>
    <row r="223" spans="1:6" hidden="1">
      <c r="A223" s="24"/>
      <c r="B223" s="24"/>
      <c r="C223" s="24"/>
      <c r="D223" s="24"/>
      <c r="E223" s="41"/>
      <c r="F223" s="24"/>
    </row>
    <row r="224" spans="1:6" hidden="1">
      <c r="A224" s="24"/>
      <c r="B224" s="24"/>
      <c r="C224" s="24"/>
      <c r="D224" s="24"/>
      <c r="E224" s="41"/>
      <c r="F224" s="24"/>
    </row>
    <row r="225" spans="1:6" hidden="1">
      <c r="A225" s="24"/>
      <c r="B225" s="24"/>
      <c r="C225" s="24"/>
      <c r="D225" s="24"/>
      <c r="E225" s="41"/>
      <c r="F225" s="24"/>
    </row>
    <row r="226" spans="1:6" hidden="1">
      <c r="A226" s="24"/>
      <c r="B226" s="24"/>
      <c r="C226" s="24"/>
      <c r="D226" s="24"/>
      <c r="E226" s="41"/>
      <c r="F226" s="24"/>
    </row>
    <row r="227" spans="1:6" hidden="1">
      <c r="A227" s="24"/>
      <c r="B227" s="24"/>
      <c r="C227" s="24"/>
      <c r="D227" s="24"/>
      <c r="E227" s="41"/>
      <c r="F227" s="24"/>
    </row>
    <row r="228" spans="1:6" hidden="1">
      <c r="A228" s="24"/>
      <c r="B228" s="24"/>
      <c r="C228" s="24"/>
      <c r="D228" s="24"/>
      <c r="E228" s="41"/>
      <c r="F228" s="24"/>
    </row>
    <row r="229" spans="1:6" hidden="1">
      <c r="A229" s="24"/>
      <c r="B229" s="24"/>
      <c r="C229" s="24"/>
      <c r="D229" s="24"/>
      <c r="E229" s="41"/>
      <c r="F229" s="24"/>
    </row>
    <row r="230" spans="1:6" hidden="1">
      <c r="A230" s="24"/>
      <c r="B230" s="24"/>
      <c r="C230" s="24"/>
      <c r="D230" s="24"/>
      <c r="E230" s="41"/>
      <c r="F230" s="24"/>
    </row>
    <row r="231" spans="1:6" hidden="1">
      <c r="A231" s="24"/>
      <c r="B231" s="24"/>
      <c r="C231" s="24"/>
      <c r="D231" s="24"/>
      <c r="E231" s="41"/>
      <c r="F231" s="24"/>
    </row>
    <row r="232" spans="1:6" hidden="1">
      <c r="A232" s="24"/>
      <c r="B232" s="24"/>
      <c r="C232" s="24"/>
      <c r="D232" s="24"/>
      <c r="E232" s="41"/>
      <c r="F232" s="24"/>
    </row>
    <row r="233" spans="1:6" hidden="1">
      <c r="A233" s="45"/>
      <c r="B233" s="45"/>
      <c r="C233" s="45"/>
      <c r="D233" s="45"/>
      <c r="E233" s="46"/>
      <c r="F233" s="45"/>
    </row>
    <row r="234" spans="1:6" hidden="1">
      <c r="A234" s="24"/>
      <c r="B234" s="24"/>
      <c r="C234" s="24"/>
      <c r="D234" s="24"/>
      <c r="E234" s="41"/>
      <c r="F234" s="24"/>
    </row>
    <row r="235" spans="1:6" hidden="1">
      <c r="A235" s="24"/>
      <c r="B235" s="24"/>
      <c r="C235" s="24"/>
      <c r="D235" s="24"/>
      <c r="E235" s="41"/>
      <c r="F235" s="24"/>
    </row>
    <row r="236" spans="1:6" hidden="1">
      <c r="A236" s="24"/>
      <c r="B236" s="24"/>
      <c r="C236" s="24"/>
      <c r="D236" s="24"/>
      <c r="E236" s="41"/>
      <c r="F236" s="24"/>
    </row>
    <row r="237" spans="1:6" hidden="1">
      <c r="A237" s="24"/>
      <c r="B237" s="24"/>
      <c r="C237" s="24"/>
      <c r="D237" s="24"/>
      <c r="E237" s="41"/>
      <c r="F237" s="24"/>
    </row>
    <row r="238" spans="1:6" hidden="1">
      <c r="A238" s="24"/>
      <c r="B238" s="24"/>
      <c r="C238" s="24"/>
      <c r="D238" s="24"/>
      <c r="E238" s="41"/>
      <c r="F238" s="24"/>
    </row>
    <row r="239" spans="1:6" hidden="1">
      <c r="A239" s="24"/>
      <c r="B239" s="24"/>
      <c r="C239" s="24"/>
      <c r="D239" s="24"/>
      <c r="E239" s="41"/>
      <c r="F239" s="24"/>
    </row>
    <row r="240" spans="1:6" hidden="1">
      <c r="A240" s="24"/>
      <c r="B240" s="24"/>
      <c r="C240" s="24"/>
      <c r="D240" s="24"/>
      <c r="E240" s="41"/>
      <c r="F240" s="24"/>
    </row>
    <row r="241" spans="1:6" hidden="1">
      <c r="A241" s="24"/>
      <c r="B241" s="24"/>
      <c r="C241" s="24"/>
      <c r="D241" s="24"/>
      <c r="E241" s="41"/>
      <c r="F241" s="24"/>
    </row>
    <row r="242" spans="1:6" hidden="1">
      <c r="A242" s="24"/>
      <c r="B242" s="24"/>
      <c r="C242" s="24"/>
      <c r="D242" s="24"/>
      <c r="E242" s="41"/>
      <c r="F242" s="24"/>
    </row>
    <row r="243" spans="1:6" hidden="1">
      <c r="A243" s="24"/>
      <c r="B243" s="24"/>
      <c r="C243" s="24"/>
      <c r="D243" s="24"/>
      <c r="E243" s="41"/>
      <c r="F243" s="24"/>
    </row>
    <row r="244" spans="1:6" hidden="1">
      <c r="A244" s="45"/>
      <c r="B244" s="45"/>
      <c r="C244" s="45"/>
      <c r="D244" s="45"/>
      <c r="E244" s="46"/>
      <c r="F244" s="45"/>
    </row>
  </sheetData>
  <dataValidations count="1">
    <dataValidation type="custom" allowBlank="1" showInputMessage="1" showErrorMessage="1" sqref="G168">
      <formula1>Date</formula1>
    </dataValidation>
  </dataValidations>
  <printOptions horizontalCentered="1" verticalCentered="1"/>
  <pageMargins left="0.25" right="0.25" top="0.75" bottom="0.75" header="0.3" footer="0.3"/>
  <pageSetup paperSize="9" scale="87" fitToHeight="0" orientation="portrait" horizontalDpi="4294967293" verticalDpi="4294967293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"/>
  <sheetViews>
    <sheetView topLeftCell="A19" workbookViewId="0">
      <selection activeCell="I56" sqref="I56"/>
    </sheetView>
  </sheetViews>
  <sheetFormatPr baseColWidth="10" defaultRowHeight="12.75"/>
  <sheetData/>
  <pageMargins left="0.7" right="0.7" top="0.75" bottom="0.75" header="0.3" footer="0.3"/>
  <pageSetup paperSize="9" orientation="landscape" horizontalDpi="4294967293" verticalDpi="4294967293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B4:C81"/>
  <sheetViews>
    <sheetView workbookViewId="0">
      <selection activeCell="B6" sqref="B6:B21"/>
    </sheetView>
  </sheetViews>
  <sheetFormatPr baseColWidth="10" defaultColWidth="11.5703125" defaultRowHeight="12.75"/>
  <cols>
    <col min="2" max="2" width="45.5703125" customWidth="1"/>
  </cols>
  <sheetData>
    <row r="4" spans="2:2">
      <c r="B4" s="10" t="s">
        <v>24</v>
      </c>
    </row>
    <row r="6" spans="2:2">
      <c r="B6" t="s">
        <v>16</v>
      </c>
    </row>
    <row r="7" spans="2:2">
      <c r="B7" t="s">
        <v>14</v>
      </c>
    </row>
    <row r="8" spans="2:2">
      <c r="B8" t="s">
        <v>10</v>
      </c>
    </row>
    <row r="9" spans="2:2">
      <c r="B9" t="s">
        <v>7</v>
      </c>
    </row>
    <row r="10" spans="2:2">
      <c r="B10" t="s">
        <v>8</v>
      </c>
    </row>
    <row r="11" spans="2:2">
      <c r="B11" t="s">
        <v>12</v>
      </c>
    </row>
    <row r="12" spans="2:2">
      <c r="B12" t="s">
        <v>27</v>
      </c>
    </row>
    <row r="13" spans="2:2">
      <c r="B13" t="s">
        <v>11</v>
      </c>
    </row>
    <row r="14" spans="2:2">
      <c r="B14" t="s">
        <v>13</v>
      </c>
    </row>
    <row r="15" spans="2:2">
      <c r="B15" t="s">
        <v>9</v>
      </c>
    </row>
    <row r="16" spans="2:2">
      <c r="B16" t="s">
        <v>15</v>
      </c>
    </row>
    <row r="23" spans="2:3">
      <c r="B23" s="17" t="s">
        <v>26</v>
      </c>
    </row>
    <row r="25" spans="2:3">
      <c r="B25" t="s">
        <v>9</v>
      </c>
      <c r="C25">
        <f>SUM('8F5'!D30+'8F4'!D30+'G2'!D30+'G1'!D30+'8MN'!D30+'8B'!D30+'8A'!D30+'8C'!D30)</f>
        <v>0</v>
      </c>
    </row>
    <row r="26" spans="2:3">
      <c r="B26" t="s">
        <v>10</v>
      </c>
      <c r="C26">
        <f>SUM('8F5'!D31+'8F4'!D31+'G2'!D31+'G1'!D31+'8MN'!D31+'8B'!D31+'8A'!D31+'8C'!D31)</f>
        <v>11</v>
      </c>
    </row>
    <row r="27" spans="2:3">
      <c r="B27" t="s">
        <v>11</v>
      </c>
      <c r="C27">
        <f>SUM('8F5'!D32+'8F4'!D32+'G2'!D32+'G1'!D32+'8MN'!D32+'8B'!D32+'8A'!D32+'8C'!D32)</f>
        <v>0</v>
      </c>
    </row>
    <row r="28" spans="2:3">
      <c r="B28" t="s">
        <v>12</v>
      </c>
      <c r="C28">
        <f>SUM('8F5'!D33+'8F4'!D33+'G2'!D33+'G1'!D33+'8MN'!D33+'8B'!D33+'8A'!D33+'8C'!D33)</f>
        <v>0</v>
      </c>
    </row>
    <row r="29" spans="2:3">
      <c r="B29" t="s">
        <v>13</v>
      </c>
      <c r="C29">
        <f>SUM('8F5'!D34+'8F4'!D34+'G2'!D34+'G1'!D34+'8MN'!D34+'8B'!D34+'8A'!D34+'8C'!D34)</f>
        <v>0</v>
      </c>
    </row>
    <row r="30" spans="2:3">
      <c r="B30" t="s">
        <v>14</v>
      </c>
      <c r="C30">
        <f>SUM('8F5'!D35+'8F4'!D35+'G2'!D35+'G1'!D35+'8MN'!D35+'8B'!D35+'8A'!D35+'8C'!D35)</f>
        <v>0</v>
      </c>
    </row>
    <row r="31" spans="2:3">
      <c r="B31" t="s">
        <v>15</v>
      </c>
      <c r="C31">
        <f>SUM('8F5'!D36+'8F4'!D36+'G2'!D36+'G1'!D36+'8MN'!D36+'8B'!D36+'8A'!D36+'8C'!D36)</f>
        <v>0</v>
      </c>
    </row>
    <row r="32" spans="2:3">
      <c r="B32" t="s">
        <v>16</v>
      </c>
      <c r="C32">
        <f>SUM('8F5'!D37+'8F4'!D37+'G2'!D37+'G1'!D37+'8MN'!D37+'8B'!D37+'8A'!D37+'8C'!D37)</f>
        <v>0</v>
      </c>
    </row>
    <row r="33" spans="2:3">
      <c r="B33" t="s">
        <v>17</v>
      </c>
      <c r="C33">
        <f>SUM('8F5'!D38+'8F4'!D38+'G2'!D38+'G1'!D38+'8MN'!D38+'8B'!D38+'8A'!D38+'8C'!D38)</f>
        <v>0</v>
      </c>
    </row>
    <row r="38" spans="2:3">
      <c r="B38" t="s">
        <v>41</v>
      </c>
    </row>
    <row r="40" spans="2:3">
      <c r="B40" t="s">
        <v>66</v>
      </c>
    </row>
    <row r="41" spans="2:3">
      <c r="B41" t="s">
        <v>71</v>
      </c>
    </row>
    <row r="42" spans="2:3">
      <c r="B42" t="s">
        <v>72</v>
      </c>
    </row>
    <row r="43" spans="2:3">
      <c r="B43" t="s">
        <v>69</v>
      </c>
    </row>
    <row r="44" spans="2:3">
      <c r="B44" t="s">
        <v>75</v>
      </c>
    </row>
    <row r="45" spans="2:3">
      <c r="B45" t="s">
        <v>46</v>
      </c>
    </row>
    <row r="46" spans="2:3">
      <c r="B46" t="s">
        <v>62</v>
      </c>
    </row>
    <row r="47" spans="2:3">
      <c r="B47" t="s">
        <v>74</v>
      </c>
    </row>
    <row r="48" spans="2:3">
      <c r="B48" t="s">
        <v>61</v>
      </c>
    </row>
    <row r="49" spans="2:2">
      <c r="B49" t="s">
        <v>68</v>
      </c>
    </row>
    <row r="50" spans="2:2">
      <c r="B50" t="s">
        <v>80</v>
      </c>
    </row>
    <row r="51" spans="2:2">
      <c r="B51" t="s">
        <v>49</v>
      </c>
    </row>
    <row r="52" spans="2:2">
      <c r="B52" t="s">
        <v>73</v>
      </c>
    </row>
    <row r="53" spans="2:2">
      <c r="B53" t="s">
        <v>48</v>
      </c>
    </row>
    <row r="54" spans="2:2">
      <c r="B54" t="s">
        <v>78</v>
      </c>
    </row>
    <row r="55" spans="2:2">
      <c r="B55" t="s">
        <v>54</v>
      </c>
    </row>
    <row r="56" spans="2:2">
      <c r="B56" t="s">
        <v>47</v>
      </c>
    </row>
    <row r="57" spans="2:2">
      <c r="B57" t="s">
        <v>57</v>
      </c>
    </row>
    <row r="58" spans="2:2">
      <c r="B58" t="s">
        <v>70</v>
      </c>
    </row>
    <row r="59" spans="2:2">
      <c r="B59" t="s">
        <v>82</v>
      </c>
    </row>
    <row r="60" spans="2:2">
      <c r="B60" t="s">
        <v>79</v>
      </c>
    </row>
    <row r="61" spans="2:2">
      <c r="B61" t="s">
        <v>43</v>
      </c>
    </row>
    <row r="62" spans="2:2">
      <c r="B62" t="s">
        <v>59</v>
      </c>
    </row>
    <row r="63" spans="2:2">
      <c r="B63" t="s">
        <v>81</v>
      </c>
    </row>
    <row r="64" spans="2:2">
      <c r="B64" t="s">
        <v>76</v>
      </c>
    </row>
    <row r="65" spans="2:2">
      <c r="B65" t="s">
        <v>55</v>
      </c>
    </row>
    <row r="66" spans="2:2">
      <c r="B66" t="s">
        <v>67</v>
      </c>
    </row>
    <row r="67" spans="2:2">
      <c r="B67" t="s">
        <v>60</v>
      </c>
    </row>
    <row r="68" spans="2:2">
      <c r="B68" t="s">
        <v>83</v>
      </c>
    </row>
    <row r="69" spans="2:2">
      <c r="B69" t="s">
        <v>77</v>
      </c>
    </row>
    <row r="70" spans="2:2">
      <c r="B70" t="s">
        <v>64</v>
      </c>
    </row>
    <row r="71" spans="2:2">
      <c r="B71" t="s">
        <v>58</v>
      </c>
    </row>
    <row r="72" spans="2:2">
      <c r="B72" t="s">
        <v>42</v>
      </c>
    </row>
    <row r="73" spans="2:2">
      <c r="B73" t="s">
        <v>44</v>
      </c>
    </row>
    <row r="74" spans="2:2">
      <c r="B74" t="s">
        <v>53</v>
      </c>
    </row>
    <row r="75" spans="2:2">
      <c r="B75" t="s">
        <v>51</v>
      </c>
    </row>
    <row r="76" spans="2:2">
      <c r="B76" t="s">
        <v>65</v>
      </c>
    </row>
    <row r="77" spans="2:2">
      <c r="B77" t="s">
        <v>63</v>
      </c>
    </row>
    <row r="78" spans="2:2">
      <c r="B78" t="s">
        <v>50</v>
      </c>
    </row>
    <row r="79" spans="2:2">
      <c r="B79" t="s">
        <v>52</v>
      </c>
    </row>
    <row r="80" spans="2:2">
      <c r="B80" t="s">
        <v>56</v>
      </c>
    </row>
    <row r="81" spans="2:2">
      <c r="B81" t="s">
        <v>45</v>
      </c>
    </row>
  </sheetData>
  <sheetProtection selectLockedCells="1" selectUnlockedCells="1"/>
  <sortState ref="B6:B21">
    <sortCondition ref="B6"/>
  </sortState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6</vt:i4>
      </vt:variant>
    </vt:vector>
  </HeadingPairs>
  <TitlesOfParts>
    <vt:vector size="18" baseType="lpstr">
      <vt:lpstr>Fiche d'information</vt:lpstr>
      <vt:lpstr>8F5</vt:lpstr>
      <vt:lpstr>8F4</vt:lpstr>
      <vt:lpstr>G2</vt:lpstr>
      <vt:lpstr>G1</vt:lpstr>
      <vt:lpstr>8MN</vt:lpstr>
      <vt:lpstr>8B</vt:lpstr>
      <vt:lpstr>8A</vt:lpstr>
      <vt:lpstr>8C</vt:lpstr>
      <vt:lpstr>Feuille_terrain</vt:lpstr>
      <vt:lpstr>Graphiques</vt:lpstr>
      <vt:lpstr>Liste</vt:lpstr>
      <vt:lpstr>_8F5</vt:lpstr>
      <vt:lpstr>cc</vt:lpstr>
      <vt:lpstr>liste</vt:lpstr>
      <vt:lpstr>listed</vt:lpstr>
      <vt:lpstr>variétés</vt:lpstr>
      <vt:lpstr>Feuille_terrain!Zone_d_impression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Ordinateur 1</dc:creator>
  <cp:lastModifiedBy>Ordinateur 1</cp:lastModifiedBy>
  <cp:lastPrinted>2018-05-27T11:10:46Z</cp:lastPrinted>
  <dcterms:created xsi:type="dcterms:W3CDTF">2018-04-15T12:47:51Z</dcterms:created>
  <dcterms:modified xsi:type="dcterms:W3CDTF">2018-07-14T14:48:16Z</dcterms:modified>
</cp:coreProperties>
</file>