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90" windowWidth="19380" windowHeight="6930"/>
  </bookViews>
  <sheets>
    <sheet name="lien" sheetId="3" r:id="rId1"/>
    <sheet name="FORMULAIRE" sheetId="2" r:id="rId2"/>
  </sheets>
  <calcPr calcId="124519"/>
</workbook>
</file>

<file path=xl/calcChain.xml><?xml version="1.0" encoding="utf-8"?>
<calcChain xmlns="http://schemas.openxmlformats.org/spreadsheetml/2006/main">
  <c r="H106" i="2"/>
  <c r="G106"/>
  <c r="F106"/>
  <c r="E106"/>
  <c r="C106"/>
  <c r="A92"/>
  <c r="H97" s="1"/>
  <c r="A91"/>
  <c r="G97" s="1"/>
  <c r="A90"/>
  <c r="F97" s="1"/>
  <c r="A89"/>
  <c r="E97" s="1"/>
  <c r="A88"/>
  <c r="C97" s="1"/>
  <c r="H79"/>
  <c r="G79"/>
  <c r="F79"/>
  <c r="E79"/>
  <c r="C79"/>
  <c r="A61"/>
  <c r="A60"/>
  <c r="A59"/>
  <c r="A58"/>
  <c r="A57"/>
  <c r="A56"/>
  <c r="A55"/>
  <c r="A54"/>
  <c r="A53"/>
  <c r="A52"/>
  <c r="A51"/>
  <c r="A50"/>
  <c r="H48"/>
  <c r="H66" s="1"/>
  <c r="G48"/>
  <c r="G66" s="1"/>
  <c r="F48"/>
  <c r="F66" s="1"/>
  <c r="E48"/>
  <c r="E66" s="1"/>
  <c r="D48"/>
  <c r="C66" s="1"/>
  <c r="L39"/>
  <c r="K39"/>
  <c r="J39"/>
  <c r="I39"/>
  <c r="H39"/>
  <c r="L33"/>
  <c r="K33"/>
  <c r="J33"/>
  <c r="I33"/>
  <c r="H33"/>
  <c r="I29"/>
  <c r="F28"/>
  <c r="G38" s="1"/>
  <c r="F27"/>
  <c r="G37" s="1"/>
  <c r="F26"/>
  <c r="G36" s="1"/>
  <c r="F25"/>
  <c r="G35" s="1"/>
  <c r="B25"/>
  <c r="F24"/>
  <c r="G34" s="1"/>
  <c r="B24"/>
  <c r="F23"/>
  <c r="D23"/>
  <c r="H21"/>
  <c r="H20"/>
</calcChain>
</file>

<file path=xl/comments1.xml><?xml version="1.0" encoding="utf-8"?>
<comments xmlns="http://schemas.openxmlformats.org/spreadsheetml/2006/main">
  <authors>
    <author>HAMDI MAHFOUDH</author>
  </authors>
  <commentList>
    <comment ref="G3" authorId="0">
      <text>
        <r>
          <rPr>
            <b/>
            <sz val="9"/>
            <color indexed="81"/>
            <rFont val="Tahoma"/>
            <family val="2"/>
          </rPr>
          <t>HAMDI MAHFOUDH:</t>
        </r>
        <r>
          <rPr>
            <sz val="9"/>
            <color indexed="81"/>
            <rFont val="Tahoma"/>
            <family val="2"/>
          </rPr>
          <t xml:space="preserve">
remplir les cellules E4-E8 ET E18 en pourcetage, le reste des cellules en valeur.</t>
        </r>
      </text>
    </comment>
    <comment ref="A4" authorId="0">
      <text>
        <r>
          <rPr>
            <b/>
            <sz val="9"/>
            <color indexed="81"/>
            <rFont val="Tahoma"/>
            <family val="2"/>
          </rPr>
          <t>HAMDI MAHFOUDH:</t>
        </r>
        <r>
          <rPr>
            <sz val="9"/>
            <color indexed="81"/>
            <rFont val="Tahoma"/>
            <family val="2"/>
          </rPr>
          <t xml:space="preserve">
Remplir ces cases avec les noms exactes des produits
</t>
        </r>
      </text>
    </comment>
    <comment ref="A11" authorId="0">
      <text>
        <r>
          <rPr>
            <b/>
            <sz val="9"/>
            <color indexed="81"/>
            <rFont val="Tahoma"/>
            <family val="2"/>
          </rPr>
          <t>HAMDI MAHFOUDH:</t>
        </r>
        <r>
          <rPr>
            <sz val="9"/>
            <color indexed="81"/>
            <rFont val="Tahoma"/>
            <family val="2"/>
          </rPr>
          <t xml:space="preserve">
remplir ces cellules selon les nom excates des centres d'analyses</t>
        </r>
      </text>
    </comment>
    <comment ref="F19" authorId="0">
      <text>
        <r>
          <rPr>
            <b/>
            <sz val="9"/>
            <color indexed="81"/>
            <rFont val="Tahoma"/>
            <family val="2"/>
          </rPr>
          <t>HAMDI MAHFOUDH:</t>
        </r>
        <r>
          <rPr>
            <sz val="9"/>
            <color indexed="81"/>
            <rFont val="Tahoma"/>
            <family val="2"/>
          </rPr>
          <t xml:space="preserve">
Remplir ces 2 cellules en nombre de personnels selon catégorie</t>
        </r>
      </text>
    </comment>
    <comment ref="A20" authorId="0">
      <text>
        <r>
          <rPr>
            <b/>
            <sz val="9"/>
            <color indexed="81"/>
            <rFont val="Tahoma"/>
            <family val="2"/>
          </rPr>
          <t>HAMDI MAHFOUDH:</t>
        </r>
        <r>
          <rPr>
            <sz val="9"/>
            <color indexed="81"/>
            <rFont val="Tahoma"/>
            <family val="2"/>
          </rPr>
          <t xml:space="preserve">
remplir ces cellules avec les noms exactes de matières premières utulisés</t>
        </r>
      </text>
    </comment>
    <comment ref="G23" authorId="0">
      <text>
        <r>
          <rPr>
            <b/>
            <sz val="9"/>
            <color indexed="81"/>
            <rFont val="Tahoma"/>
            <family val="2"/>
          </rPr>
          <t>HAMDI MAHFOUDH:</t>
        </r>
        <r>
          <rPr>
            <sz val="9"/>
            <color indexed="81"/>
            <rFont val="Tahoma"/>
            <family val="2"/>
          </rPr>
          <t xml:space="preserve">
A remplir le nombre de machine par centre</t>
        </r>
      </text>
    </comment>
    <comment ref="H23" authorId="0">
      <text>
        <r>
          <rPr>
            <b/>
            <sz val="9"/>
            <color indexed="81"/>
            <rFont val="Tahoma"/>
            <family val="2"/>
          </rPr>
          <t>HAMDI MAHFOUDH:</t>
        </r>
        <r>
          <rPr>
            <sz val="9"/>
            <color indexed="81"/>
            <rFont val="Tahoma"/>
            <family val="2"/>
          </rPr>
          <t xml:space="preserve">
A remplir nombre de personne par machine
</t>
        </r>
      </text>
    </comment>
    <comment ref="C25" authorId="0">
      <text>
        <r>
          <rPr>
            <b/>
            <sz val="9"/>
            <color indexed="81"/>
            <rFont val="Tahoma"/>
            <family val="2"/>
          </rPr>
          <t>HAMDI MAHFOUDH:</t>
        </r>
        <r>
          <rPr>
            <sz val="9"/>
            <color indexed="81"/>
            <rFont val="Tahoma"/>
            <family val="2"/>
          </rPr>
          <t xml:space="preserve">
remplir ces cellules en pourcentage</t>
        </r>
      </text>
    </comment>
    <comment ref="A34" authorId="0">
      <text>
        <r>
          <rPr>
            <b/>
            <sz val="9"/>
            <color indexed="81"/>
            <rFont val="Tahoma"/>
            <family val="2"/>
          </rPr>
          <t>HAMDI MAHFOUDH:à remplir ces cellules avec les fournitures reliées à la production</t>
        </r>
      </text>
    </comment>
    <comment ref="F46" authorId="0">
      <text>
        <r>
          <rPr>
            <b/>
            <sz val="9"/>
            <color indexed="81"/>
            <rFont val="Tahoma"/>
            <family val="2"/>
          </rPr>
          <t>HAMDI MAHFOUDH:</t>
        </r>
        <r>
          <rPr>
            <sz val="9"/>
            <color indexed="81"/>
            <rFont val="Tahoma"/>
            <family val="2"/>
          </rPr>
          <t xml:space="preserve">
remplir les colonnes C-D-E-F-G en % en respectant total des lignes 100% te lescolonnes I-J-K-L  en valeur</t>
        </r>
      </text>
    </comment>
    <comment ref="D48" authorId="0">
      <text>
        <r>
          <rPr>
            <b/>
            <sz val="9"/>
            <color indexed="81"/>
            <rFont val="Tahoma"/>
            <family val="2"/>
          </rPr>
          <t>HAMDI MAHFOUDH:</t>
        </r>
        <r>
          <rPr>
            <sz val="9"/>
            <color indexed="81"/>
            <rFont val="Tahoma"/>
            <family val="2"/>
          </rPr>
          <t xml:space="preserve">
Remplir les cellules relatives au colonnes C-D-E-F-G EN % avec le respect le totlz de chaque ligne 100%</t>
        </r>
      </text>
    </comment>
    <comment ref="A63" authorId="0">
      <text>
        <r>
          <rPr>
            <b/>
            <sz val="9"/>
            <color indexed="81"/>
            <rFont val="Tahoma"/>
            <family val="2"/>
          </rPr>
          <t>HAMDI MAHFOUDH:</t>
        </r>
        <r>
          <rPr>
            <sz val="9"/>
            <color indexed="81"/>
            <rFont val="Tahoma"/>
            <family val="2"/>
          </rPr>
          <t xml:space="preserve">
Remplir les cellules i dessous en valeur,</t>
        </r>
      </text>
    </comment>
    <comment ref="G83" authorId="0">
      <text>
        <r>
          <rPr>
            <b/>
            <sz val="9"/>
            <color indexed="81"/>
            <rFont val="Tahoma"/>
            <family val="2"/>
          </rPr>
          <t>HAMDI MAHFOUDH:</t>
        </r>
        <r>
          <rPr>
            <sz val="9"/>
            <color indexed="81"/>
            <rFont val="Tahoma"/>
            <family val="2"/>
          </rPr>
          <t xml:space="preserve">
remplir les cellules ci-dessous en valeur</t>
        </r>
      </text>
    </comment>
    <comment ref="A98" authorId="0">
      <text>
        <r>
          <rPr>
            <b/>
            <sz val="9"/>
            <color indexed="81"/>
            <rFont val="Tahoma"/>
            <family val="2"/>
          </rPr>
          <t>HAMDI MAHFOUDH:</t>
        </r>
        <r>
          <rPr>
            <sz val="9"/>
            <color indexed="81"/>
            <rFont val="Tahoma"/>
            <family val="2"/>
          </rPr>
          <t xml:space="preserve">
remplir les lignes 152-159 en valeur</t>
        </r>
      </text>
    </comment>
    <comment ref="A107" authorId="0">
      <text>
        <r>
          <rPr>
            <b/>
            <sz val="9"/>
            <color indexed="81"/>
            <rFont val="Tahoma"/>
            <family val="2"/>
          </rPr>
          <t>HAMDI MAHFOUDH:</t>
        </r>
        <r>
          <rPr>
            <sz val="9"/>
            <color indexed="81"/>
            <rFont val="Tahoma"/>
            <family val="2"/>
          </rPr>
          <t xml:space="preserve">
remplir ces cellules en valeur</t>
        </r>
      </text>
    </comment>
    <comment ref="A108" authorId="0">
      <text>
        <r>
          <rPr>
            <b/>
            <sz val="9"/>
            <color indexed="81"/>
            <rFont val="Tahoma"/>
            <family val="2"/>
          </rPr>
          <t>HAMDI MAHFOUDH:</t>
        </r>
        <r>
          <rPr>
            <sz val="9"/>
            <color indexed="81"/>
            <rFont val="Tahoma"/>
            <family val="2"/>
          </rPr>
          <t xml:space="preserve">
Remplir ces cellules en valeur</t>
        </r>
      </text>
    </comment>
    <comment ref="A109" authorId="0">
      <text>
        <r>
          <rPr>
            <b/>
            <sz val="9"/>
            <color indexed="81"/>
            <rFont val="Tahoma"/>
            <family val="2"/>
          </rPr>
          <t>HAMDI MAHFOUDH:remplir cette cellule en %</t>
        </r>
      </text>
    </comment>
    <comment ref="A110" authorId="0">
      <text>
        <r>
          <rPr>
            <b/>
            <sz val="9"/>
            <color indexed="81"/>
            <rFont val="Tahoma"/>
            <family val="2"/>
          </rPr>
          <t>HAMDI MAHFOUDH:</t>
        </r>
        <r>
          <rPr>
            <sz val="9"/>
            <color indexed="81"/>
            <rFont val="Tahoma"/>
            <family val="2"/>
          </rPr>
          <t xml:space="preserve">
remplir cette cellule en %</t>
        </r>
      </text>
    </comment>
  </commentList>
</comments>
</file>

<file path=xl/sharedStrings.xml><?xml version="1.0" encoding="utf-8"?>
<sst xmlns="http://schemas.openxmlformats.org/spreadsheetml/2006/main" count="110" uniqueCount="98">
  <si>
    <t>A REMPLIR</t>
  </si>
  <si>
    <t>TAUX VARIATION COUT</t>
  </si>
  <si>
    <t>NOM DU PRODUIT</t>
  </si>
  <si>
    <t>TAUX VARIATION BENEFICE</t>
  </si>
  <si>
    <t>PRODUIT 1</t>
  </si>
  <si>
    <t>TAUX IRPP</t>
  </si>
  <si>
    <t>PRODUIT2</t>
  </si>
  <si>
    <t>TAUX CNSS EMPLOYE</t>
  </si>
  <si>
    <t>PRODUIT 3</t>
  </si>
  <si>
    <t>TUX CNSS EMPLOYEUR</t>
  </si>
  <si>
    <t>PRODUIT 4</t>
  </si>
  <si>
    <t xml:space="preserve">BENEFICE NET ESTIME </t>
  </si>
  <si>
    <t>PRODUIT 5</t>
  </si>
  <si>
    <t>CENTRE ANALYSE</t>
  </si>
  <si>
    <t>FABRICATION</t>
  </si>
  <si>
    <t>MONTAGE</t>
  </si>
  <si>
    <t>ASSEMBLAGE</t>
  </si>
  <si>
    <t>FINITION</t>
  </si>
  <si>
    <t>N H/MOIS</t>
  </si>
  <si>
    <t>EMBALLAGE</t>
  </si>
  <si>
    <t>N MOIS</t>
  </si>
  <si>
    <t>APPROVISIONNEMENT</t>
  </si>
  <si>
    <t>TAUX IMPOT/BCE</t>
  </si>
  <si>
    <t>DISTRIBUTION</t>
  </si>
  <si>
    <t>NOM MAT 1ERE</t>
  </si>
  <si>
    <t>SI</t>
  </si>
  <si>
    <t>CMUP</t>
  </si>
  <si>
    <t>QTE ACHETE</t>
  </si>
  <si>
    <t>STOCK REEL</t>
  </si>
  <si>
    <t>PERSONNEL APPRO</t>
  </si>
  <si>
    <t>MATIERE PREMIERE  1</t>
  </si>
  <si>
    <t>PERSONNEL DISTRIBUTION</t>
  </si>
  <si>
    <t>MATIERE PREMIERE  2</t>
  </si>
  <si>
    <t>MATIERE PREMIERE  3</t>
  </si>
  <si>
    <t>N MACHINE</t>
  </si>
  <si>
    <t>N PERSONNE /MACHINE</t>
  </si>
  <si>
    <t>N° PERSO HORS PROD</t>
  </si>
  <si>
    <t>MATIERE PREMIERE  4</t>
  </si>
  <si>
    <t>MATIERE PREMIERE  5</t>
  </si>
  <si>
    <t>MATIERE PREMIERE  6</t>
  </si>
  <si>
    <t>MATIERE PREMIERE  7</t>
  </si>
  <si>
    <t>MATIERE PREMIERE  8</t>
  </si>
  <si>
    <t>MATIERE PREMIERE  9</t>
  </si>
  <si>
    <t>TOTAL</t>
  </si>
  <si>
    <t>MATIERE PREMIERE  10</t>
  </si>
  <si>
    <t>MATIERE PREMIERE  11</t>
  </si>
  <si>
    <t>DUREE FABRICATION PIECE</t>
  </si>
  <si>
    <t>MATIERE PREMIERE  12</t>
  </si>
  <si>
    <t>LIBELLE</t>
  </si>
  <si>
    <t>CONSOMMATION UNITAIRE PAR PRODUIT</t>
  </si>
  <si>
    <t>QTE</t>
  </si>
  <si>
    <t>PRODUCTION REELLE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</si>
  <si>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</si>
  <si>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</si>
  <si>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</si>
  <si>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</si>
  <si>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</si>
  <si>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</si>
  <si>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</si>
  <si>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</si>
  <si>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</si>
  <si>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</si>
  <si>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</si>
  <si>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</si>
  <si>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ETAT REEL STOCK(INV.PHYSIQUE)-pdt fini</t>
  </si>
  <si>
    <t>STOCK AU 01/M/N</t>
  </si>
  <si>
    <t>QTE VENDU</t>
  </si>
  <si>
    <t>RUBRIQUE DETERMINATION PRIX DE VENTE</t>
  </si>
  <si>
    <t>SONDAGE PRIX</t>
  </si>
  <si>
    <t>PRIX DE VENTE 1</t>
  </si>
  <si>
    <t>PRIX DE VENTE 2</t>
  </si>
  <si>
    <t>PRIX DE VENTE 3</t>
  </si>
  <si>
    <t>PRIX DE VENTE 4</t>
  </si>
  <si>
    <t>PRIX DE VENTE 5</t>
  </si>
  <si>
    <t>PRIX DE VENTE 6</t>
  </si>
  <si>
    <t>PRIX DE VENTE 7</t>
  </si>
  <si>
    <t>PRIX DE VENTE 8</t>
  </si>
  <si>
    <t>PRIX MOYEN CONCURRENCE</t>
  </si>
  <si>
    <t>CAPACITE MARCHE</t>
  </si>
  <si>
    <t>PART MARCHE CCRCE</t>
  </si>
  <si>
    <t>TAUX DE REDUCTION</t>
  </si>
  <si>
    <t xml:space="preserve">TABLEAU 1 </t>
  </si>
  <si>
    <t>TABLEAU 2</t>
  </si>
  <si>
    <t>TABLEAU 3</t>
  </si>
  <si>
    <t>DONNEES</t>
  </si>
  <si>
    <t>TABLEAU 4</t>
  </si>
  <si>
    <t>MATIERE ET STOCK</t>
  </si>
  <si>
    <t>TABLEAU 5</t>
  </si>
  <si>
    <t>REPARTITION MOD ET MACHINEE</t>
  </si>
  <si>
    <t>TABLEAU 6</t>
  </si>
  <si>
    <t>DUREE PRODUCTION</t>
  </si>
  <si>
    <t>TABLEAU 7</t>
  </si>
  <si>
    <t>CONSOMMATION</t>
  </si>
  <si>
    <t>TABLEAU 8</t>
  </si>
  <si>
    <t>TABLEAU 9</t>
  </si>
  <si>
    <t>VENTE</t>
  </si>
  <si>
    <t>TABLEAU 10</t>
  </si>
  <si>
    <t>DETERMINATION PRIX VENTE</t>
  </si>
</sst>
</file>

<file path=xl/styles.xml><?xml version="1.0" encoding="utf-8"?>
<styleSheet xmlns="http://schemas.openxmlformats.org/spreadsheetml/2006/main">
  <numFmts count="5">
    <numFmt numFmtId="43" formatCode="_-* #,##0.00\ _€_-;\-* #,##0.00\ _€_-;_-* &quot;-&quot;??\ _€_-;_-@_-"/>
    <numFmt numFmtId="164" formatCode="#,##0.000"/>
    <numFmt numFmtId="165" formatCode="_-* #,##0.000\ _€_-;\-* #,##0.000\ _€_-;_-* &quot;-&quot;??\ _€_-;_-@_-"/>
    <numFmt numFmtId="166" formatCode="0.0%"/>
    <numFmt numFmtId="167" formatCode="0.000"/>
  </numFmts>
  <fonts count="12"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u/>
      <sz val="11"/>
      <color theme="10"/>
      <name val="Calibri"/>
      <family val="2"/>
    </font>
    <font>
      <b/>
      <u/>
      <sz val="11"/>
      <color rgb="FFFF0000"/>
      <name val="Calibri"/>
      <family val="2"/>
    </font>
    <font>
      <u/>
      <sz val="11"/>
      <color rgb="FFFF0000"/>
      <name val="Calibri"/>
      <family val="2"/>
    </font>
    <font>
      <sz val="11"/>
      <color rgb="FFFF0000"/>
      <name val="Calibri"/>
      <family val="2"/>
      <scheme val="minor"/>
    </font>
    <font>
      <sz val="11"/>
      <color theme="7" tint="0.59999389629810485"/>
      <name val="Calibri"/>
      <family val="2"/>
      <scheme val="minor"/>
    </font>
    <font>
      <b/>
      <sz val="9"/>
      <color rgb="FF00000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30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 style="hair">
        <color auto="1"/>
      </bottom>
      <diagonal/>
    </border>
    <border>
      <left/>
      <right style="hair">
        <color auto="1"/>
      </right>
      <top style="double">
        <color auto="1"/>
      </top>
      <bottom style="hair">
        <color auto="1"/>
      </bottom>
      <diagonal/>
    </border>
    <border>
      <left style="hair">
        <color auto="1"/>
      </left>
      <right style="double">
        <color auto="1"/>
      </right>
      <top style="double">
        <color auto="1"/>
      </top>
      <bottom style="hair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tted">
        <color auto="1"/>
      </bottom>
      <diagonal/>
    </border>
    <border>
      <left style="double">
        <color auto="1"/>
      </left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double">
        <color auto="1"/>
      </right>
      <top style="hair">
        <color auto="1"/>
      </top>
      <bottom style="hair">
        <color auto="1"/>
      </bottom>
      <diagonal/>
    </border>
    <border>
      <left style="double">
        <color auto="1"/>
      </left>
      <right style="double">
        <color auto="1"/>
      </right>
      <top style="dotted">
        <color auto="1"/>
      </top>
      <bottom style="dotted">
        <color auto="1"/>
      </bottom>
      <diagonal/>
    </border>
    <border>
      <left style="double">
        <color auto="1"/>
      </left>
      <right style="dotted">
        <color auto="1"/>
      </right>
      <top style="double">
        <color auto="1"/>
      </top>
      <bottom style="dotted">
        <color auto="1"/>
      </bottom>
      <diagonal/>
    </border>
    <border>
      <left style="dotted">
        <color auto="1"/>
      </left>
      <right style="double">
        <color auto="1"/>
      </right>
      <top style="double">
        <color auto="1"/>
      </top>
      <bottom style="dotted">
        <color auto="1"/>
      </bottom>
      <diagonal/>
    </border>
    <border>
      <left style="double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uble">
        <color auto="1"/>
      </right>
      <top style="dotted">
        <color auto="1"/>
      </top>
      <bottom style="dotted">
        <color auto="1"/>
      </bottom>
      <diagonal/>
    </border>
    <border>
      <left style="double">
        <color auto="1"/>
      </left>
      <right style="double">
        <color auto="1"/>
      </right>
      <top style="dotted">
        <color auto="1"/>
      </top>
      <bottom style="double">
        <color auto="1"/>
      </bottom>
      <diagonal/>
    </border>
    <border>
      <left style="double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double">
        <color auto="1"/>
      </left>
      <right style="dotted">
        <color auto="1"/>
      </right>
      <top style="dotted">
        <color auto="1"/>
      </top>
      <bottom style="double">
        <color auto="1"/>
      </bottom>
      <diagonal/>
    </border>
    <border>
      <left style="dotted">
        <color auto="1"/>
      </left>
      <right style="double">
        <color auto="1"/>
      </right>
      <top style="dotted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tted">
        <color auto="1"/>
      </top>
      <bottom/>
      <diagonal/>
    </border>
    <border>
      <left style="double">
        <color auto="1"/>
      </left>
      <right style="hair">
        <color auto="1"/>
      </right>
      <top style="hair">
        <color auto="1"/>
      </top>
      <bottom style="double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double">
        <color auto="1"/>
      </bottom>
      <diagonal/>
    </border>
    <border>
      <left style="hair">
        <color auto="1"/>
      </left>
      <right style="double">
        <color auto="1"/>
      </right>
      <top style="hair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 style="dotted">
        <color auto="1"/>
      </left>
      <right style="dotted">
        <color auto="1"/>
      </right>
      <top style="double">
        <color auto="1"/>
      </top>
      <bottom style="dotted">
        <color auto="1"/>
      </bottom>
      <diagonal/>
    </border>
    <border>
      <left/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/>
      <right style="dotted">
        <color auto="1"/>
      </right>
      <top style="dotted">
        <color auto="1"/>
      </top>
      <bottom style="double">
        <color auto="1"/>
      </bottom>
      <diagonal/>
    </border>
    <border>
      <left/>
      <right style="dotted">
        <color auto="1"/>
      </right>
      <top style="double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uble">
        <color auto="1"/>
      </bottom>
      <diagonal/>
    </border>
    <border>
      <left/>
      <right style="dotted">
        <color auto="1"/>
      </right>
      <top/>
      <bottom/>
      <diagonal/>
    </border>
  </borders>
  <cellStyleXfs count="5">
    <xf numFmtId="0" fontId="0" fillId="0" borderId="0"/>
    <xf numFmtId="0" fontId="1" fillId="0" borderId="0"/>
    <xf numFmtId="0" fontId="3" fillId="0" borderId="0" applyNumberFormat="0" applyFill="0" applyBorder="0" applyAlignment="0" applyProtection="0">
      <alignment vertical="top"/>
      <protection locked="0"/>
    </xf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114">
    <xf numFmtId="0" fontId="0" fillId="0" borderId="0" xfId="0"/>
    <xf numFmtId="0" fontId="1" fillId="2" borderId="0" xfId="1" applyFill="1" applyAlignment="1" applyProtection="1">
      <alignment horizontal="center" vertical="center"/>
      <protection hidden="1"/>
    </xf>
    <xf numFmtId="0" fontId="2" fillId="2" borderId="0" xfId="1" applyFont="1" applyFill="1" applyAlignment="1" applyProtection="1">
      <alignment horizontal="center" vertical="center"/>
      <protection hidden="1"/>
    </xf>
    <xf numFmtId="0" fontId="3" fillId="2" borderId="0" xfId="2" applyFill="1" applyAlignment="1" applyProtection="1">
      <alignment horizontal="center" vertical="center"/>
      <protection hidden="1"/>
    </xf>
    <xf numFmtId="0" fontId="4" fillId="2" borderId="0" xfId="2" applyFont="1" applyFill="1" applyAlignment="1" applyProtection="1">
      <alignment horizontal="center" vertical="center"/>
      <protection hidden="1"/>
    </xf>
    <xf numFmtId="9" fontId="0" fillId="2" borderId="3" xfId="3" applyFont="1" applyFill="1" applyBorder="1" applyAlignment="1" applyProtection="1">
      <alignment horizontal="center" vertical="center"/>
      <protection locked="0" hidden="1"/>
    </xf>
    <xf numFmtId="0" fontId="2" fillId="2" borderId="4" xfId="1" applyFont="1" applyFill="1" applyBorder="1" applyAlignment="1" applyProtection="1">
      <alignment horizontal="center" vertical="center"/>
      <protection hidden="1"/>
    </xf>
    <xf numFmtId="0" fontId="2" fillId="2" borderId="0" xfId="1" applyFont="1" applyFill="1" applyBorder="1" applyAlignment="1" applyProtection="1">
      <alignment horizontal="center" vertical="center"/>
      <protection hidden="1"/>
    </xf>
    <xf numFmtId="9" fontId="0" fillId="2" borderId="7" xfId="3" applyFont="1" applyFill="1" applyBorder="1" applyAlignment="1" applyProtection="1">
      <alignment horizontal="center" vertical="center"/>
      <protection locked="0" hidden="1"/>
    </xf>
    <xf numFmtId="0" fontId="1" fillId="2" borderId="8" xfId="1" applyFill="1" applyBorder="1" applyAlignment="1" applyProtection="1">
      <alignment horizontal="center" vertical="center"/>
      <protection locked="0" hidden="1"/>
    </xf>
    <xf numFmtId="0" fontId="1" fillId="2" borderId="0" xfId="1" applyFill="1" applyBorder="1" applyAlignment="1" applyProtection="1">
      <alignment horizontal="center" vertical="center"/>
      <protection locked="0" hidden="1"/>
    </xf>
    <xf numFmtId="9" fontId="1" fillId="2" borderId="7" xfId="1" applyNumberFormat="1" applyFill="1" applyBorder="1" applyAlignment="1" applyProtection="1">
      <alignment horizontal="center" vertical="center"/>
      <protection locked="0" hidden="1"/>
    </xf>
    <xf numFmtId="10" fontId="0" fillId="2" borderId="7" xfId="3" applyNumberFormat="1" applyFont="1" applyFill="1" applyBorder="1" applyAlignment="1" applyProtection="1">
      <alignment horizontal="center" vertical="center"/>
      <protection locked="0" hidden="1"/>
    </xf>
    <xf numFmtId="10" fontId="1" fillId="2" borderId="7" xfId="1" applyNumberFormat="1" applyFill="1" applyBorder="1" applyAlignment="1" applyProtection="1">
      <alignment horizontal="center" vertical="center"/>
      <protection locked="0" hidden="1"/>
    </xf>
    <xf numFmtId="164" fontId="0" fillId="2" borderId="7" xfId="4" applyNumberFormat="1" applyFont="1" applyFill="1" applyBorder="1" applyAlignment="1" applyProtection="1">
      <alignment horizontal="center" vertical="center"/>
      <protection locked="0" hidden="1"/>
    </xf>
    <xf numFmtId="0" fontId="1" fillId="2" borderId="13" xfId="1" applyFill="1" applyBorder="1" applyAlignment="1" applyProtection="1">
      <alignment horizontal="center" vertical="center"/>
      <protection locked="0" hidden="1"/>
    </xf>
    <xf numFmtId="0" fontId="1" fillId="2" borderId="18" xfId="1" applyFill="1" applyBorder="1" applyAlignment="1" applyProtection="1">
      <alignment horizontal="center" vertical="center"/>
      <protection locked="0" hidden="1"/>
    </xf>
    <xf numFmtId="164" fontId="0" fillId="2" borderId="21" xfId="4" applyNumberFormat="1" applyFont="1" applyFill="1" applyBorder="1" applyAlignment="1" applyProtection="1">
      <alignment horizontal="center" vertical="center"/>
      <protection locked="0" hidden="1"/>
    </xf>
    <xf numFmtId="9" fontId="0" fillId="2" borderId="21" xfId="3" applyFont="1" applyFill="1" applyBorder="1" applyAlignment="1" applyProtection="1">
      <alignment horizontal="center" vertical="center"/>
      <protection locked="0" hidden="1"/>
    </xf>
    <xf numFmtId="0" fontId="1" fillId="2" borderId="22" xfId="1" applyFill="1" applyBorder="1" applyAlignment="1" applyProtection="1">
      <alignment horizontal="center" vertical="center"/>
      <protection locked="0" hidden="1"/>
    </xf>
    <xf numFmtId="0" fontId="2" fillId="2" borderId="9" xfId="1" applyFont="1" applyFill="1" applyBorder="1" applyAlignment="1" applyProtection="1">
      <alignment horizontal="center" vertical="center"/>
      <protection hidden="1"/>
    </xf>
    <xf numFmtId="0" fontId="2" fillId="2" borderId="23" xfId="1" applyFont="1" applyFill="1" applyBorder="1" applyAlignment="1" applyProtection="1">
      <alignment horizontal="center" vertical="center"/>
      <protection hidden="1"/>
    </xf>
    <xf numFmtId="0" fontId="2" fillId="2" borderId="10" xfId="1" applyFont="1" applyFill="1" applyBorder="1" applyAlignment="1" applyProtection="1">
      <alignment horizontal="center" vertical="center"/>
      <protection hidden="1"/>
    </xf>
    <xf numFmtId="0" fontId="1" fillId="2" borderId="24" xfId="1" applyFill="1" applyBorder="1" applyAlignment="1" applyProtection="1">
      <alignment horizontal="center" vertical="center"/>
      <protection hidden="1"/>
    </xf>
    <xf numFmtId="0" fontId="1" fillId="2" borderId="12" xfId="1" applyFill="1" applyBorder="1" applyAlignment="1" applyProtection="1">
      <alignment horizontal="center" vertical="center"/>
      <protection locked="0" hidden="1"/>
    </xf>
    <xf numFmtId="0" fontId="8" fillId="2" borderId="0" xfId="1" applyFont="1" applyFill="1" applyAlignment="1" applyProtection="1">
      <alignment horizontal="center" vertical="center"/>
      <protection hidden="1"/>
    </xf>
    <xf numFmtId="0" fontId="1" fillId="2" borderId="11" xfId="1" applyFill="1" applyBorder="1" applyAlignment="1" applyProtection="1">
      <alignment horizontal="center" vertical="center"/>
      <protection locked="0" hidden="1"/>
    </xf>
    <xf numFmtId="165" fontId="1" fillId="2" borderId="25" xfId="4" applyNumberFormat="1" applyFont="1" applyFill="1" applyBorder="1" applyAlignment="1" applyProtection="1">
      <alignment horizontal="center" vertical="center"/>
      <protection locked="0" hidden="1"/>
    </xf>
    <xf numFmtId="165" fontId="1" fillId="2" borderId="25" xfId="4" applyNumberFormat="1" applyFont="1" applyFill="1" applyBorder="1" applyAlignment="1" applyProtection="1">
      <alignment horizontal="center" vertical="center"/>
      <protection hidden="1"/>
    </xf>
    <xf numFmtId="165" fontId="1" fillId="2" borderId="12" xfId="4" applyNumberFormat="1" applyFont="1" applyFill="1" applyBorder="1" applyAlignment="1" applyProtection="1">
      <alignment horizontal="center" vertical="center"/>
      <protection hidden="1"/>
    </xf>
    <xf numFmtId="0" fontId="1" fillId="2" borderId="26" xfId="1" applyFill="1" applyBorder="1" applyAlignment="1" applyProtection="1">
      <alignment horizontal="center" vertical="center"/>
      <protection hidden="1"/>
    </xf>
    <xf numFmtId="0" fontId="1" fillId="2" borderId="17" xfId="1" applyFill="1" applyBorder="1" applyAlignment="1" applyProtection="1">
      <alignment horizontal="center" vertical="center"/>
      <protection locked="0" hidden="1"/>
    </xf>
    <xf numFmtId="165" fontId="1" fillId="2" borderId="0" xfId="4" applyNumberFormat="1" applyFont="1" applyFill="1" applyBorder="1" applyAlignment="1" applyProtection="1">
      <alignment horizontal="center" vertical="center"/>
      <protection hidden="1"/>
    </xf>
    <xf numFmtId="0" fontId="2" fillId="2" borderId="27" xfId="1" applyFont="1" applyFill="1" applyBorder="1" applyAlignment="1" applyProtection="1">
      <alignment horizontal="center" vertical="center"/>
      <protection hidden="1"/>
    </xf>
    <xf numFmtId="0" fontId="2" fillId="2" borderId="24" xfId="1" applyFont="1" applyFill="1" applyBorder="1" applyAlignment="1" applyProtection="1">
      <alignment horizontal="center" vertical="center"/>
      <protection hidden="1"/>
    </xf>
    <xf numFmtId="0" fontId="1" fillId="2" borderId="25" xfId="1" applyFill="1" applyBorder="1" applyAlignment="1" applyProtection="1">
      <alignment horizontal="center" vertical="center"/>
      <protection locked="0" hidden="1"/>
    </xf>
    <xf numFmtId="0" fontId="1" fillId="2" borderId="25" xfId="1" applyFill="1" applyBorder="1" applyAlignment="1" applyProtection="1">
      <alignment horizontal="center" vertical="center"/>
      <protection hidden="1"/>
    </xf>
    <xf numFmtId="166" fontId="0" fillId="2" borderId="0" xfId="3" applyNumberFormat="1" applyFont="1" applyFill="1" applyAlignment="1" applyProtection="1">
      <alignment horizontal="center" vertical="center"/>
      <protection hidden="1"/>
    </xf>
    <xf numFmtId="0" fontId="1" fillId="2" borderId="28" xfId="1" applyFill="1" applyBorder="1" applyAlignment="1" applyProtection="1">
      <alignment horizontal="center" vertical="center"/>
      <protection hidden="1"/>
    </xf>
    <xf numFmtId="0" fontId="8" fillId="2" borderId="28" xfId="1" applyFont="1" applyFill="1" applyBorder="1" applyAlignment="1" applyProtection="1">
      <alignment horizontal="center" vertical="center"/>
      <protection hidden="1"/>
    </xf>
    <xf numFmtId="166" fontId="1" fillId="2" borderId="0" xfId="1" applyNumberFormat="1" applyFill="1" applyAlignment="1" applyProtection="1">
      <alignment horizontal="center" vertical="center"/>
      <protection hidden="1"/>
    </xf>
    <xf numFmtId="0" fontId="2" fillId="2" borderId="0" xfId="1" applyFont="1" applyFill="1" applyBorder="1" applyAlignment="1" applyProtection="1">
      <alignment vertical="center"/>
      <protection hidden="1"/>
    </xf>
    <xf numFmtId="9" fontId="2" fillId="2" borderId="0" xfId="3" applyFont="1" applyFill="1" applyBorder="1" applyAlignment="1" applyProtection="1">
      <alignment horizontal="center" vertical="center"/>
      <protection locked="0" hidden="1"/>
    </xf>
    <xf numFmtId="0" fontId="1" fillId="2" borderId="16" xfId="1" applyFill="1" applyBorder="1" applyAlignment="1" applyProtection="1">
      <alignment horizontal="center" vertical="center"/>
      <protection locked="0" hidden="1"/>
    </xf>
    <xf numFmtId="165" fontId="1" fillId="2" borderId="28" xfId="4" applyNumberFormat="1" applyFont="1" applyFill="1" applyBorder="1" applyAlignment="1" applyProtection="1">
      <alignment horizontal="center" vertical="center"/>
      <protection locked="0" hidden="1"/>
    </xf>
    <xf numFmtId="165" fontId="1" fillId="2" borderId="28" xfId="4" applyNumberFormat="1" applyFont="1" applyFill="1" applyBorder="1" applyAlignment="1" applyProtection="1">
      <alignment horizontal="center" vertical="center"/>
      <protection hidden="1"/>
    </xf>
    <xf numFmtId="165" fontId="1" fillId="2" borderId="17" xfId="4" applyNumberFormat="1" applyFont="1" applyFill="1" applyBorder="1" applyAlignment="1" applyProtection="1">
      <alignment horizontal="center" vertical="center"/>
      <protection hidden="1"/>
    </xf>
    <xf numFmtId="0" fontId="1" fillId="2" borderId="9" xfId="1" applyFill="1" applyBorder="1" applyAlignment="1" applyProtection="1">
      <alignment horizontal="center" vertical="center"/>
      <protection hidden="1"/>
    </xf>
    <xf numFmtId="0" fontId="1" fillId="2" borderId="23" xfId="1" applyFill="1" applyBorder="1" applyAlignment="1" applyProtection="1">
      <alignment horizontal="center" vertical="center"/>
      <protection hidden="1"/>
    </xf>
    <xf numFmtId="0" fontId="1" fillId="2" borderId="10" xfId="1" applyFill="1" applyBorder="1" applyAlignment="1" applyProtection="1">
      <alignment horizontal="center" vertical="center"/>
      <protection hidden="1"/>
    </xf>
    <xf numFmtId="0" fontId="1" fillId="2" borderId="11" xfId="1" applyFill="1" applyBorder="1" applyAlignment="1" applyProtection="1">
      <alignment horizontal="center" vertical="center"/>
      <protection hidden="1"/>
    </xf>
    <xf numFmtId="0" fontId="1" fillId="2" borderId="16" xfId="1" applyFill="1" applyBorder="1" applyAlignment="1" applyProtection="1">
      <alignment horizontal="center" vertical="center"/>
      <protection hidden="1"/>
    </xf>
    <xf numFmtId="2" fontId="1" fillId="2" borderId="28" xfId="1" applyNumberFormat="1" applyFill="1" applyBorder="1" applyAlignment="1" applyProtection="1">
      <alignment horizontal="center" vertical="center"/>
      <protection hidden="1"/>
    </xf>
    <xf numFmtId="2" fontId="1" fillId="2" borderId="17" xfId="1" applyNumberFormat="1" applyFill="1" applyBorder="1" applyAlignment="1" applyProtection="1">
      <alignment horizontal="center" vertical="center"/>
      <protection hidden="1"/>
    </xf>
    <xf numFmtId="0" fontId="2" fillId="2" borderId="23" xfId="1" applyFont="1" applyFill="1" applyBorder="1" applyAlignment="1" applyProtection="1">
      <alignment vertical="center"/>
      <protection hidden="1"/>
    </xf>
    <xf numFmtId="0" fontId="2" fillId="2" borderId="25" xfId="1" applyFont="1" applyFill="1" applyBorder="1" applyAlignment="1" applyProtection="1">
      <alignment horizontal="center" vertical="center"/>
      <protection hidden="1"/>
    </xf>
    <xf numFmtId="43" fontId="0" fillId="2" borderId="25" xfId="4" applyFont="1" applyFill="1" applyBorder="1" applyAlignment="1" applyProtection="1">
      <alignment horizontal="center" vertical="center"/>
      <protection locked="0" hidden="1"/>
    </xf>
    <xf numFmtId="0" fontId="1" fillId="2" borderId="27" xfId="1" applyFill="1" applyBorder="1" applyAlignment="1" applyProtection="1">
      <alignment horizontal="center" vertical="center"/>
      <protection hidden="1"/>
    </xf>
    <xf numFmtId="0" fontId="1" fillId="2" borderId="28" xfId="1" applyFill="1" applyBorder="1" applyAlignment="1" applyProtection="1">
      <alignment horizontal="center" vertical="center"/>
      <protection locked="0" hidden="1"/>
    </xf>
    <xf numFmtId="43" fontId="1" fillId="2" borderId="0" xfId="1" applyNumberFormat="1" applyFill="1" applyAlignment="1" applyProtection="1">
      <alignment horizontal="center" vertical="center"/>
      <protection hidden="1"/>
    </xf>
    <xf numFmtId="0" fontId="1" fillId="2" borderId="0" xfId="1" applyFill="1" applyBorder="1" applyAlignment="1" applyProtection="1">
      <alignment horizontal="center" vertical="center"/>
      <protection hidden="1"/>
    </xf>
    <xf numFmtId="165" fontId="1" fillId="2" borderId="0" xfId="1" applyNumberFormat="1" applyFill="1" applyBorder="1" applyAlignment="1" applyProtection="1">
      <alignment horizontal="center" vertical="center"/>
      <protection hidden="1"/>
    </xf>
    <xf numFmtId="0" fontId="1" fillId="2" borderId="0" xfId="1" applyFill="1" applyBorder="1" applyAlignment="1" applyProtection="1">
      <alignment vertical="center"/>
      <protection hidden="1"/>
    </xf>
    <xf numFmtId="165" fontId="0" fillId="2" borderId="0" xfId="4" applyNumberFormat="1" applyFont="1" applyFill="1" applyAlignment="1" applyProtection="1">
      <alignment horizontal="center" vertical="center"/>
      <protection hidden="1"/>
    </xf>
    <xf numFmtId="165" fontId="0" fillId="2" borderId="0" xfId="4" applyNumberFormat="1" applyFont="1" applyFill="1" applyBorder="1" applyAlignment="1" applyProtection="1">
      <alignment vertical="center"/>
      <protection hidden="1"/>
    </xf>
    <xf numFmtId="164" fontId="1" fillId="2" borderId="0" xfId="1" applyNumberFormat="1" applyFill="1" applyAlignment="1" applyProtection="1">
      <alignment horizontal="center" vertical="center"/>
      <protection hidden="1"/>
    </xf>
    <xf numFmtId="164" fontId="2" fillId="2" borderId="0" xfId="1" applyNumberFormat="1" applyFont="1" applyFill="1" applyAlignment="1" applyProtection="1">
      <alignment horizontal="left" vertical="center"/>
      <protection hidden="1"/>
    </xf>
    <xf numFmtId="164" fontId="2" fillId="2" borderId="9" xfId="1" applyNumberFormat="1" applyFont="1" applyFill="1" applyBorder="1" applyAlignment="1" applyProtection="1">
      <alignment horizontal="left" vertical="center"/>
      <protection hidden="1"/>
    </xf>
    <xf numFmtId="164" fontId="1" fillId="2" borderId="11" xfId="1" applyNumberFormat="1" applyFill="1" applyBorder="1" applyAlignment="1" applyProtection="1">
      <alignment horizontal="center" vertical="center"/>
      <protection hidden="1"/>
    </xf>
    <xf numFmtId="0" fontId="2" fillId="2" borderId="11" xfId="1" applyFont="1" applyFill="1" applyBorder="1" applyAlignment="1" applyProtection="1">
      <alignment horizontal="center" vertical="center"/>
      <protection hidden="1"/>
    </xf>
    <xf numFmtId="164" fontId="2" fillId="2" borderId="11" xfId="1" applyNumberFormat="1" applyFont="1" applyFill="1" applyBorder="1" applyAlignment="1" applyProtection="1">
      <alignment horizontal="center" vertical="center"/>
      <protection hidden="1"/>
    </xf>
    <xf numFmtId="164" fontId="2" fillId="2" borderId="16" xfId="1" applyNumberFormat="1" applyFont="1" applyFill="1" applyBorder="1" applyAlignment="1" applyProtection="1">
      <alignment horizontal="center" vertical="center"/>
      <protection hidden="1"/>
    </xf>
    <xf numFmtId="164" fontId="1" fillId="2" borderId="23" xfId="1" applyNumberFormat="1" applyFill="1" applyBorder="1" applyAlignment="1" applyProtection="1">
      <alignment horizontal="center" vertical="center"/>
      <protection hidden="1"/>
    </xf>
    <xf numFmtId="164" fontId="1" fillId="2" borderId="10" xfId="1" applyNumberFormat="1" applyFill="1" applyBorder="1" applyAlignment="1" applyProtection="1">
      <alignment horizontal="center" vertical="center"/>
      <protection hidden="1"/>
    </xf>
    <xf numFmtId="167" fontId="1" fillId="2" borderId="25" xfId="1" applyNumberFormat="1" applyFill="1" applyBorder="1" applyAlignment="1" applyProtection="1">
      <alignment horizontal="center" vertical="center"/>
      <protection hidden="1"/>
    </xf>
    <xf numFmtId="167" fontId="1" fillId="2" borderId="12" xfId="1" applyNumberFormat="1" applyFill="1" applyBorder="1" applyAlignment="1" applyProtection="1">
      <alignment horizontal="center" vertical="center"/>
      <protection hidden="1"/>
    </xf>
    <xf numFmtId="9" fontId="0" fillId="2" borderId="25" xfId="3" applyFont="1" applyFill="1" applyBorder="1" applyAlignment="1" applyProtection="1">
      <alignment horizontal="center" vertical="center"/>
      <protection locked="0" hidden="1"/>
    </xf>
    <xf numFmtId="9" fontId="0" fillId="2" borderId="12" xfId="3" applyFont="1" applyFill="1" applyBorder="1" applyAlignment="1" applyProtection="1">
      <alignment horizontal="center" vertical="center"/>
      <protection locked="0" hidden="1"/>
    </xf>
    <xf numFmtId="0" fontId="2" fillId="2" borderId="0" xfId="1" applyFont="1" applyFill="1" applyAlignment="1" applyProtection="1">
      <alignment horizontal="left" vertical="center"/>
      <protection hidden="1"/>
    </xf>
    <xf numFmtId="2" fontId="1" fillId="2" borderId="0" xfId="1" applyNumberFormat="1" applyFill="1" applyBorder="1" applyAlignment="1" applyProtection="1">
      <alignment horizontal="center" vertical="center"/>
      <protection hidden="1"/>
    </xf>
    <xf numFmtId="0" fontId="4" fillId="2" borderId="0" xfId="2" applyFont="1" applyFill="1" applyBorder="1" applyAlignment="1" applyProtection="1">
      <alignment horizontal="center" vertical="center"/>
      <protection hidden="1"/>
    </xf>
    <xf numFmtId="0" fontId="3" fillId="2" borderId="0" xfId="2" applyFill="1" applyBorder="1" applyAlignment="1" applyProtection="1">
      <alignment horizontal="center" vertical="center"/>
      <protection hidden="1"/>
    </xf>
    <xf numFmtId="10" fontId="6" fillId="2" borderId="0" xfId="3" applyNumberFormat="1" applyFont="1" applyFill="1" applyBorder="1" applyAlignment="1" applyProtection="1">
      <alignment horizontal="center" vertical="center"/>
      <protection hidden="1"/>
    </xf>
    <xf numFmtId="10" fontId="7" fillId="2" borderId="0" xfId="3" applyNumberFormat="1" applyFont="1" applyFill="1" applyBorder="1" applyAlignment="1" applyProtection="1">
      <alignment horizontal="center" vertical="center"/>
      <protection hidden="1"/>
    </xf>
    <xf numFmtId="0" fontId="2" fillId="2" borderId="0" xfId="1" applyFont="1" applyFill="1" applyAlignment="1" applyProtection="1">
      <alignment horizontal="center" vertical="center"/>
      <protection hidden="1"/>
    </xf>
    <xf numFmtId="0" fontId="2" fillId="2" borderId="10" xfId="1" applyFont="1" applyFill="1" applyBorder="1" applyAlignment="1" applyProtection="1">
      <alignment horizontal="center" vertical="center"/>
      <protection hidden="1"/>
    </xf>
    <xf numFmtId="0" fontId="2" fillId="2" borderId="12" xfId="1" applyFont="1" applyFill="1" applyBorder="1" applyAlignment="1" applyProtection="1">
      <alignment horizontal="center" vertical="center"/>
      <protection hidden="1"/>
    </xf>
    <xf numFmtId="10" fontId="0" fillId="2" borderId="28" xfId="3" applyNumberFormat="1" applyFont="1" applyFill="1" applyBorder="1" applyAlignment="1" applyProtection="1">
      <alignment horizontal="center" vertical="center"/>
      <protection locked="0" hidden="1"/>
    </xf>
    <xf numFmtId="10" fontId="0" fillId="2" borderId="17" xfId="3" applyNumberFormat="1" applyFont="1" applyFill="1" applyBorder="1" applyAlignment="1" applyProtection="1">
      <alignment horizontal="center" vertical="center"/>
      <protection locked="0" hidden="1"/>
    </xf>
    <xf numFmtId="0" fontId="9" fillId="2" borderId="11" xfId="1" applyFont="1" applyFill="1" applyBorder="1" applyAlignment="1" applyProtection="1">
      <alignment horizontal="center"/>
      <protection hidden="1"/>
    </xf>
    <xf numFmtId="0" fontId="9" fillId="2" borderId="24" xfId="1" applyFont="1" applyFill="1" applyBorder="1" applyAlignment="1" applyProtection="1">
      <alignment horizontal="center"/>
      <protection hidden="1"/>
    </xf>
    <xf numFmtId="0" fontId="9" fillId="2" borderId="25" xfId="1" applyFont="1" applyFill="1" applyBorder="1" applyAlignment="1" applyProtection="1">
      <alignment horizontal="center"/>
      <protection hidden="1"/>
    </xf>
    <xf numFmtId="0" fontId="9" fillId="2" borderId="9" xfId="1" applyFont="1" applyFill="1" applyBorder="1" applyAlignment="1" applyProtection="1">
      <alignment horizontal="center" vertical="center"/>
      <protection hidden="1"/>
    </xf>
    <xf numFmtId="0" fontId="9" fillId="2" borderId="27" xfId="1" applyFont="1" applyFill="1" applyBorder="1" applyAlignment="1" applyProtection="1">
      <alignment horizontal="center" vertical="center"/>
      <protection hidden="1"/>
    </xf>
    <xf numFmtId="0" fontId="9" fillId="2" borderId="23" xfId="1" applyFont="1" applyFill="1" applyBorder="1" applyAlignment="1" applyProtection="1">
      <alignment horizontal="center" vertical="center"/>
      <protection hidden="1"/>
    </xf>
    <xf numFmtId="0" fontId="9" fillId="2" borderId="11" xfId="1" applyFont="1" applyFill="1" applyBorder="1" applyAlignment="1" applyProtection="1">
      <alignment horizontal="center" vertical="center"/>
      <protection hidden="1"/>
    </xf>
    <xf numFmtId="0" fontId="9" fillId="2" borderId="24" xfId="1" applyFont="1" applyFill="1" applyBorder="1" applyAlignment="1" applyProtection="1">
      <alignment horizontal="center" vertical="center"/>
      <protection hidden="1"/>
    </xf>
    <xf numFmtId="0" fontId="9" fillId="2" borderId="25" xfId="1" applyFont="1" applyFill="1" applyBorder="1" applyAlignment="1" applyProtection="1">
      <alignment horizontal="center" vertical="center"/>
      <protection hidden="1"/>
    </xf>
    <xf numFmtId="0" fontId="1" fillId="2" borderId="14" xfId="1" applyFill="1" applyBorder="1" applyAlignment="1" applyProtection="1">
      <alignment horizontal="center" vertical="center"/>
      <protection hidden="1"/>
    </xf>
    <xf numFmtId="0" fontId="1" fillId="2" borderId="15" xfId="1" applyFill="1" applyBorder="1" applyAlignment="1" applyProtection="1">
      <alignment horizontal="center" vertical="center"/>
      <protection hidden="1"/>
    </xf>
    <xf numFmtId="0" fontId="1" fillId="2" borderId="19" xfId="1" applyFill="1" applyBorder="1" applyAlignment="1" applyProtection="1">
      <alignment horizontal="center" vertical="center"/>
      <protection hidden="1"/>
    </xf>
    <xf numFmtId="0" fontId="1" fillId="2" borderId="20" xfId="1" applyFill="1" applyBorder="1" applyAlignment="1" applyProtection="1">
      <alignment horizontal="center" vertical="center"/>
      <protection hidden="1"/>
    </xf>
    <xf numFmtId="9" fontId="0" fillId="2" borderId="19" xfId="3" applyFont="1" applyFill="1" applyBorder="1" applyAlignment="1" applyProtection="1">
      <alignment horizontal="center" vertical="center"/>
      <protection hidden="1"/>
    </xf>
    <xf numFmtId="9" fontId="0" fillId="2" borderId="20" xfId="3" applyFont="1" applyFill="1" applyBorder="1" applyAlignment="1" applyProtection="1">
      <alignment horizontal="center" vertical="center"/>
      <protection hidden="1"/>
    </xf>
    <xf numFmtId="0" fontId="1" fillId="2" borderId="5" xfId="1" applyFill="1" applyBorder="1" applyAlignment="1" applyProtection="1">
      <alignment horizontal="center" vertical="center"/>
      <protection hidden="1"/>
    </xf>
    <xf numFmtId="0" fontId="1" fillId="2" borderId="6" xfId="1" applyFill="1" applyBorder="1" applyAlignment="1" applyProtection="1">
      <alignment horizontal="center" vertical="center"/>
      <protection hidden="1"/>
    </xf>
    <xf numFmtId="0" fontId="1" fillId="2" borderId="0" xfId="1" applyFill="1" applyBorder="1" applyAlignment="1" applyProtection="1">
      <alignment horizontal="center" vertical="center"/>
      <protection hidden="1"/>
    </xf>
    <xf numFmtId="0" fontId="1" fillId="2" borderId="29" xfId="1" applyFill="1" applyBorder="1" applyAlignment="1" applyProtection="1">
      <alignment horizontal="center" vertical="center"/>
      <protection hidden="1"/>
    </xf>
    <xf numFmtId="0" fontId="1" fillId="2" borderId="1" xfId="1" applyFill="1" applyBorder="1" applyAlignment="1" applyProtection="1">
      <alignment horizontal="center" vertical="center"/>
      <protection hidden="1"/>
    </xf>
    <xf numFmtId="0" fontId="1" fillId="2" borderId="2" xfId="1" applyFill="1" applyBorder="1" applyAlignment="1" applyProtection="1">
      <alignment horizontal="center" vertical="center"/>
      <protection hidden="1"/>
    </xf>
    <xf numFmtId="0" fontId="5" fillId="2" borderId="0" xfId="2" applyFont="1" applyFill="1" applyBorder="1" applyAlignment="1" applyProtection="1">
      <alignment horizontal="center" vertical="center" wrapText="1"/>
      <protection hidden="1"/>
    </xf>
    <xf numFmtId="0" fontId="3" fillId="0" borderId="0" xfId="2" applyAlignment="1" applyProtection="1"/>
    <xf numFmtId="0" fontId="2" fillId="2" borderId="0" xfId="1" applyFont="1" applyFill="1" applyAlignment="1" applyProtection="1">
      <alignment vertical="center"/>
      <protection hidden="1"/>
    </xf>
    <xf numFmtId="164" fontId="2" fillId="2" borderId="0" xfId="1" applyNumberFormat="1" applyFont="1" applyFill="1" applyAlignment="1" applyProtection="1">
      <alignment vertical="center"/>
      <protection hidden="1"/>
    </xf>
  </cellXfs>
  <cellStyles count="5">
    <cellStyle name="Lien hypertexte" xfId="2" builtinId="8"/>
    <cellStyle name="Milliers 2" xfId="4"/>
    <cellStyle name="Normal" xfId="0" builtinId="0"/>
    <cellStyle name="Normal 2" xfId="1"/>
    <cellStyle name="Pourcentage 2" xfId="3"/>
  </cellStyles>
  <dxfs count="1">
    <dxf>
      <font>
        <color theme="7" tint="0.59996337778862885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10"/>
  <sheetViews>
    <sheetView tabSelected="1" workbookViewId="0">
      <selection activeCell="B17" sqref="B17"/>
    </sheetView>
  </sheetViews>
  <sheetFormatPr baseColWidth="10" defaultRowHeight="14.25"/>
  <cols>
    <col min="2" max="2" width="30.75" bestFit="1" customWidth="1"/>
  </cols>
  <sheetData>
    <row r="1" spans="1:2" ht="15">
      <c r="A1" t="s">
        <v>81</v>
      </c>
      <c r="B1" s="111" t="s">
        <v>2</v>
      </c>
    </row>
    <row r="2" spans="1:2" ht="15">
      <c r="A2" t="s">
        <v>82</v>
      </c>
      <c r="B2" s="111" t="s">
        <v>13</v>
      </c>
    </row>
    <row r="3" spans="1:2" ht="15">
      <c r="A3" t="s">
        <v>83</v>
      </c>
      <c r="B3" s="111" t="s">
        <v>84</v>
      </c>
    </row>
    <row r="4" spans="1:2" ht="15">
      <c r="A4" t="s">
        <v>85</v>
      </c>
      <c r="B4" s="111" t="s">
        <v>86</v>
      </c>
    </row>
    <row r="5" spans="1:2" ht="15">
      <c r="A5" t="s">
        <v>87</v>
      </c>
      <c r="B5" s="111" t="s">
        <v>88</v>
      </c>
    </row>
    <row r="6" spans="1:2" ht="15">
      <c r="A6" t="s">
        <v>89</v>
      </c>
      <c r="B6" s="111" t="s">
        <v>90</v>
      </c>
    </row>
    <row r="7" spans="1:2" ht="15">
      <c r="A7" t="s">
        <v>91</v>
      </c>
      <c r="B7" s="111" t="s">
        <v>92</v>
      </c>
    </row>
    <row r="8" spans="1:2" ht="15">
      <c r="A8" t="s">
        <v>93</v>
      </c>
      <c r="B8" s="111" t="s">
        <v>51</v>
      </c>
    </row>
    <row r="9" spans="1:2" ht="15">
      <c r="A9" t="s">
        <v>94</v>
      </c>
      <c r="B9" s="111" t="s">
        <v>95</v>
      </c>
    </row>
    <row r="10" spans="1:2" ht="15">
      <c r="A10" t="s">
        <v>96</v>
      </c>
      <c r="B10" s="111" t="s">
        <v>97</v>
      </c>
    </row>
  </sheetData>
  <hyperlinks>
    <hyperlink ref="B1" location="FORMULAIRE!A4" display="NOM DU PRODUIT"/>
    <hyperlink ref="B2" location="FORMULAIRE!A11" display="CENTRE ANALYSE"/>
    <hyperlink ref="B3" location="FORMULAIRE!E2" display="DONNEES"/>
    <hyperlink ref="B4" location="FORMULAIRE!A20" display="MATIERE ET STOCK"/>
    <hyperlink ref="B5" location="FORMULAIRE!F23" display="REPARTITION MOD ET MACHINEE"/>
    <hyperlink ref="B6" location="FORMULAIRE!G31" display="DUREE PRODUCTION"/>
    <hyperlink ref="B7" location="FORMULAIRE!F46" display="CONSOMMATION"/>
    <hyperlink ref="B8" location="FORMULAIRE!A63" display="PRODUCTION REELLE"/>
    <hyperlink ref="B9" location="FORMULAIRE!A83" display="VENTE"/>
    <hyperlink ref="B10" location="FORMULAIRE!A95" display="DETERMINATION PRIX VENTE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FF0000"/>
  </sheetPr>
  <dimension ref="A1:Y201"/>
  <sheetViews>
    <sheetView topLeftCell="A82" workbookViewId="0">
      <selection activeCell="A95" sqref="A95"/>
    </sheetView>
  </sheetViews>
  <sheetFormatPr baseColWidth="10" defaultColWidth="0" defaultRowHeight="0" customHeight="1" zeroHeight="1"/>
  <cols>
    <col min="1" max="1" width="22.375" style="1" customWidth="1"/>
    <col min="2" max="2" width="11.875" style="1" customWidth="1"/>
    <col min="3" max="3" width="10" style="1" customWidth="1"/>
    <col min="4" max="4" width="12.875" style="1" customWidth="1"/>
    <col min="5" max="5" width="21.5" style="1" bestFit="1" customWidth="1"/>
    <col min="6" max="6" width="22.25" style="1" customWidth="1"/>
    <col min="7" max="7" width="21.375" style="1" customWidth="1"/>
    <col min="8" max="8" width="17.25" style="1" customWidth="1"/>
    <col min="9" max="9" width="22.625" style="1" customWidth="1"/>
    <col min="10" max="10" width="13.625" style="1" customWidth="1"/>
    <col min="11" max="11" width="21.875" style="1" customWidth="1"/>
    <col min="12" max="12" width="22.25" style="1" customWidth="1"/>
    <col min="13" max="13" width="13.375" style="1" customWidth="1"/>
    <col min="14" max="14" width="12.125" style="1" bestFit="1" customWidth="1"/>
    <col min="15" max="15" width="21.5" style="1" bestFit="1" customWidth="1"/>
    <col min="16" max="16" width="13.875" style="1" hidden="1" customWidth="1"/>
    <col min="17" max="17" width="11.25" style="1" hidden="1" customWidth="1"/>
    <col min="18" max="20" width="10.375" style="1" hidden="1" customWidth="1"/>
    <col min="21" max="21" width="10.75" style="1" hidden="1" customWidth="1"/>
    <col min="22" max="23" width="10" style="1" hidden="1" customWidth="1"/>
    <col min="24" max="24" width="10.375" style="1" hidden="1" customWidth="1"/>
    <col min="25" max="25" width="10.25" style="1" hidden="1" customWidth="1"/>
    <col min="26" max="16384" width="10" style="1" hidden="1"/>
  </cols>
  <sheetData>
    <row r="1" spans="1:11" ht="15"/>
    <row r="2" spans="1:11" ht="15.75" thickBot="1">
      <c r="A2" s="2" t="s">
        <v>0</v>
      </c>
      <c r="B2" s="2"/>
      <c r="E2" s="1" t="s">
        <v>84</v>
      </c>
      <c r="H2" s="3"/>
      <c r="I2" s="4"/>
      <c r="J2" s="3"/>
      <c r="K2" s="3"/>
    </row>
    <row r="3" spans="1:11" ht="16.5" thickTop="1" thickBot="1">
      <c r="E3" s="108" t="s">
        <v>1</v>
      </c>
      <c r="F3" s="109"/>
      <c r="G3" s="5">
        <v>0.15</v>
      </c>
      <c r="I3" s="110"/>
      <c r="J3" s="110"/>
    </row>
    <row r="4" spans="1:11" ht="15.75" thickTop="1">
      <c r="A4" s="6" t="s">
        <v>2</v>
      </c>
      <c r="B4" s="7"/>
      <c r="E4" s="104" t="s">
        <v>3</v>
      </c>
      <c r="F4" s="105"/>
      <c r="G4" s="8">
        <v>0.22</v>
      </c>
      <c r="I4" s="110"/>
      <c r="J4" s="110"/>
    </row>
    <row r="5" spans="1:11" ht="15">
      <c r="A5" s="9" t="s">
        <v>4</v>
      </c>
      <c r="B5" s="10"/>
      <c r="E5" s="104" t="s">
        <v>5</v>
      </c>
      <c r="F5" s="105"/>
      <c r="G5" s="11">
        <v>0.2</v>
      </c>
      <c r="I5" s="110"/>
      <c r="J5" s="110"/>
    </row>
    <row r="6" spans="1:11" ht="15">
      <c r="A6" s="9" t="s">
        <v>6</v>
      </c>
      <c r="B6" s="10"/>
      <c r="E6" s="104" t="s">
        <v>7</v>
      </c>
      <c r="F6" s="105"/>
      <c r="G6" s="12">
        <v>9.1800000000000007E-2</v>
      </c>
      <c r="I6" s="80"/>
      <c r="J6" s="81"/>
    </row>
    <row r="7" spans="1:11" ht="15">
      <c r="A7" s="9" t="s">
        <v>8</v>
      </c>
      <c r="B7" s="10"/>
      <c r="E7" s="104" t="s">
        <v>9</v>
      </c>
      <c r="F7" s="105"/>
      <c r="G7" s="13">
        <v>0.16569999999999999</v>
      </c>
      <c r="I7" s="80"/>
      <c r="J7" s="82"/>
    </row>
    <row r="8" spans="1:11" ht="15">
      <c r="A8" s="9" t="s">
        <v>10</v>
      </c>
      <c r="B8" s="10"/>
      <c r="E8" s="104" t="s">
        <v>11</v>
      </c>
      <c r="F8" s="105"/>
      <c r="G8" s="14">
        <v>35600</v>
      </c>
      <c r="I8" s="80"/>
      <c r="J8" s="82"/>
    </row>
    <row r="9" spans="1:11" ht="15.75" thickBot="1">
      <c r="A9" s="15" t="s">
        <v>12</v>
      </c>
      <c r="B9" s="10"/>
      <c r="E9" s="106" t="s">
        <v>29</v>
      </c>
      <c r="F9" s="107"/>
      <c r="G9" s="24">
        <v>2</v>
      </c>
      <c r="I9" s="80"/>
      <c r="J9" s="83"/>
    </row>
    <row r="10" spans="1:11" ht="16.5" thickTop="1" thickBot="1">
      <c r="E10" s="106" t="s">
        <v>31</v>
      </c>
      <c r="F10" s="107"/>
      <c r="G10" s="31">
        <v>3</v>
      </c>
      <c r="I10" s="80"/>
      <c r="J10" s="83"/>
    </row>
    <row r="11" spans="1:11" ht="15.75" thickTop="1">
      <c r="A11" s="6" t="s">
        <v>13</v>
      </c>
      <c r="B11" s="7"/>
      <c r="E11" s="98" t="s">
        <v>18</v>
      </c>
      <c r="F11" s="99"/>
      <c r="G11" s="14">
        <v>208</v>
      </c>
      <c r="I11" s="80"/>
      <c r="J11" s="83"/>
    </row>
    <row r="12" spans="1:11" ht="15.75" thickBot="1">
      <c r="A12" s="9" t="s">
        <v>14</v>
      </c>
      <c r="B12" s="10"/>
      <c r="E12" s="100" t="s">
        <v>20</v>
      </c>
      <c r="F12" s="101"/>
      <c r="G12" s="17">
        <v>12</v>
      </c>
      <c r="I12" s="80"/>
      <c r="J12" s="83"/>
    </row>
    <row r="13" spans="1:11" ht="16.5" thickTop="1" thickBot="1">
      <c r="A13" s="9" t="s">
        <v>15</v>
      </c>
      <c r="B13" s="10"/>
      <c r="E13" s="102" t="s">
        <v>22</v>
      </c>
      <c r="F13" s="103"/>
      <c r="G13" s="18">
        <v>0.3</v>
      </c>
      <c r="I13" s="80"/>
      <c r="J13" s="83"/>
    </row>
    <row r="14" spans="1:11" ht="15.75" thickTop="1">
      <c r="A14" s="9" t="s">
        <v>16</v>
      </c>
      <c r="B14" s="10"/>
    </row>
    <row r="15" spans="1:11" ht="15">
      <c r="A15" s="9" t="s">
        <v>17</v>
      </c>
      <c r="B15" s="10"/>
    </row>
    <row r="16" spans="1:11" ht="15">
      <c r="A16" s="16" t="s">
        <v>19</v>
      </c>
      <c r="B16" s="10"/>
    </row>
    <row r="17" spans="1:13" ht="15">
      <c r="A17" s="16" t="s">
        <v>21</v>
      </c>
      <c r="B17" s="10"/>
    </row>
    <row r="18" spans="1:13" ht="15.75" thickBot="1">
      <c r="A18" s="19" t="s">
        <v>23</v>
      </c>
      <c r="B18" s="10"/>
    </row>
    <row r="19" spans="1:13" ht="16.5" thickTop="1" thickBot="1"/>
    <row r="20" spans="1:13" ht="15.75" thickTop="1">
      <c r="A20" s="20" t="s">
        <v>24</v>
      </c>
      <c r="B20" s="21" t="s">
        <v>25</v>
      </c>
      <c r="C20" s="21" t="s">
        <v>26</v>
      </c>
      <c r="D20" s="21" t="s">
        <v>27</v>
      </c>
      <c r="E20" s="22" t="s">
        <v>28</v>
      </c>
      <c r="H20" s="25">
        <f>G9*G11*G12</f>
        <v>4992</v>
      </c>
    </row>
    <row r="21" spans="1:13" ht="15">
      <c r="A21" s="26" t="s">
        <v>30</v>
      </c>
      <c r="B21" s="27">
        <v>21200</v>
      </c>
      <c r="C21" s="28">
        <v>3.58</v>
      </c>
      <c r="D21" s="28">
        <v>32000</v>
      </c>
      <c r="E21" s="29">
        <v>17500</v>
      </c>
      <c r="H21" s="25">
        <f>G10*G12*G11</f>
        <v>7488</v>
      </c>
    </row>
    <row r="22" spans="1:13" ht="15.75" thickBot="1">
      <c r="A22" s="26" t="s">
        <v>32</v>
      </c>
      <c r="B22" s="27">
        <v>37500</v>
      </c>
      <c r="C22" s="28">
        <v>4</v>
      </c>
      <c r="D22" s="28">
        <v>8000</v>
      </c>
      <c r="E22" s="29">
        <v>320</v>
      </c>
      <c r="F22" s="32"/>
    </row>
    <row r="23" spans="1:13" ht="15.75" thickTop="1">
      <c r="A23" s="26" t="s">
        <v>33</v>
      </c>
      <c r="B23" s="27">
        <v>22500</v>
      </c>
      <c r="C23" s="28">
        <v>4.2</v>
      </c>
      <c r="D23" s="28">
        <f>3250+81550</f>
        <v>84800</v>
      </c>
      <c r="E23" s="29">
        <v>200</v>
      </c>
      <c r="F23" s="33" t="str">
        <f t="shared" ref="F23:F28" si="0">+A11</f>
        <v>CENTRE ANALYSE</v>
      </c>
      <c r="G23" s="21" t="s">
        <v>34</v>
      </c>
      <c r="H23" s="21" t="s">
        <v>35</v>
      </c>
      <c r="I23" s="21" t="s">
        <v>36</v>
      </c>
    </row>
    <row r="24" spans="1:13" ht="15">
      <c r="A24" s="26" t="s">
        <v>37</v>
      </c>
      <c r="B24" s="27">
        <f>6500+24000</f>
        <v>30500</v>
      </c>
      <c r="C24" s="28">
        <v>2.2000000000000002</v>
      </c>
      <c r="D24" s="28">
        <v>1000</v>
      </c>
      <c r="E24" s="29">
        <v>1000</v>
      </c>
      <c r="F24" s="34" t="str">
        <f t="shared" si="0"/>
        <v>FABRICATION</v>
      </c>
      <c r="G24" s="35">
        <v>3</v>
      </c>
      <c r="H24" s="35">
        <v>5</v>
      </c>
      <c r="I24" s="36">
        <v>4</v>
      </c>
    </row>
    <row r="25" spans="1:13" ht="15">
      <c r="A25" s="26" t="s">
        <v>38</v>
      </c>
      <c r="B25" s="27">
        <f>4800+23100</f>
        <v>27900</v>
      </c>
      <c r="C25" s="28">
        <v>9.6</v>
      </c>
      <c r="D25" s="28">
        <v>80000</v>
      </c>
      <c r="E25" s="29">
        <v>2000</v>
      </c>
      <c r="F25" s="34" t="str">
        <f t="shared" si="0"/>
        <v>MONTAGE</v>
      </c>
      <c r="G25" s="35">
        <v>4</v>
      </c>
      <c r="H25" s="35">
        <v>3</v>
      </c>
      <c r="I25" s="36">
        <v>5</v>
      </c>
    </row>
    <row r="26" spans="1:13" ht="15">
      <c r="A26" s="26" t="s">
        <v>39</v>
      </c>
      <c r="B26" s="27">
        <v>74500</v>
      </c>
      <c r="C26" s="28">
        <v>2.2000000000000002</v>
      </c>
      <c r="D26" s="28">
        <v>43000</v>
      </c>
      <c r="E26" s="29">
        <v>2500</v>
      </c>
      <c r="F26" s="34" t="str">
        <f t="shared" si="0"/>
        <v>ASSEMBLAGE</v>
      </c>
      <c r="G26" s="35">
        <v>3</v>
      </c>
      <c r="H26" s="35">
        <v>2</v>
      </c>
      <c r="I26" s="36">
        <v>6</v>
      </c>
    </row>
    <row r="27" spans="1:13" ht="15">
      <c r="A27" s="26" t="s">
        <v>40</v>
      </c>
      <c r="B27" s="27">
        <v>33000</v>
      </c>
      <c r="C27" s="28">
        <v>15.6</v>
      </c>
      <c r="D27" s="28">
        <v>3000</v>
      </c>
      <c r="E27" s="29">
        <v>9850</v>
      </c>
      <c r="F27" s="34" t="str">
        <f t="shared" si="0"/>
        <v>FINITION</v>
      </c>
      <c r="G27" s="35">
        <v>4</v>
      </c>
      <c r="H27" s="35">
        <v>2</v>
      </c>
      <c r="I27" s="36">
        <v>8</v>
      </c>
    </row>
    <row r="28" spans="1:13" ht="15">
      <c r="A28" s="26" t="s">
        <v>41</v>
      </c>
      <c r="B28" s="27">
        <v>32450</v>
      </c>
      <c r="C28" s="28">
        <v>5</v>
      </c>
      <c r="D28" s="28">
        <v>18000</v>
      </c>
      <c r="E28" s="29">
        <v>500</v>
      </c>
      <c r="F28" s="34" t="str">
        <f t="shared" si="0"/>
        <v>EMBALLAGE</v>
      </c>
      <c r="G28" s="35">
        <v>5</v>
      </c>
      <c r="H28" s="35">
        <v>2</v>
      </c>
      <c r="I28" s="36">
        <v>2</v>
      </c>
      <c r="L28" s="37"/>
    </row>
    <row r="29" spans="1:13" ht="15.75" thickBot="1">
      <c r="A29" s="26" t="s">
        <v>42</v>
      </c>
      <c r="B29" s="27">
        <v>6000</v>
      </c>
      <c r="C29" s="28">
        <v>4</v>
      </c>
      <c r="D29" s="28">
        <v>54200</v>
      </c>
      <c r="E29" s="29">
        <v>36500</v>
      </c>
      <c r="F29" s="30" t="s">
        <v>43</v>
      </c>
      <c r="G29" s="38"/>
      <c r="H29" s="38"/>
      <c r="I29" s="39">
        <f>SUM(I24:I28)</f>
        <v>25</v>
      </c>
      <c r="L29" s="40"/>
    </row>
    <row r="30" spans="1:13" ht="15.75" thickTop="1">
      <c r="A30" s="26" t="s">
        <v>44</v>
      </c>
      <c r="B30" s="27">
        <v>14800</v>
      </c>
      <c r="C30" s="28">
        <v>18</v>
      </c>
      <c r="D30" s="28">
        <v>18500</v>
      </c>
      <c r="E30" s="29">
        <v>500</v>
      </c>
      <c r="F30" s="32"/>
      <c r="G30" s="41"/>
      <c r="H30" s="41"/>
      <c r="I30" s="42"/>
      <c r="J30" s="42"/>
      <c r="K30" s="42"/>
      <c r="L30" s="42"/>
      <c r="M30" s="42"/>
    </row>
    <row r="31" spans="1:13" ht="15">
      <c r="A31" s="26" t="s">
        <v>45</v>
      </c>
      <c r="B31" s="27">
        <v>6500</v>
      </c>
      <c r="C31" s="28">
        <v>3</v>
      </c>
      <c r="D31" s="28">
        <v>21200</v>
      </c>
      <c r="E31" s="29">
        <v>850</v>
      </c>
      <c r="F31" s="32"/>
      <c r="G31" s="2" t="s">
        <v>46</v>
      </c>
    </row>
    <row r="32" spans="1:13" ht="15.75" thickBot="1">
      <c r="A32" s="43" t="s">
        <v>47</v>
      </c>
      <c r="B32" s="44">
        <v>32860</v>
      </c>
      <c r="C32" s="45">
        <v>8</v>
      </c>
      <c r="D32" s="45">
        <v>24500</v>
      </c>
      <c r="E32" s="46">
        <v>17000</v>
      </c>
      <c r="F32" s="32"/>
    </row>
    <row r="33" spans="1:12" ht="15.75" thickTop="1">
      <c r="G33" s="47" t="s">
        <v>48</v>
      </c>
      <c r="H33" s="48" t="str">
        <f>+A5</f>
        <v>PRODUIT 1</v>
      </c>
      <c r="I33" s="48" t="str">
        <f>+A6</f>
        <v>PRODUIT2</v>
      </c>
      <c r="J33" s="48" t="str">
        <f>+A7</f>
        <v>PRODUIT 3</v>
      </c>
      <c r="K33" s="48" t="str">
        <f>+A8</f>
        <v>PRODUIT 4</v>
      </c>
      <c r="L33" s="49" t="str">
        <f>+A9</f>
        <v>PRODUIT 5</v>
      </c>
    </row>
    <row r="34" spans="1:12" ht="15">
      <c r="A34" s="7"/>
      <c r="B34" s="7"/>
      <c r="G34" s="50" t="str">
        <f>+F24</f>
        <v>FABRICATION</v>
      </c>
      <c r="H34" s="35">
        <v>12</v>
      </c>
      <c r="I34" s="35">
        <v>26</v>
      </c>
      <c r="J34" s="35">
        <v>28</v>
      </c>
      <c r="K34" s="35">
        <v>33</v>
      </c>
      <c r="L34" s="24">
        <v>29</v>
      </c>
    </row>
    <row r="35" spans="1:12" ht="15">
      <c r="A35" s="10"/>
      <c r="B35" s="10"/>
      <c r="G35" s="50" t="str">
        <f t="shared" ref="G35:G38" si="1">+F25</f>
        <v>MONTAGE</v>
      </c>
      <c r="H35" s="35">
        <v>18</v>
      </c>
      <c r="I35" s="35">
        <v>22</v>
      </c>
      <c r="J35" s="35">
        <v>28</v>
      </c>
      <c r="K35" s="35">
        <v>21</v>
      </c>
      <c r="L35" s="24">
        <v>17</v>
      </c>
    </row>
    <row r="36" spans="1:12" ht="15">
      <c r="A36" s="10"/>
      <c r="B36" s="10"/>
      <c r="G36" s="50" t="str">
        <f t="shared" si="1"/>
        <v>ASSEMBLAGE</v>
      </c>
      <c r="H36" s="35">
        <v>30</v>
      </c>
      <c r="I36" s="35">
        <v>18</v>
      </c>
      <c r="J36" s="35">
        <v>16</v>
      </c>
      <c r="K36" s="35">
        <v>20</v>
      </c>
      <c r="L36" s="24">
        <v>15</v>
      </c>
    </row>
    <row r="37" spans="1:12" ht="15">
      <c r="A37" s="10"/>
      <c r="B37" s="10"/>
      <c r="G37" s="50" t="str">
        <f t="shared" si="1"/>
        <v>FINITION</v>
      </c>
      <c r="H37" s="35">
        <v>35</v>
      </c>
      <c r="I37" s="35">
        <v>20</v>
      </c>
      <c r="J37" s="35">
        <v>17</v>
      </c>
      <c r="K37" s="35">
        <v>38</v>
      </c>
      <c r="L37" s="24">
        <v>14</v>
      </c>
    </row>
    <row r="38" spans="1:12" ht="15">
      <c r="A38" s="10"/>
      <c r="B38" s="10"/>
      <c r="G38" s="50" t="str">
        <f t="shared" si="1"/>
        <v>EMBALLAGE</v>
      </c>
      <c r="H38" s="35">
        <v>28</v>
      </c>
      <c r="I38" s="35">
        <v>24</v>
      </c>
      <c r="J38" s="35">
        <v>33</v>
      </c>
      <c r="K38" s="35">
        <v>18</v>
      </c>
      <c r="L38" s="24">
        <v>26</v>
      </c>
    </row>
    <row r="39" spans="1:12" ht="15.75" thickBot="1">
      <c r="A39" s="10"/>
      <c r="B39" s="10"/>
      <c r="G39" s="51" t="s">
        <v>46</v>
      </c>
      <c r="H39" s="52">
        <f t="shared" ref="H39" si="2">(SUM(H34:H38)/60)</f>
        <v>2.0499999999999998</v>
      </c>
      <c r="I39" s="52">
        <f t="shared" ref="I39" si="3">(SUM(I34:I38)/60)</f>
        <v>1.8333333333333333</v>
      </c>
      <c r="J39" s="52">
        <f t="shared" ref="J39:L39" si="4">(SUM(J34:J38)/60)</f>
        <v>2.0333333333333332</v>
      </c>
      <c r="K39" s="52">
        <f t="shared" si="4"/>
        <v>2.1666666666666665</v>
      </c>
      <c r="L39" s="53">
        <f t="shared" si="4"/>
        <v>1.6833333333333333</v>
      </c>
    </row>
    <row r="40" spans="1:12" ht="15.75" thickTop="1">
      <c r="A40" s="10"/>
      <c r="B40" s="10"/>
    </row>
    <row r="41" spans="1:12" ht="15">
      <c r="A41" s="10"/>
      <c r="B41" s="10"/>
    </row>
    <row r="42" spans="1:12" ht="15">
      <c r="A42" s="10"/>
      <c r="B42" s="10"/>
    </row>
    <row r="43" spans="1:12" ht="15">
      <c r="A43" s="10"/>
      <c r="B43" s="10"/>
    </row>
    <row r="44" spans="1:12" ht="15">
      <c r="A44" s="10"/>
      <c r="B44" s="10"/>
    </row>
    <row r="45" spans="1:12" ht="15">
      <c r="A45" s="10"/>
      <c r="B45" s="10"/>
    </row>
    <row r="46" spans="1:12" ht="15">
      <c r="A46" s="10"/>
      <c r="B46" s="10"/>
      <c r="F46" s="84" t="s">
        <v>49</v>
      </c>
      <c r="G46" s="84"/>
    </row>
    <row r="47" spans="1:12" ht="15.75" thickBot="1">
      <c r="A47" s="40"/>
      <c r="B47" s="40"/>
    </row>
    <row r="48" spans="1:12" ht="15.75" thickTop="1">
      <c r="A48" s="92" t="s">
        <v>48</v>
      </c>
      <c r="B48" s="93"/>
      <c r="C48" s="94"/>
      <c r="D48" s="54" t="str">
        <f>+A5</f>
        <v>PRODUIT 1</v>
      </c>
      <c r="E48" s="54" t="str">
        <f>+A6</f>
        <v>PRODUIT2</v>
      </c>
      <c r="F48" s="54" t="str">
        <f>+A7</f>
        <v>PRODUIT 3</v>
      </c>
      <c r="G48" s="54" t="str">
        <f>+A8</f>
        <v>PRODUIT 4</v>
      </c>
      <c r="H48" s="54" t="str">
        <f>+A9</f>
        <v>PRODUIT 5</v>
      </c>
    </row>
    <row r="49" spans="1:8" ht="15">
      <c r="A49" s="95"/>
      <c r="B49" s="96"/>
      <c r="C49" s="97"/>
      <c r="D49" s="55" t="s">
        <v>50</v>
      </c>
      <c r="E49" s="55" t="s">
        <v>50</v>
      </c>
      <c r="F49" s="55" t="s">
        <v>50</v>
      </c>
      <c r="G49" s="55" t="s">
        <v>50</v>
      </c>
      <c r="H49" s="55" t="s">
        <v>50</v>
      </c>
    </row>
    <row r="50" spans="1:8" ht="15">
      <c r="A50" s="89" t="str">
        <f>+A21</f>
        <v>MATIERE PREMIERE  1</v>
      </c>
      <c r="B50" s="90"/>
      <c r="C50" s="91"/>
      <c r="D50" s="56">
        <v>5</v>
      </c>
      <c r="E50" s="56">
        <v>3</v>
      </c>
      <c r="F50" s="56">
        <v>1.5</v>
      </c>
      <c r="G50" s="56">
        <v>2</v>
      </c>
      <c r="H50" s="56">
        <v>1</v>
      </c>
    </row>
    <row r="51" spans="1:8" ht="15">
      <c r="A51" s="89" t="str">
        <f t="shared" ref="A51:A61" si="5">+A22</f>
        <v>MATIERE PREMIERE  2</v>
      </c>
      <c r="B51" s="90"/>
      <c r="C51" s="91"/>
      <c r="D51" s="56">
        <v>2</v>
      </c>
      <c r="E51" s="56">
        <v>0</v>
      </c>
      <c r="F51" s="56">
        <v>3.5</v>
      </c>
      <c r="G51" s="56">
        <v>4</v>
      </c>
      <c r="H51" s="56">
        <v>6</v>
      </c>
    </row>
    <row r="52" spans="1:8" ht="15">
      <c r="A52" s="89" t="str">
        <f t="shared" si="5"/>
        <v>MATIERE PREMIERE  3</v>
      </c>
      <c r="B52" s="90"/>
      <c r="C52" s="91"/>
      <c r="D52" s="56">
        <v>12</v>
      </c>
      <c r="E52" s="56"/>
      <c r="F52" s="56">
        <v>10</v>
      </c>
      <c r="G52" s="56">
        <v>6</v>
      </c>
      <c r="H52" s="56">
        <v>8</v>
      </c>
    </row>
    <row r="53" spans="1:8" ht="15">
      <c r="A53" s="89" t="str">
        <f t="shared" si="5"/>
        <v>MATIERE PREMIERE  4</v>
      </c>
      <c r="B53" s="90"/>
      <c r="C53" s="91"/>
      <c r="D53" s="56">
        <v>0</v>
      </c>
      <c r="E53" s="56">
        <v>0</v>
      </c>
      <c r="F53" s="56">
        <v>0</v>
      </c>
      <c r="G53" s="56">
        <v>5</v>
      </c>
      <c r="H53" s="56">
        <v>5</v>
      </c>
    </row>
    <row r="54" spans="1:8" ht="15">
      <c r="A54" s="89" t="str">
        <f t="shared" si="5"/>
        <v>MATIERE PREMIERE  5</v>
      </c>
      <c r="B54" s="90"/>
      <c r="C54" s="91"/>
      <c r="D54" s="56">
        <v>14</v>
      </c>
      <c r="E54" s="56">
        <v>15</v>
      </c>
      <c r="F54" s="56">
        <v>0</v>
      </c>
      <c r="G54" s="56">
        <v>0</v>
      </c>
      <c r="H54" s="56">
        <v>12</v>
      </c>
    </row>
    <row r="55" spans="1:8" ht="15">
      <c r="A55" s="89" t="str">
        <f t="shared" si="5"/>
        <v>MATIERE PREMIERE  6</v>
      </c>
      <c r="B55" s="90"/>
      <c r="C55" s="91"/>
      <c r="D55" s="56">
        <v>10</v>
      </c>
      <c r="E55" s="56">
        <v>5</v>
      </c>
      <c r="F55" s="56">
        <v>8</v>
      </c>
      <c r="G55" s="56">
        <v>9</v>
      </c>
      <c r="H55" s="56">
        <v>7</v>
      </c>
    </row>
    <row r="56" spans="1:8" ht="15">
      <c r="A56" s="89" t="str">
        <f t="shared" si="5"/>
        <v>MATIERE PREMIERE  7</v>
      </c>
      <c r="B56" s="90"/>
      <c r="C56" s="91"/>
      <c r="D56" s="56">
        <v>0</v>
      </c>
      <c r="E56" s="56">
        <v>2</v>
      </c>
      <c r="F56" s="56">
        <v>3</v>
      </c>
      <c r="G56" s="56">
        <v>1</v>
      </c>
      <c r="H56" s="56">
        <v>4</v>
      </c>
    </row>
    <row r="57" spans="1:8" ht="15">
      <c r="A57" s="89" t="str">
        <f t="shared" si="5"/>
        <v>MATIERE PREMIERE  8</v>
      </c>
      <c r="B57" s="90"/>
      <c r="C57" s="91"/>
      <c r="D57" s="56">
        <v>6</v>
      </c>
      <c r="E57" s="56"/>
      <c r="F57" s="56">
        <v>6</v>
      </c>
      <c r="G57" s="56"/>
      <c r="H57" s="56">
        <v>6</v>
      </c>
    </row>
    <row r="58" spans="1:8" ht="15">
      <c r="A58" s="89" t="str">
        <f t="shared" si="5"/>
        <v>MATIERE PREMIERE  9</v>
      </c>
      <c r="B58" s="90"/>
      <c r="C58" s="91"/>
      <c r="D58" s="56">
        <v>2</v>
      </c>
      <c r="E58" s="56">
        <v>0</v>
      </c>
      <c r="F58" s="56">
        <v>2</v>
      </c>
      <c r="G58" s="56">
        <v>0</v>
      </c>
      <c r="H58" s="56">
        <v>5</v>
      </c>
    </row>
    <row r="59" spans="1:8" ht="15">
      <c r="A59" s="89" t="str">
        <f t="shared" si="5"/>
        <v>MATIERE PREMIERE  10</v>
      </c>
      <c r="B59" s="90"/>
      <c r="C59" s="91"/>
      <c r="D59" s="56">
        <v>0</v>
      </c>
      <c r="E59" s="56">
        <v>4</v>
      </c>
      <c r="F59" s="56">
        <v>6</v>
      </c>
      <c r="G59" s="56">
        <v>2</v>
      </c>
      <c r="H59" s="56"/>
    </row>
    <row r="60" spans="1:8" ht="15">
      <c r="A60" s="89" t="str">
        <f t="shared" si="5"/>
        <v>MATIERE PREMIERE  11</v>
      </c>
      <c r="B60" s="90"/>
      <c r="C60" s="91"/>
      <c r="D60" s="56">
        <v>5</v>
      </c>
      <c r="E60" s="56">
        <v>5</v>
      </c>
      <c r="F60" s="56"/>
      <c r="G60" s="56"/>
      <c r="H60" s="56"/>
    </row>
    <row r="61" spans="1:8" ht="15">
      <c r="A61" s="89" t="str">
        <f t="shared" si="5"/>
        <v>MATIERE PREMIERE  12</v>
      </c>
      <c r="B61" s="90"/>
      <c r="C61" s="91"/>
      <c r="D61" s="56"/>
      <c r="E61" s="56"/>
      <c r="F61" s="56">
        <v>3</v>
      </c>
      <c r="G61" s="56">
        <v>3</v>
      </c>
      <c r="H61" s="56">
        <v>8</v>
      </c>
    </row>
    <row r="62" spans="1:8" ht="15"/>
    <row r="63" spans="1:8" ht="15">
      <c r="A63" s="112" t="s">
        <v>51</v>
      </c>
      <c r="B63" s="112"/>
      <c r="C63" s="112"/>
      <c r="D63" s="112"/>
      <c r="E63" s="112"/>
      <c r="F63" s="112"/>
    </row>
    <row r="64" spans="1:8" ht="15"/>
    <row r="65" spans="1:12" ht="15.75" thickBot="1"/>
    <row r="66" spans="1:12" ht="15.75" thickTop="1">
      <c r="A66" s="47" t="s">
        <v>48</v>
      </c>
      <c r="B66" s="57"/>
      <c r="C66" s="48" t="str">
        <f>+D48</f>
        <v>PRODUIT 1</v>
      </c>
      <c r="D66" s="48"/>
      <c r="E66" s="48" t="str">
        <f>+E48</f>
        <v>PRODUIT2</v>
      </c>
      <c r="F66" s="48" t="str">
        <f>+F48</f>
        <v>PRODUIT 3</v>
      </c>
      <c r="G66" s="48" t="str">
        <f>+G48</f>
        <v>PRODUIT 4</v>
      </c>
      <c r="H66" s="49" t="str">
        <f>+H48</f>
        <v>PRODUIT 5</v>
      </c>
    </row>
    <row r="67" spans="1:12" ht="15">
      <c r="A67" s="50" t="s">
        <v>52</v>
      </c>
      <c r="B67" s="23"/>
      <c r="C67" s="35">
        <v>150</v>
      </c>
      <c r="D67" s="35"/>
      <c r="E67" s="35">
        <v>200</v>
      </c>
      <c r="F67" s="35">
        <v>320</v>
      </c>
      <c r="G67" s="35">
        <v>180</v>
      </c>
      <c r="H67" s="24">
        <v>0</v>
      </c>
    </row>
    <row r="68" spans="1:12" ht="15">
      <c r="A68" s="50" t="s">
        <v>53</v>
      </c>
      <c r="B68" s="23"/>
      <c r="C68" s="35">
        <v>320</v>
      </c>
      <c r="D68" s="35"/>
      <c r="E68" s="35">
        <v>200</v>
      </c>
      <c r="F68" s="35">
        <v>280</v>
      </c>
      <c r="G68" s="35">
        <v>150</v>
      </c>
      <c r="H68" s="24">
        <v>260</v>
      </c>
    </row>
    <row r="69" spans="1:12" ht="15">
      <c r="A69" s="50" t="s">
        <v>54</v>
      </c>
      <c r="B69" s="23"/>
      <c r="C69" s="35">
        <v>20</v>
      </c>
      <c r="D69" s="35"/>
      <c r="E69" s="35">
        <v>200</v>
      </c>
      <c r="F69" s="35">
        <v>0</v>
      </c>
      <c r="G69" s="35">
        <v>350</v>
      </c>
      <c r="H69" s="24">
        <v>370</v>
      </c>
    </row>
    <row r="70" spans="1:12" ht="15">
      <c r="A70" s="50" t="s">
        <v>55</v>
      </c>
      <c r="B70" s="23"/>
      <c r="C70" s="35">
        <v>80</v>
      </c>
      <c r="D70" s="35"/>
      <c r="E70" s="35">
        <v>200</v>
      </c>
      <c r="F70" s="35">
        <v>320</v>
      </c>
      <c r="G70" s="35">
        <v>240</v>
      </c>
      <c r="H70" s="24">
        <v>480</v>
      </c>
    </row>
    <row r="71" spans="1:12" ht="15">
      <c r="A71" s="50" t="s">
        <v>56</v>
      </c>
      <c r="B71" s="23"/>
      <c r="C71" s="35">
        <v>160</v>
      </c>
      <c r="D71" s="35"/>
      <c r="E71" s="35">
        <v>200</v>
      </c>
      <c r="F71" s="35">
        <v>480</v>
      </c>
      <c r="G71" s="35">
        <v>870</v>
      </c>
      <c r="H71" s="24">
        <v>220</v>
      </c>
    </row>
    <row r="72" spans="1:12" ht="15">
      <c r="A72" s="50" t="s">
        <v>57</v>
      </c>
      <c r="B72" s="23"/>
      <c r="C72" s="35">
        <v>240</v>
      </c>
      <c r="D72" s="35"/>
      <c r="E72" s="35">
        <v>200</v>
      </c>
      <c r="F72" s="35">
        <v>270</v>
      </c>
      <c r="G72" s="35">
        <v>650</v>
      </c>
      <c r="H72" s="24">
        <v>365</v>
      </c>
    </row>
    <row r="73" spans="1:12" ht="15">
      <c r="A73" s="50" t="s">
        <v>58</v>
      </c>
      <c r="B73" s="23"/>
      <c r="C73" s="35">
        <v>1520</v>
      </c>
      <c r="D73" s="35"/>
      <c r="E73" s="35">
        <v>200</v>
      </c>
      <c r="F73" s="35">
        <v>650</v>
      </c>
      <c r="G73" s="35">
        <v>220</v>
      </c>
      <c r="H73" s="24">
        <v>120</v>
      </c>
    </row>
    <row r="74" spans="1:12" ht="15">
      <c r="A74" s="50" t="s">
        <v>59</v>
      </c>
      <c r="B74" s="23"/>
      <c r="C74" s="35">
        <v>210</v>
      </c>
      <c r="D74" s="35"/>
      <c r="E74" s="35">
        <v>0</v>
      </c>
      <c r="F74" s="35">
        <v>120</v>
      </c>
      <c r="G74" s="35">
        <v>150</v>
      </c>
      <c r="H74" s="24">
        <v>100</v>
      </c>
    </row>
    <row r="75" spans="1:12" ht="15">
      <c r="A75" s="50" t="s">
        <v>60</v>
      </c>
      <c r="B75" s="23"/>
      <c r="C75" s="35">
        <v>110</v>
      </c>
      <c r="D75" s="35"/>
      <c r="E75" s="35">
        <v>200</v>
      </c>
      <c r="F75" s="35">
        <v>120</v>
      </c>
      <c r="G75" s="35">
        <v>0</v>
      </c>
      <c r="H75" s="24">
        <v>100</v>
      </c>
    </row>
    <row r="76" spans="1:12" ht="15">
      <c r="A76" s="50" t="s">
        <v>61</v>
      </c>
      <c r="B76" s="23"/>
      <c r="C76" s="35">
        <v>0</v>
      </c>
      <c r="D76" s="35"/>
      <c r="E76" s="35">
        <v>200</v>
      </c>
      <c r="F76" s="35">
        <v>100</v>
      </c>
      <c r="G76" s="35">
        <v>160</v>
      </c>
      <c r="H76" s="24">
        <v>100</v>
      </c>
    </row>
    <row r="77" spans="1:12" ht="15">
      <c r="A77" s="50" t="s">
        <v>62</v>
      </c>
      <c r="B77" s="23"/>
      <c r="C77" s="35">
        <v>210</v>
      </c>
      <c r="D77" s="35"/>
      <c r="E77" s="35">
        <v>200</v>
      </c>
      <c r="F77" s="35">
        <v>50</v>
      </c>
      <c r="G77" s="35">
        <v>350</v>
      </c>
      <c r="H77" s="24">
        <v>250</v>
      </c>
    </row>
    <row r="78" spans="1:12" ht="15.75" thickBot="1">
      <c r="A78" s="51" t="s">
        <v>63</v>
      </c>
      <c r="B78" s="30"/>
      <c r="C78" s="58">
        <v>150</v>
      </c>
      <c r="D78" s="58"/>
      <c r="E78" s="58">
        <v>200</v>
      </c>
      <c r="F78" s="58">
        <v>60</v>
      </c>
      <c r="G78" s="58">
        <v>400</v>
      </c>
      <c r="H78" s="31">
        <v>20</v>
      </c>
    </row>
    <row r="79" spans="1:12" ht="15.75" thickTop="1">
      <c r="C79" s="1">
        <f>SUM(C67:C78)</f>
        <v>3170</v>
      </c>
      <c r="E79" s="1">
        <f t="shared" ref="E79:H79" si="6">SUM(E67:E78)</f>
        <v>2200</v>
      </c>
      <c r="F79" s="1">
        <f t="shared" si="6"/>
        <v>2770</v>
      </c>
      <c r="G79" s="1">
        <f t="shared" si="6"/>
        <v>3720</v>
      </c>
      <c r="H79" s="1">
        <f t="shared" si="6"/>
        <v>2385</v>
      </c>
      <c r="J79" s="59"/>
    </row>
    <row r="80" spans="1:12" ht="15">
      <c r="A80" s="60"/>
      <c r="B80" s="60"/>
      <c r="C80" s="60"/>
      <c r="D80" s="60"/>
      <c r="E80" s="61"/>
      <c r="F80" s="60"/>
      <c r="G80" s="61"/>
      <c r="H80" s="60"/>
      <c r="I80" s="61"/>
      <c r="J80" s="60"/>
      <c r="K80" s="61"/>
      <c r="L80" s="60"/>
    </row>
    <row r="81" spans="1:12" ht="15">
      <c r="A81" s="62"/>
      <c r="B81" s="62"/>
      <c r="C81" s="62"/>
      <c r="D81" s="62"/>
      <c r="E81" s="63"/>
      <c r="F81" s="64"/>
      <c r="G81" s="64"/>
      <c r="H81" s="64"/>
      <c r="I81" s="64"/>
      <c r="J81" s="64"/>
      <c r="K81" s="64"/>
      <c r="L81" s="64"/>
    </row>
    <row r="82" spans="1:12" ht="15">
      <c r="A82" s="65"/>
      <c r="B82" s="65"/>
      <c r="C82" s="65"/>
      <c r="D82" s="65"/>
      <c r="E82" s="65"/>
    </row>
    <row r="83" spans="1:12" ht="15">
      <c r="A83" s="66" t="s">
        <v>64</v>
      </c>
      <c r="B83" s="66"/>
      <c r="C83" s="65"/>
      <c r="D83" s="65"/>
      <c r="E83" s="65"/>
      <c r="G83" s="66"/>
    </row>
    <row r="84" spans="1:12" ht="15">
      <c r="A84" s="65"/>
      <c r="B84" s="65"/>
      <c r="C84" s="65"/>
      <c r="D84" s="65"/>
      <c r="E84" s="65"/>
    </row>
    <row r="85" spans="1:12" ht="15.75" thickBot="1">
      <c r="A85" s="66" t="s">
        <v>65</v>
      </c>
      <c r="B85" s="66"/>
      <c r="C85" s="65"/>
      <c r="D85" s="65"/>
      <c r="E85" s="65"/>
    </row>
    <row r="86" spans="1:12" ht="15.75" thickTop="1">
      <c r="A86" s="67"/>
      <c r="B86" s="85" t="s">
        <v>66</v>
      </c>
    </row>
    <row r="87" spans="1:12" ht="15">
      <c r="A87" s="68"/>
      <c r="B87" s="86"/>
    </row>
    <row r="88" spans="1:12" ht="15">
      <c r="A88" s="70" t="str">
        <f>+A5</f>
        <v>PRODUIT 1</v>
      </c>
      <c r="B88" s="24">
        <v>4600</v>
      </c>
    </row>
    <row r="89" spans="1:12" ht="15">
      <c r="A89" s="70" t="str">
        <f>+A6</f>
        <v>PRODUIT2</v>
      </c>
      <c r="B89" s="24">
        <v>3850</v>
      </c>
    </row>
    <row r="90" spans="1:12" ht="15">
      <c r="A90" s="70" t="str">
        <f>+A7</f>
        <v>PRODUIT 3</v>
      </c>
      <c r="B90" s="24">
        <v>8002</v>
      </c>
    </row>
    <row r="91" spans="1:12" ht="15">
      <c r="A91" s="70" t="str">
        <f>+A8</f>
        <v>PRODUIT 4</v>
      </c>
      <c r="B91" s="24">
        <v>2870</v>
      </c>
    </row>
    <row r="92" spans="1:12" ht="15.75" thickBot="1">
      <c r="A92" s="71" t="str">
        <f>+A9</f>
        <v>PRODUIT 5</v>
      </c>
      <c r="B92" s="31">
        <v>3620</v>
      </c>
    </row>
    <row r="93" spans="1:12" ht="15.75" thickTop="1">
      <c r="A93" s="65"/>
      <c r="B93" s="65"/>
      <c r="C93" s="65"/>
      <c r="D93" s="65"/>
      <c r="E93" s="65"/>
    </row>
    <row r="94" spans="1:12" ht="15">
      <c r="C94" s="65"/>
      <c r="D94" s="65"/>
      <c r="E94" s="65"/>
    </row>
    <row r="95" spans="1:12" ht="15">
      <c r="A95" s="113" t="s">
        <v>67</v>
      </c>
      <c r="B95" s="113"/>
      <c r="C95" s="113"/>
      <c r="D95" s="113"/>
      <c r="E95" s="113"/>
      <c r="F95" s="113"/>
      <c r="G95" s="113"/>
    </row>
    <row r="96" spans="1:12" ht="15.75" thickBot="1">
      <c r="E96" s="1" t="s">
        <v>68</v>
      </c>
    </row>
    <row r="97" spans="1:8" ht="15.75" thickTop="1">
      <c r="A97" s="47"/>
      <c r="B97" s="57"/>
      <c r="C97" s="72" t="str">
        <f>+A88</f>
        <v>PRODUIT 1</v>
      </c>
      <c r="D97" s="72"/>
      <c r="E97" s="72" t="str">
        <f>+A89</f>
        <v>PRODUIT2</v>
      </c>
      <c r="F97" s="72" t="str">
        <f>+A90</f>
        <v>PRODUIT 3</v>
      </c>
      <c r="G97" s="72" t="str">
        <f>+A91</f>
        <v>PRODUIT 4</v>
      </c>
      <c r="H97" s="73" t="str">
        <f>+A92</f>
        <v>PRODUIT 5</v>
      </c>
    </row>
    <row r="98" spans="1:8" ht="15">
      <c r="A98" s="50" t="s">
        <v>69</v>
      </c>
      <c r="B98" s="23"/>
      <c r="C98" s="35">
        <v>120</v>
      </c>
      <c r="D98" s="35"/>
      <c r="E98" s="35">
        <v>200</v>
      </c>
      <c r="F98" s="35">
        <v>320</v>
      </c>
      <c r="G98" s="35">
        <v>200</v>
      </c>
      <c r="H98" s="24">
        <v>410</v>
      </c>
    </row>
    <row r="99" spans="1:8" ht="15">
      <c r="A99" s="50" t="s">
        <v>70</v>
      </c>
      <c r="B99" s="23"/>
      <c r="C99" s="35">
        <v>220</v>
      </c>
      <c r="D99" s="35"/>
      <c r="E99" s="35">
        <v>200</v>
      </c>
      <c r="F99" s="35">
        <v>150</v>
      </c>
      <c r="G99" s="35">
        <v>200</v>
      </c>
      <c r="H99" s="24">
        <v>220</v>
      </c>
    </row>
    <row r="100" spans="1:8" ht="15">
      <c r="A100" s="50" t="s">
        <v>71</v>
      </c>
      <c r="B100" s="23"/>
      <c r="C100" s="35">
        <v>350</v>
      </c>
      <c r="D100" s="35"/>
      <c r="E100" s="35">
        <v>200</v>
      </c>
      <c r="F100" s="35">
        <v>470</v>
      </c>
      <c r="G100" s="35">
        <v>200</v>
      </c>
      <c r="H100" s="24">
        <v>250</v>
      </c>
    </row>
    <row r="101" spans="1:8" ht="15">
      <c r="A101" s="50" t="s">
        <v>72</v>
      </c>
      <c r="B101" s="23"/>
      <c r="C101" s="35">
        <v>20</v>
      </c>
      <c r="D101" s="35"/>
      <c r="E101" s="35">
        <v>200</v>
      </c>
      <c r="F101" s="35">
        <v>285</v>
      </c>
      <c r="G101" s="35">
        <v>150</v>
      </c>
      <c r="H101" s="24">
        <v>260</v>
      </c>
    </row>
    <row r="102" spans="1:8" ht="15">
      <c r="A102" s="50" t="s">
        <v>73</v>
      </c>
      <c r="B102" s="23"/>
      <c r="C102" s="35">
        <v>224</v>
      </c>
      <c r="D102" s="35"/>
      <c r="E102" s="35">
        <v>150</v>
      </c>
      <c r="F102" s="35">
        <v>290</v>
      </c>
      <c r="G102" s="35">
        <v>200</v>
      </c>
      <c r="H102" s="24">
        <v>350</v>
      </c>
    </row>
    <row r="103" spans="1:8" ht="15">
      <c r="A103" s="50" t="s">
        <v>74</v>
      </c>
      <c r="B103" s="23"/>
      <c r="C103" s="35">
        <v>385</v>
      </c>
      <c r="D103" s="35"/>
      <c r="E103" s="35">
        <v>150</v>
      </c>
      <c r="F103" s="35">
        <v>365</v>
      </c>
      <c r="G103" s="35">
        <v>640</v>
      </c>
      <c r="H103" s="24">
        <v>370</v>
      </c>
    </row>
    <row r="104" spans="1:8" ht="15">
      <c r="A104" s="50" t="s">
        <v>75</v>
      </c>
      <c r="B104" s="23"/>
      <c r="C104" s="35">
        <v>264</v>
      </c>
      <c r="D104" s="35"/>
      <c r="E104" s="35">
        <v>200</v>
      </c>
      <c r="F104" s="35">
        <v>500</v>
      </c>
      <c r="G104" s="35">
        <v>250</v>
      </c>
      <c r="H104" s="24">
        <v>220</v>
      </c>
    </row>
    <row r="105" spans="1:8" ht="15">
      <c r="A105" s="50" t="s">
        <v>76</v>
      </c>
      <c r="B105" s="23"/>
      <c r="C105" s="35">
        <v>418</v>
      </c>
      <c r="D105" s="35"/>
      <c r="E105" s="35">
        <v>220</v>
      </c>
      <c r="F105" s="35">
        <v>200</v>
      </c>
      <c r="G105" s="35">
        <v>125</v>
      </c>
      <c r="H105" s="24">
        <v>420</v>
      </c>
    </row>
    <row r="106" spans="1:8" ht="15">
      <c r="A106" s="69" t="s">
        <v>43</v>
      </c>
      <c r="B106" s="34"/>
      <c r="C106" s="74">
        <f>SUM(C98:C105)</f>
        <v>2001</v>
      </c>
      <c r="D106" s="74"/>
      <c r="E106" s="74">
        <f t="shared" ref="E106:H106" si="7">SUM(E98:E105)</f>
        <v>1520</v>
      </c>
      <c r="F106" s="74">
        <f t="shared" si="7"/>
        <v>2580</v>
      </c>
      <c r="G106" s="74">
        <f t="shared" si="7"/>
        <v>1965</v>
      </c>
      <c r="H106" s="75">
        <f t="shared" si="7"/>
        <v>2500</v>
      </c>
    </row>
    <row r="107" spans="1:8" ht="15">
      <c r="A107" s="50" t="s">
        <v>77</v>
      </c>
      <c r="B107" s="23"/>
      <c r="C107" s="35">
        <v>355</v>
      </c>
      <c r="D107" s="35"/>
      <c r="E107" s="35">
        <v>415</v>
      </c>
      <c r="F107" s="35">
        <v>220</v>
      </c>
      <c r="G107" s="35">
        <v>365</v>
      </c>
      <c r="H107" s="24">
        <v>400</v>
      </c>
    </row>
    <row r="108" spans="1:8" ht="15">
      <c r="A108" s="50" t="s">
        <v>78</v>
      </c>
      <c r="B108" s="23"/>
      <c r="C108" s="35">
        <v>5000</v>
      </c>
      <c r="D108" s="35"/>
      <c r="E108" s="35">
        <v>5000</v>
      </c>
      <c r="F108" s="35">
        <v>4000</v>
      </c>
      <c r="G108" s="35">
        <v>5000</v>
      </c>
      <c r="H108" s="24">
        <v>2000</v>
      </c>
    </row>
    <row r="109" spans="1:8" ht="15">
      <c r="A109" s="50" t="s">
        <v>79</v>
      </c>
      <c r="B109" s="23"/>
      <c r="C109" s="76">
        <v>0.25</v>
      </c>
      <c r="D109" s="76"/>
      <c r="E109" s="76">
        <v>0.3</v>
      </c>
      <c r="F109" s="76">
        <v>0.2</v>
      </c>
      <c r="G109" s="76">
        <v>0.15</v>
      </c>
      <c r="H109" s="77">
        <v>0.18</v>
      </c>
    </row>
    <row r="110" spans="1:8" ht="15.75" thickBot="1">
      <c r="A110" s="51" t="s">
        <v>80</v>
      </c>
      <c r="B110" s="30"/>
      <c r="C110" s="87">
        <v>0.03</v>
      </c>
      <c r="D110" s="87"/>
      <c r="E110" s="87"/>
      <c r="F110" s="87"/>
      <c r="G110" s="87"/>
      <c r="H110" s="88"/>
    </row>
    <row r="111" spans="1:8" ht="15.75" thickTop="1"/>
    <row r="112" spans="1:8" ht="15">
      <c r="A112" s="78"/>
      <c r="B112" s="78"/>
    </row>
    <row r="113" spans="1:9" ht="15">
      <c r="I113" s="60"/>
    </row>
    <row r="114" spans="1:9" ht="15">
      <c r="I114" s="7"/>
    </row>
    <row r="115" spans="1:9" ht="15">
      <c r="I115" s="79"/>
    </row>
    <row r="116" spans="1:9" ht="15">
      <c r="I116" s="79"/>
    </row>
    <row r="117" spans="1:9" ht="15">
      <c r="I117" s="79"/>
    </row>
    <row r="118" spans="1:9" ht="15">
      <c r="I118" s="79"/>
    </row>
    <row r="119" spans="1:9" ht="15">
      <c r="I119" s="79"/>
    </row>
    <row r="120" spans="1:9" ht="15">
      <c r="A120" s="7"/>
      <c r="B120" s="7"/>
      <c r="C120" s="60"/>
      <c r="D120" s="60"/>
      <c r="E120" s="60"/>
      <c r="F120" s="60"/>
      <c r="G120" s="60"/>
      <c r="H120" s="60"/>
      <c r="I120" s="60"/>
    </row>
    <row r="121" spans="1:9" ht="15">
      <c r="A121" s="60"/>
      <c r="B121" s="60"/>
      <c r="C121" s="60"/>
      <c r="D121" s="60"/>
      <c r="E121" s="60"/>
      <c r="F121" s="60"/>
      <c r="G121" s="60"/>
      <c r="H121" s="60"/>
      <c r="I121" s="60"/>
    </row>
    <row r="122" spans="1:9" ht="15">
      <c r="A122" s="60"/>
      <c r="B122" s="60"/>
      <c r="C122" s="60"/>
      <c r="D122" s="60"/>
      <c r="E122" s="60"/>
      <c r="F122" s="60"/>
      <c r="G122" s="60"/>
      <c r="H122" s="60"/>
      <c r="I122" s="60"/>
    </row>
    <row r="123" spans="1:9" ht="15">
      <c r="A123" s="60"/>
      <c r="B123" s="60"/>
      <c r="C123" s="10"/>
      <c r="D123" s="10"/>
      <c r="E123" s="10"/>
      <c r="F123" s="10"/>
      <c r="G123" s="10"/>
      <c r="H123" s="10"/>
      <c r="I123" s="60"/>
    </row>
    <row r="124" spans="1:9" ht="15">
      <c r="A124" s="60"/>
      <c r="B124" s="60"/>
      <c r="C124" s="10"/>
      <c r="D124" s="10"/>
      <c r="E124" s="10"/>
      <c r="F124" s="10"/>
      <c r="G124" s="10"/>
      <c r="H124" s="10"/>
      <c r="I124" s="60"/>
    </row>
    <row r="125" spans="1:9" ht="15">
      <c r="A125" s="60"/>
      <c r="B125" s="60"/>
      <c r="C125" s="10"/>
      <c r="D125" s="10"/>
      <c r="E125" s="10"/>
      <c r="F125" s="10"/>
      <c r="G125" s="10"/>
      <c r="H125" s="10"/>
      <c r="I125" s="60"/>
    </row>
    <row r="126" spans="1:9" ht="15">
      <c r="A126" s="60"/>
      <c r="B126" s="60"/>
      <c r="C126" s="10"/>
      <c r="D126" s="10"/>
      <c r="E126" s="10"/>
      <c r="F126" s="10"/>
      <c r="G126" s="10"/>
      <c r="H126" s="10"/>
      <c r="I126" s="60"/>
    </row>
    <row r="127" spans="1:9" ht="15">
      <c r="A127" s="60"/>
      <c r="B127" s="60"/>
      <c r="C127" s="10"/>
      <c r="D127" s="10"/>
      <c r="E127" s="10"/>
      <c r="F127" s="10"/>
      <c r="G127" s="10"/>
      <c r="H127" s="10"/>
      <c r="I127" s="60"/>
    </row>
    <row r="128" spans="1:9" ht="15">
      <c r="A128" s="60"/>
      <c r="B128" s="60"/>
      <c r="C128" s="79"/>
      <c r="D128" s="79"/>
      <c r="E128" s="79"/>
      <c r="F128" s="79"/>
      <c r="G128" s="79"/>
      <c r="H128" s="79"/>
      <c r="I128" s="60"/>
    </row>
    <row r="129" ht="15"/>
    <row r="130" ht="15"/>
    <row r="131" ht="15"/>
    <row r="132" ht="15"/>
    <row r="133" ht="15"/>
    <row r="134" ht="15"/>
    <row r="135" ht="15"/>
    <row r="136" ht="15"/>
    <row r="137" ht="15"/>
    <row r="138" ht="15"/>
    <row r="139" ht="15"/>
    <row r="140" ht="15"/>
    <row r="141" ht="15"/>
    <row r="142" ht="15"/>
    <row r="143" ht="15"/>
    <row r="144" ht="15"/>
    <row r="145" ht="15"/>
    <row r="146" ht="15"/>
    <row r="147" ht="15"/>
    <row r="148" ht="15"/>
    <row r="149" ht="15"/>
    <row r="150" ht="15"/>
    <row r="151" ht="15"/>
    <row r="152" ht="15"/>
    <row r="153" ht="15"/>
    <row r="154" ht="15"/>
    <row r="155" ht="15"/>
    <row r="156" ht="15"/>
    <row r="157" ht="15"/>
    <row r="158" ht="15"/>
    <row r="159" ht="15"/>
    <row r="160" ht="15"/>
    <row r="161" ht="15"/>
    <row r="162" ht="15"/>
    <row r="163" ht="15"/>
    <row r="164" ht="15"/>
    <row r="165" ht="15"/>
    <row r="166" ht="15"/>
    <row r="167" ht="15"/>
    <row r="168" ht="15"/>
    <row r="169" ht="15"/>
    <row r="170" ht="15"/>
    <row r="171" ht="15"/>
    <row r="172" ht="15"/>
    <row r="173" ht="15"/>
    <row r="174" ht="15"/>
    <row r="175" ht="15"/>
    <row r="176" ht="15"/>
    <row r="177" ht="15"/>
    <row r="178" ht="15"/>
    <row r="179" ht="15"/>
    <row r="180" ht="15"/>
    <row r="181" ht="15"/>
    <row r="182" ht="15" customHeight="1"/>
    <row r="183" ht="15" customHeight="1"/>
    <row r="184" ht="15" customHeight="1"/>
    <row r="185" ht="15" customHeight="1"/>
    <row r="186" ht="15" customHeight="1"/>
    <row r="187" ht="15" customHeight="1"/>
    <row r="188" ht="15" customHeight="1"/>
    <row r="189" ht="15" customHeight="1"/>
    <row r="190" ht="15" customHeight="1"/>
    <row r="191" ht="15" customHeight="1"/>
    <row r="192" ht="15" customHeight="1"/>
    <row r="193" ht="15" customHeight="1"/>
    <row r="194" ht="15" customHeight="1"/>
    <row r="195" ht="15" customHeight="1"/>
    <row r="196" ht="15" customHeight="1"/>
    <row r="197" ht="15" customHeight="1"/>
    <row r="198" ht="15" customHeight="1"/>
    <row r="199" ht="15" customHeight="1"/>
    <row r="200" ht="15" customHeight="1"/>
    <row r="201" ht="15" customHeight="1"/>
  </sheetData>
  <mergeCells count="28">
    <mergeCell ref="E8:F8"/>
    <mergeCell ref="E9:F9"/>
    <mergeCell ref="E10:F10"/>
    <mergeCell ref="E3:F3"/>
    <mergeCell ref="I3:J5"/>
    <mergeCell ref="E4:F4"/>
    <mergeCell ref="E5:F5"/>
    <mergeCell ref="E6:F6"/>
    <mergeCell ref="E7:F7"/>
    <mergeCell ref="A55:C55"/>
    <mergeCell ref="A48:C49"/>
    <mergeCell ref="E11:F11"/>
    <mergeCell ref="E12:F12"/>
    <mergeCell ref="E13:F13"/>
    <mergeCell ref="F46:G46"/>
    <mergeCell ref="A50:C50"/>
    <mergeCell ref="A51:C51"/>
    <mergeCell ref="A52:C52"/>
    <mergeCell ref="A53:C53"/>
    <mergeCell ref="A54:C54"/>
    <mergeCell ref="B86:B87"/>
    <mergeCell ref="C110:H110"/>
    <mergeCell ref="A56:C56"/>
    <mergeCell ref="A57:C57"/>
    <mergeCell ref="A58:C58"/>
    <mergeCell ref="A59:C59"/>
    <mergeCell ref="A60:C60"/>
    <mergeCell ref="A61:C61"/>
  </mergeCells>
  <conditionalFormatting sqref="I115:I120 I24:I28">
    <cfRule type="cellIs" dxfId="0" priority="1" operator="equal">
      <formula>0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lien</vt:lpstr>
      <vt:lpstr>FORMULAIRE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HAMDI MAHFOUDH</dc:creator>
  <cp:lastModifiedBy>HAMDI MAHFOUDH</cp:lastModifiedBy>
  <dcterms:created xsi:type="dcterms:W3CDTF">2018-07-13T18:34:42Z</dcterms:created>
  <dcterms:modified xsi:type="dcterms:W3CDTF">2018-07-13T18:51:02Z</dcterms:modified>
</cp:coreProperties>
</file>