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31.12.2019" sheetId="2" r:id="rId1"/>
  </sheets>
  <definedNames>
    <definedName name="_xlnm.Print_Area" localSheetId="0">'31.12.2019'!$A$1:$G$27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9" i="2" l="1"/>
  <c r="F11" i="2" l="1"/>
  <c r="F21" i="2"/>
  <c r="F16" i="2" l="1"/>
  <c r="F5" i="2" s="1"/>
  <c r="F4" i="2" s="1"/>
</calcChain>
</file>

<file path=xl/sharedStrings.xml><?xml version="1.0" encoding="utf-8"?>
<sst xmlns="http://schemas.openxmlformats.org/spreadsheetml/2006/main" count="20" uniqueCount="20">
  <si>
    <t>Résultat fiscal estimé 31/12/2019</t>
  </si>
  <si>
    <t>R = 1/2 (B - 5 % C) X (S/VA)</t>
  </si>
  <si>
    <t>Salaires (S)</t>
  </si>
  <si>
    <t>Valeur ajoutée (VA) estimé 31/12/2019</t>
  </si>
  <si>
    <t>IS estimé 31/12/2019</t>
  </si>
  <si>
    <t xml:space="preserve">Résultat fiscal net estimé 31/12/2019 (B) </t>
  </si>
  <si>
    <t>RESULTAT COURANT AVANT IMPOT</t>
  </si>
  <si>
    <t>CHARGES DE PERSONNEL</t>
  </si>
  <si>
    <t>IMPOTS ET TAXES</t>
  </si>
  <si>
    <t>DOTATION AUX AMORT ET PROV.</t>
  </si>
  <si>
    <t xml:space="preserve">             HORS REPRISES</t>
  </si>
  <si>
    <t>CHARGES FINANCIERES</t>
  </si>
  <si>
    <t>Solde compte 6411100 31/12/2019</t>
  </si>
  <si>
    <t>Solde compte 6411010 31/12/2019</t>
  </si>
  <si>
    <t>Capitaux propres hors résultat</t>
  </si>
  <si>
    <t>CAPITAL</t>
  </si>
  <si>
    <t>RESERVE LEGALE</t>
  </si>
  <si>
    <t>RESERVE FACULTATIVE</t>
  </si>
  <si>
    <t>Forfait social</t>
  </si>
  <si>
    <t>Calcul Participation 31/12/2019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</si>
</sst>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43" fontId="0" fillId="0" borderId="0" xfId="1" applyFont="1"/>
    <xf numFmtId="0" fontId="0" fillId="0" borderId="0" xfId="0" quotePrefix="1"/>
    <xf numFmtId="43" fontId="0" fillId="2" borderId="0" xfId="1" applyFont="1" applyFill="1"/>
    <xf numFmtId="2" fontId="0" fillId="0" borderId="0" xfId="0" applyNumberFormat="1" applyAlignment="1">
      <alignment horizontal="center"/>
    </xf>
    <xf numFmtId="0" fontId="2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7"/>
  <sheetViews>
    <sheetView tabSelected="1" zoomScale="85" zoomScaleNormal="85" zoomScaleSheetLayoutView="55" workbookViewId="0">
      <selection activeCell="F13" sqref="F13"/>
    </sheetView>
  </sheetViews>
  <sheetFormatPr baseColWidth="10" defaultColWidth="9.140625" defaultRowHeight="15" x14ac:dyDescent="0.25"/>
  <cols>
    <col min="5" max="5" width="13.42578125" customWidth="1"/>
    <col min="6" max="6" width="18.7109375" style="1" customWidth="1"/>
    <col min="10" max="10" width="14.5703125" bestFit="1" customWidth="1"/>
  </cols>
  <sheetData>
    <row r="2" spans="2:6" x14ac:dyDescent="0.25">
      <c r="B2" s="5" t="s">
        <v>19</v>
      </c>
    </row>
    <row r="4" spans="2:6" x14ac:dyDescent="0.25">
      <c r="B4" t="s">
        <v>18</v>
      </c>
      <c r="F4" s="4">
        <f>+F5/5</f>
        <v>81569.093351558447</v>
      </c>
    </row>
    <row r="5" spans="2:6" x14ac:dyDescent="0.25">
      <c r="B5" t="s">
        <v>1</v>
      </c>
      <c r="F5" s="3">
        <f>0.5*(F9-5%*F11)*(F16/F21)</f>
        <v>407845.46675779222</v>
      </c>
    </row>
    <row r="7" spans="2:6" x14ac:dyDescent="0.25">
      <c r="B7" t="s">
        <v>0</v>
      </c>
      <c r="F7" s="1">
        <v>2000500</v>
      </c>
    </row>
    <row r="8" spans="2:6" x14ac:dyDescent="0.25">
      <c r="B8" t="s">
        <v>4</v>
      </c>
      <c r="F8" s="1">
        <f>+(F7-500000)*0.31+500000*0.28</f>
        <v>605155</v>
      </c>
    </row>
    <row r="9" spans="2:6" x14ac:dyDescent="0.25">
      <c r="B9" t="s">
        <v>5</v>
      </c>
      <c r="F9" s="3">
        <f>+F7-F8</f>
        <v>1395345</v>
      </c>
    </row>
    <row r="11" spans="2:6" x14ac:dyDescent="0.25">
      <c r="B11" t="s">
        <v>14</v>
      </c>
      <c r="F11" s="3">
        <f>SUM(F12:F14)</f>
        <v>5215052</v>
      </c>
    </row>
    <row r="12" spans="2:6" x14ac:dyDescent="0.25">
      <c r="B12" t="s">
        <v>15</v>
      </c>
      <c r="F12" s="1">
        <v>1500000</v>
      </c>
    </row>
    <row r="13" spans="2:6" x14ac:dyDescent="0.25">
      <c r="B13" t="s">
        <v>16</v>
      </c>
      <c r="F13" s="1">
        <v>215052</v>
      </c>
    </row>
    <row r="14" spans="2:6" x14ac:dyDescent="0.25">
      <c r="B14" t="s">
        <v>17</v>
      </c>
      <c r="F14" s="1">
        <v>3500000</v>
      </c>
    </row>
    <row r="16" spans="2:6" x14ac:dyDescent="0.25">
      <c r="B16" t="s">
        <v>2</v>
      </c>
      <c r="F16" s="3">
        <f>SUM(F17:F19)</f>
        <v>35917049.170000002</v>
      </c>
    </row>
    <row r="17" spans="2:6" x14ac:dyDescent="0.25">
      <c r="B17" s="2" t="s">
        <v>12</v>
      </c>
      <c r="D17" s="2"/>
      <c r="F17" s="1">
        <v>2459393.25</v>
      </c>
    </row>
    <row r="18" spans="2:6" x14ac:dyDescent="0.25">
      <c r="B18" s="2" t="s">
        <v>13</v>
      </c>
      <c r="F18" s="1">
        <v>33457655.920000002</v>
      </c>
    </row>
    <row r="19" spans="2:6" x14ac:dyDescent="0.25">
      <c r="B19" s="2"/>
    </row>
    <row r="21" spans="2:6" x14ac:dyDescent="0.25">
      <c r="B21" t="s">
        <v>3</v>
      </c>
      <c r="F21" s="3">
        <f>+F22+F23+F24+F25+F27</f>
        <v>49959132</v>
      </c>
    </row>
    <row r="22" spans="2:6" x14ac:dyDescent="0.25">
      <c r="B22" t="s">
        <v>6</v>
      </c>
      <c r="F22" s="1">
        <v>2682978</v>
      </c>
    </row>
    <row r="23" spans="2:6" x14ac:dyDescent="0.25">
      <c r="B23" t="s">
        <v>7</v>
      </c>
      <c r="F23" s="1">
        <v>45506389</v>
      </c>
    </row>
    <row r="24" spans="2:6" x14ac:dyDescent="0.25">
      <c r="B24" t="s">
        <v>8</v>
      </c>
      <c r="F24" s="1">
        <v>1487692</v>
      </c>
    </row>
    <row r="25" spans="2:6" x14ac:dyDescent="0.25">
      <c r="B25" t="s">
        <v>9</v>
      </c>
      <c r="F25" s="1">
        <v>223016</v>
      </c>
    </row>
    <row r="26" spans="2:6" x14ac:dyDescent="0.25">
      <c r="B26" t="s">
        <v>10</v>
      </c>
    </row>
    <row r="27" spans="2:6" x14ac:dyDescent="0.25">
      <c r="B27" t="s">
        <v>11</v>
      </c>
      <c r="F27" s="1">
        <v>59057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31.12.2019</vt:lpstr>
      <vt:lpstr>'31.12.2019'!Zone_d_impression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2020-03-26T09:55:09Z</dcterms:modified>
</cp:coreProperties>
</file>