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laudel hamka\Desktop\"/>
    </mc:Choice>
  </mc:AlternateContent>
  <bookViews>
    <workbookView xWindow="0" yWindow="0" windowWidth="20490" windowHeight="74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3" i="1" l="1"/>
  <c r="P53" i="1" l="1"/>
  <c r="V21" i="1" l="1"/>
  <c r="U4" i="1"/>
  <c r="U5" i="1"/>
  <c r="U6" i="1"/>
  <c r="U7" i="1"/>
  <c r="U8" i="1"/>
  <c r="U9" i="1"/>
  <c r="U10" i="1"/>
  <c r="U11" i="1"/>
  <c r="T4" i="1" l="1"/>
  <c r="T11" i="1" l="1"/>
  <c r="T5" i="1"/>
  <c r="T8" i="1"/>
  <c r="T10" i="1" l="1"/>
  <c r="T9" i="1"/>
  <c r="T7" i="1"/>
  <c r="T6" i="1"/>
  <c r="T3" i="1"/>
  <c r="V20" i="1" l="1"/>
  <c r="V19" i="1" l="1"/>
  <c r="Q15" i="1" l="1"/>
  <c r="R15" i="1"/>
  <c r="S15" i="1"/>
  <c r="T15" i="1"/>
  <c r="U15" i="1"/>
  <c r="P15" i="1"/>
  <c r="B54" i="1" l="1"/>
  <c r="C54" i="1"/>
  <c r="D54" i="1"/>
  <c r="E54" i="1"/>
  <c r="F54" i="1"/>
  <c r="G54" i="1"/>
  <c r="B55" i="1"/>
  <c r="C55" i="1"/>
  <c r="D55" i="1"/>
  <c r="E55" i="1"/>
  <c r="F55" i="1"/>
  <c r="G55" i="1"/>
  <c r="B56" i="1"/>
  <c r="C56" i="1"/>
  <c r="D56" i="1"/>
  <c r="E56" i="1"/>
  <c r="F56" i="1"/>
  <c r="G56" i="1"/>
  <c r="B57" i="1"/>
  <c r="C57" i="1"/>
  <c r="D57" i="1"/>
  <c r="E57" i="1"/>
  <c r="F57" i="1"/>
  <c r="G57" i="1"/>
  <c r="B58" i="1"/>
  <c r="C58" i="1"/>
  <c r="D58" i="1"/>
  <c r="E58" i="1"/>
  <c r="F58" i="1"/>
  <c r="G58" i="1"/>
  <c r="B59" i="1"/>
  <c r="C59" i="1"/>
  <c r="D59" i="1"/>
  <c r="E59" i="1"/>
  <c r="F59" i="1"/>
  <c r="G59" i="1"/>
  <c r="B60" i="1"/>
  <c r="C60" i="1"/>
  <c r="D60" i="1"/>
  <c r="E60" i="1"/>
  <c r="F60" i="1"/>
  <c r="G60" i="1"/>
  <c r="B61" i="1"/>
  <c r="C61" i="1"/>
  <c r="D61" i="1"/>
  <c r="E61" i="1"/>
  <c r="F61" i="1"/>
  <c r="G61" i="1"/>
  <c r="B62" i="1"/>
  <c r="C62" i="1"/>
  <c r="D62" i="1"/>
  <c r="E62" i="1"/>
  <c r="F62" i="1"/>
  <c r="G62" i="1"/>
  <c r="B63" i="1"/>
  <c r="C63" i="1"/>
  <c r="D63" i="1"/>
  <c r="E63" i="1"/>
  <c r="F63" i="1"/>
  <c r="G63" i="1"/>
  <c r="B64" i="1"/>
  <c r="C64" i="1"/>
  <c r="D64" i="1"/>
  <c r="E64" i="1"/>
  <c r="F64" i="1"/>
  <c r="G64" i="1"/>
  <c r="B65" i="1"/>
  <c r="C65" i="1"/>
  <c r="D65" i="1"/>
  <c r="E65" i="1"/>
  <c r="F65" i="1"/>
  <c r="G65" i="1"/>
  <c r="B66" i="1"/>
  <c r="C66" i="1"/>
  <c r="D66" i="1"/>
  <c r="E66" i="1"/>
  <c r="F66" i="1"/>
  <c r="G66" i="1"/>
  <c r="B67" i="1"/>
  <c r="C67" i="1"/>
  <c r="D67" i="1"/>
  <c r="E67" i="1"/>
  <c r="F67" i="1"/>
  <c r="G67" i="1"/>
  <c r="B68" i="1"/>
  <c r="C68" i="1"/>
  <c r="D68" i="1"/>
  <c r="E68" i="1"/>
  <c r="F68" i="1"/>
  <c r="G68" i="1"/>
  <c r="B69" i="1"/>
  <c r="C69" i="1"/>
  <c r="D69" i="1"/>
  <c r="E69" i="1"/>
  <c r="F69" i="1"/>
  <c r="G69" i="1"/>
  <c r="B70" i="1"/>
  <c r="C70" i="1"/>
  <c r="D70" i="1"/>
  <c r="E70" i="1"/>
  <c r="F70" i="1"/>
  <c r="G70" i="1"/>
  <c r="B71" i="1"/>
  <c r="C71" i="1"/>
  <c r="D71" i="1"/>
  <c r="E71" i="1"/>
  <c r="F71" i="1"/>
  <c r="G71" i="1"/>
  <c r="B72" i="1"/>
  <c r="C72" i="1"/>
  <c r="D72" i="1"/>
  <c r="E72" i="1"/>
  <c r="F72" i="1"/>
  <c r="G72" i="1"/>
  <c r="B73" i="1"/>
  <c r="C73" i="1"/>
  <c r="D73" i="1"/>
  <c r="E73" i="1"/>
  <c r="F73" i="1"/>
  <c r="G73" i="1"/>
  <c r="B74" i="1"/>
  <c r="C74" i="1"/>
  <c r="D74" i="1"/>
  <c r="E74" i="1"/>
  <c r="F74" i="1"/>
  <c r="G74" i="1"/>
  <c r="B75" i="1"/>
  <c r="C75" i="1"/>
  <c r="D75" i="1"/>
  <c r="E75" i="1"/>
  <c r="F75" i="1"/>
  <c r="G75" i="1"/>
  <c r="B76" i="1"/>
  <c r="C76" i="1"/>
  <c r="D76" i="1"/>
  <c r="E76" i="1"/>
  <c r="F76" i="1"/>
  <c r="G76" i="1"/>
  <c r="B77" i="1"/>
  <c r="C77" i="1"/>
  <c r="D77" i="1"/>
  <c r="E77" i="1"/>
  <c r="F77" i="1"/>
  <c r="G77" i="1"/>
  <c r="B78" i="1"/>
  <c r="C78" i="1"/>
  <c r="D78" i="1"/>
  <c r="E78" i="1"/>
  <c r="F78" i="1"/>
  <c r="G78" i="1"/>
  <c r="B79" i="1"/>
  <c r="C79" i="1"/>
  <c r="D79" i="1"/>
  <c r="E79" i="1"/>
  <c r="F79" i="1"/>
  <c r="G79" i="1"/>
  <c r="B80" i="1"/>
  <c r="C80" i="1"/>
  <c r="D80" i="1"/>
  <c r="E80" i="1"/>
  <c r="F80" i="1"/>
  <c r="G80" i="1"/>
  <c r="B81" i="1"/>
  <c r="C81" i="1"/>
  <c r="D81" i="1"/>
  <c r="E81" i="1"/>
  <c r="F81" i="1"/>
  <c r="G81" i="1"/>
  <c r="B82" i="1"/>
  <c r="C82" i="1"/>
  <c r="D82" i="1"/>
  <c r="E82" i="1"/>
  <c r="F82" i="1"/>
  <c r="G82" i="1"/>
  <c r="B83" i="1"/>
  <c r="C83" i="1"/>
  <c r="D83" i="1"/>
  <c r="E83" i="1"/>
  <c r="F83" i="1"/>
  <c r="G83" i="1"/>
  <c r="B84" i="1"/>
  <c r="C84" i="1"/>
  <c r="D84" i="1"/>
  <c r="E84" i="1"/>
  <c r="F84" i="1"/>
  <c r="G84" i="1"/>
  <c r="B85" i="1"/>
  <c r="C85" i="1"/>
  <c r="D85" i="1"/>
  <c r="E85" i="1"/>
  <c r="F85" i="1"/>
  <c r="G85" i="1"/>
  <c r="B86" i="1"/>
  <c r="C86" i="1"/>
  <c r="D86" i="1"/>
  <c r="E86" i="1"/>
  <c r="F86" i="1"/>
  <c r="G86" i="1"/>
  <c r="B87" i="1"/>
  <c r="C87" i="1"/>
  <c r="D87" i="1"/>
  <c r="E87" i="1"/>
  <c r="F87" i="1"/>
  <c r="G87" i="1"/>
  <c r="B88" i="1"/>
  <c r="C88" i="1"/>
  <c r="D88" i="1"/>
  <c r="E88" i="1"/>
  <c r="F88" i="1"/>
  <c r="G88" i="1"/>
  <c r="B89" i="1"/>
  <c r="C89" i="1"/>
  <c r="D89" i="1"/>
  <c r="E89" i="1"/>
  <c r="F89" i="1"/>
  <c r="G89" i="1"/>
  <c r="B90" i="1"/>
  <c r="C90" i="1"/>
  <c r="D90" i="1"/>
  <c r="E90" i="1"/>
  <c r="F90" i="1"/>
  <c r="G90" i="1"/>
  <c r="B91" i="1"/>
  <c r="C91" i="1"/>
  <c r="D91" i="1"/>
  <c r="E91" i="1"/>
  <c r="F91" i="1"/>
  <c r="G91" i="1"/>
  <c r="B98" i="1"/>
  <c r="C98" i="1"/>
  <c r="D98" i="1"/>
  <c r="E98" i="1"/>
  <c r="F98" i="1"/>
  <c r="G98" i="1"/>
  <c r="B99" i="1"/>
  <c r="C99" i="1"/>
  <c r="D99" i="1"/>
  <c r="E99" i="1"/>
  <c r="F99" i="1"/>
  <c r="G99" i="1"/>
  <c r="B100" i="1"/>
  <c r="C100" i="1"/>
  <c r="D100" i="1"/>
  <c r="E100" i="1"/>
  <c r="F100" i="1"/>
  <c r="G100" i="1"/>
  <c r="B101" i="1"/>
  <c r="C101" i="1"/>
  <c r="D101" i="1"/>
  <c r="E101" i="1"/>
  <c r="F101" i="1"/>
  <c r="G101" i="1"/>
  <c r="B102" i="1"/>
  <c r="C102" i="1"/>
  <c r="D102" i="1"/>
  <c r="E102" i="1"/>
  <c r="F102" i="1"/>
  <c r="G102" i="1"/>
  <c r="B103" i="1"/>
  <c r="C103" i="1"/>
  <c r="D103" i="1"/>
  <c r="E103" i="1"/>
  <c r="F103" i="1"/>
  <c r="G103" i="1"/>
  <c r="B104" i="1"/>
  <c r="C104" i="1"/>
  <c r="D104" i="1"/>
  <c r="E104" i="1"/>
  <c r="F104" i="1"/>
  <c r="G104" i="1"/>
  <c r="B105" i="1"/>
  <c r="C105" i="1"/>
  <c r="D105" i="1"/>
  <c r="E105" i="1"/>
  <c r="F105" i="1"/>
  <c r="G105" i="1"/>
  <c r="B106" i="1"/>
  <c r="C106" i="1"/>
  <c r="D106" i="1"/>
  <c r="E106" i="1"/>
  <c r="F106" i="1"/>
  <c r="G106" i="1"/>
  <c r="B107" i="1"/>
  <c r="C107" i="1"/>
  <c r="D107" i="1"/>
  <c r="E107" i="1"/>
  <c r="F107" i="1"/>
  <c r="G107" i="1"/>
  <c r="B108" i="1"/>
  <c r="C108" i="1"/>
  <c r="D108" i="1"/>
  <c r="E108" i="1"/>
  <c r="F108" i="1"/>
  <c r="G108" i="1"/>
  <c r="B109" i="1"/>
  <c r="C109" i="1"/>
  <c r="D109" i="1"/>
  <c r="E109" i="1"/>
  <c r="F109" i="1"/>
  <c r="G109" i="1"/>
  <c r="B110" i="1"/>
  <c r="C110" i="1"/>
  <c r="D110" i="1"/>
  <c r="E110" i="1"/>
  <c r="F110" i="1"/>
  <c r="G110" i="1"/>
  <c r="B111" i="1"/>
  <c r="C111" i="1"/>
  <c r="D111" i="1"/>
  <c r="E111" i="1"/>
  <c r="F111" i="1"/>
  <c r="G111" i="1"/>
  <c r="B112" i="1"/>
  <c r="C112" i="1"/>
  <c r="D112" i="1"/>
  <c r="E112" i="1"/>
  <c r="F112" i="1"/>
  <c r="G112" i="1"/>
  <c r="B113" i="1"/>
  <c r="C113" i="1"/>
  <c r="D113" i="1"/>
  <c r="E113" i="1"/>
  <c r="F113" i="1"/>
  <c r="G113" i="1"/>
  <c r="B114" i="1"/>
  <c r="C114" i="1"/>
  <c r="D114" i="1"/>
  <c r="E114" i="1"/>
  <c r="F114" i="1"/>
  <c r="G114" i="1"/>
  <c r="B115" i="1"/>
  <c r="C115" i="1"/>
  <c r="D115" i="1"/>
  <c r="E115" i="1"/>
  <c r="F115" i="1"/>
  <c r="G115" i="1"/>
  <c r="B116" i="1"/>
  <c r="C116" i="1"/>
  <c r="D116" i="1"/>
  <c r="E116" i="1"/>
  <c r="F116" i="1"/>
  <c r="G116" i="1"/>
  <c r="B117" i="1"/>
  <c r="C117" i="1"/>
  <c r="D117" i="1"/>
  <c r="E117" i="1"/>
  <c r="F117" i="1"/>
  <c r="G117" i="1"/>
  <c r="B118" i="1"/>
  <c r="C118" i="1"/>
  <c r="D118" i="1"/>
  <c r="E118" i="1"/>
  <c r="F118" i="1"/>
  <c r="G118" i="1"/>
  <c r="B119" i="1"/>
  <c r="C119" i="1"/>
  <c r="D119" i="1"/>
  <c r="E119" i="1"/>
  <c r="F119" i="1"/>
  <c r="G119" i="1"/>
  <c r="B120" i="1"/>
  <c r="C120" i="1"/>
  <c r="D120" i="1"/>
  <c r="E120" i="1"/>
  <c r="F120" i="1"/>
  <c r="G120" i="1"/>
  <c r="B121" i="1"/>
  <c r="C121" i="1"/>
  <c r="D121" i="1"/>
  <c r="E121" i="1"/>
  <c r="F121" i="1"/>
  <c r="G121" i="1"/>
  <c r="B122" i="1"/>
  <c r="C122" i="1"/>
  <c r="D122" i="1"/>
  <c r="E122" i="1"/>
  <c r="F122" i="1"/>
  <c r="G122" i="1"/>
  <c r="B123" i="1"/>
  <c r="C123" i="1"/>
  <c r="D123" i="1"/>
  <c r="E123" i="1"/>
  <c r="F123" i="1"/>
  <c r="G123" i="1"/>
  <c r="B124" i="1"/>
  <c r="C124" i="1"/>
  <c r="D124" i="1"/>
  <c r="E124" i="1"/>
  <c r="F124" i="1"/>
  <c r="G124" i="1"/>
  <c r="B125" i="1"/>
  <c r="C125" i="1"/>
  <c r="D125" i="1"/>
  <c r="E125" i="1"/>
  <c r="F125" i="1"/>
  <c r="G125" i="1"/>
  <c r="B126" i="1"/>
  <c r="C126" i="1"/>
  <c r="D126" i="1"/>
  <c r="E126" i="1"/>
  <c r="F126" i="1"/>
  <c r="G126" i="1"/>
  <c r="B127" i="1"/>
  <c r="C127" i="1"/>
  <c r="D127" i="1"/>
  <c r="E127" i="1"/>
  <c r="F127" i="1"/>
  <c r="G127" i="1"/>
  <c r="B128" i="1"/>
  <c r="C128" i="1"/>
  <c r="D128" i="1"/>
  <c r="E128" i="1"/>
  <c r="F128" i="1"/>
  <c r="G128" i="1"/>
  <c r="B129" i="1"/>
  <c r="C129" i="1"/>
  <c r="D129" i="1"/>
  <c r="E129" i="1"/>
  <c r="F129" i="1"/>
  <c r="G129" i="1"/>
  <c r="B130" i="1"/>
  <c r="C130" i="1"/>
  <c r="D130" i="1"/>
  <c r="E130" i="1"/>
  <c r="F130" i="1"/>
  <c r="G130" i="1"/>
  <c r="B131" i="1"/>
  <c r="C131" i="1"/>
  <c r="D131" i="1"/>
  <c r="E131" i="1"/>
  <c r="F131" i="1"/>
  <c r="G131" i="1"/>
  <c r="B132" i="1"/>
  <c r="C132" i="1"/>
  <c r="D132" i="1"/>
  <c r="E132" i="1"/>
  <c r="F132" i="1"/>
  <c r="G132" i="1"/>
  <c r="B133" i="1"/>
  <c r="C133" i="1"/>
  <c r="D133" i="1"/>
  <c r="E133" i="1"/>
  <c r="F133" i="1"/>
  <c r="G133" i="1"/>
  <c r="B134" i="1"/>
  <c r="C134" i="1"/>
  <c r="D134" i="1"/>
  <c r="E134" i="1"/>
  <c r="F134" i="1"/>
  <c r="G134" i="1"/>
  <c r="B135" i="1"/>
  <c r="C135" i="1"/>
  <c r="D135" i="1"/>
  <c r="E135" i="1"/>
  <c r="F135" i="1"/>
  <c r="G135" i="1"/>
  <c r="B136" i="1"/>
  <c r="C136" i="1"/>
  <c r="D136" i="1"/>
  <c r="E136" i="1"/>
  <c r="F136" i="1"/>
  <c r="G136" i="1"/>
  <c r="B137" i="1"/>
  <c r="C137" i="1"/>
  <c r="D137" i="1"/>
  <c r="E137" i="1"/>
  <c r="F137" i="1"/>
  <c r="G137" i="1"/>
  <c r="B138" i="1"/>
  <c r="C138" i="1"/>
  <c r="D138" i="1"/>
  <c r="E138" i="1"/>
  <c r="F138" i="1"/>
  <c r="G138" i="1"/>
  <c r="B139" i="1"/>
  <c r="C139" i="1"/>
  <c r="D139" i="1"/>
  <c r="E139" i="1"/>
  <c r="F139" i="1"/>
  <c r="G139" i="1"/>
  <c r="B140" i="1"/>
  <c r="C140" i="1"/>
  <c r="D140" i="1"/>
  <c r="E140" i="1"/>
  <c r="F140" i="1"/>
  <c r="G140" i="1"/>
  <c r="B141" i="1"/>
  <c r="C141" i="1"/>
  <c r="D141" i="1"/>
  <c r="E141" i="1"/>
  <c r="F141" i="1"/>
  <c r="G141" i="1"/>
  <c r="B142" i="1"/>
  <c r="C142" i="1"/>
  <c r="D142" i="1"/>
  <c r="E142" i="1"/>
  <c r="F142" i="1"/>
  <c r="G142" i="1"/>
  <c r="B143" i="1"/>
  <c r="C143" i="1"/>
  <c r="D143" i="1"/>
  <c r="E143" i="1"/>
  <c r="F143" i="1"/>
  <c r="G143" i="1"/>
  <c r="Q354" i="1"/>
  <c r="R354" i="1"/>
  <c r="S354" i="1"/>
  <c r="T354" i="1"/>
  <c r="U354" i="1"/>
  <c r="P354" i="1"/>
  <c r="Q353" i="1"/>
  <c r="R353" i="1"/>
  <c r="S353" i="1"/>
  <c r="T353" i="1"/>
  <c r="U353" i="1"/>
  <c r="P353" i="1"/>
  <c r="Q348" i="1"/>
  <c r="R348" i="1"/>
  <c r="S348" i="1"/>
  <c r="T348" i="1"/>
  <c r="U348" i="1"/>
  <c r="P348" i="1"/>
  <c r="P302" i="1"/>
  <c r="Q302" i="1"/>
  <c r="R302" i="1"/>
  <c r="S302" i="1"/>
  <c r="T302" i="1"/>
  <c r="U302" i="1"/>
  <c r="P303" i="1"/>
  <c r="Q303" i="1"/>
  <c r="R303" i="1"/>
  <c r="S303" i="1"/>
  <c r="T303" i="1"/>
  <c r="U303" i="1"/>
  <c r="P304" i="1"/>
  <c r="Q304" i="1"/>
  <c r="R304" i="1"/>
  <c r="S304" i="1"/>
  <c r="T304" i="1"/>
  <c r="U304" i="1"/>
  <c r="P305" i="1"/>
  <c r="Q305" i="1"/>
  <c r="R305" i="1"/>
  <c r="S305" i="1"/>
  <c r="T305" i="1"/>
  <c r="U305" i="1"/>
  <c r="P306" i="1"/>
  <c r="Q306" i="1"/>
  <c r="R306" i="1"/>
  <c r="S306" i="1"/>
  <c r="T306" i="1"/>
  <c r="U306" i="1"/>
  <c r="P307" i="1"/>
  <c r="Q307" i="1"/>
  <c r="R307" i="1"/>
  <c r="S307" i="1"/>
  <c r="T307" i="1"/>
  <c r="U307" i="1"/>
  <c r="P308" i="1"/>
  <c r="Q308" i="1"/>
  <c r="R308" i="1"/>
  <c r="S308" i="1"/>
  <c r="T308" i="1"/>
  <c r="U308" i="1"/>
  <c r="P309" i="1"/>
  <c r="Q309" i="1"/>
  <c r="R309" i="1"/>
  <c r="S309" i="1"/>
  <c r="T309" i="1"/>
  <c r="U309" i="1"/>
  <c r="P310" i="1"/>
  <c r="Q310" i="1"/>
  <c r="R310" i="1"/>
  <c r="S310" i="1"/>
  <c r="T310" i="1"/>
  <c r="U310" i="1"/>
  <c r="P311" i="1"/>
  <c r="Q311" i="1"/>
  <c r="R311" i="1"/>
  <c r="S311" i="1"/>
  <c r="T311" i="1"/>
  <c r="U311" i="1"/>
  <c r="P312" i="1"/>
  <c r="Q312" i="1"/>
  <c r="R312" i="1"/>
  <c r="S312" i="1"/>
  <c r="T312" i="1"/>
  <c r="U312" i="1"/>
  <c r="P313" i="1"/>
  <c r="Q313" i="1"/>
  <c r="R313" i="1"/>
  <c r="S313" i="1"/>
  <c r="T313" i="1"/>
  <c r="U313" i="1"/>
  <c r="P314" i="1"/>
  <c r="Q314" i="1"/>
  <c r="R314" i="1"/>
  <c r="S314" i="1"/>
  <c r="T314" i="1"/>
  <c r="U314" i="1"/>
  <c r="P315" i="1"/>
  <c r="Q315" i="1"/>
  <c r="R315" i="1"/>
  <c r="S315" i="1"/>
  <c r="T315" i="1"/>
  <c r="U315" i="1"/>
  <c r="P316" i="1"/>
  <c r="Q316" i="1"/>
  <c r="R316" i="1"/>
  <c r="S316" i="1"/>
  <c r="T316" i="1"/>
  <c r="U316" i="1"/>
  <c r="P317" i="1"/>
  <c r="Q317" i="1"/>
  <c r="R317" i="1"/>
  <c r="S317" i="1"/>
  <c r="T317" i="1"/>
  <c r="U317" i="1"/>
  <c r="P318" i="1"/>
  <c r="Q318" i="1"/>
  <c r="R318" i="1"/>
  <c r="S318" i="1"/>
  <c r="T318" i="1"/>
  <c r="U318" i="1"/>
  <c r="P319" i="1"/>
  <c r="Q319" i="1"/>
  <c r="R319" i="1"/>
  <c r="S319" i="1"/>
  <c r="T319" i="1"/>
  <c r="U319" i="1"/>
  <c r="P320" i="1"/>
  <c r="Q320" i="1"/>
  <c r="R320" i="1"/>
  <c r="S320" i="1"/>
  <c r="T320" i="1"/>
  <c r="U320" i="1"/>
  <c r="P321" i="1"/>
  <c r="Q321" i="1"/>
  <c r="R321" i="1"/>
  <c r="S321" i="1"/>
  <c r="T321" i="1"/>
  <c r="U321" i="1"/>
  <c r="P322" i="1"/>
  <c r="Q322" i="1"/>
  <c r="R322" i="1"/>
  <c r="S322" i="1"/>
  <c r="T322" i="1"/>
  <c r="U322" i="1"/>
  <c r="P323" i="1"/>
  <c r="Q323" i="1"/>
  <c r="R323" i="1"/>
  <c r="S323" i="1"/>
  <c r="T323" i="1"/>
  <c r="U323" i="1"/>
  <c r="P324" i="1"/>
  <c r="Q324" i="1"/>
  <c r="R324" i="1"/>
  <c r="S324" i="1"/>
  <c r="T324" i="1"/>
  <c r="U324" i="1"/>
  <c r="P325" i="1"/>
  <c r="Q325" i="1"/>
  <c r="R325" i="1"/>
  <c r="S325" i="1"/>
  <c r="T325" i="1"/>
  <c r="U325" i="1"/>
  <c r="P326" i="1"/>
  <c r="Q326" i="1"/>
  <c r="R326" i="1"/>
  <c r="S326" i="1"/>
  <c r="T326" i="1"/>
  <c r="U326" i="1"/>
  <c r="P327" i="1"/>
  <c r="Q327" i="1"/>
  <c r="R327" i="1"/>
  <c r="S327" i="1"/>
  <c r="T327" i="1"/>
  <c r="U327" i="1"/>
  <c r="P328" i="1"/>
  <c r="Q328" i="1"/>
  <c r="R328" i="1"/>
  <c r="S328" i="1"/>
  <c r="T328" i="1"/>
  <c r="U328" i="1"/>
  <c r="P329" i="1"/>
  <c r="Q329" i="1"/>
  <c r="R329" i="1"/>
  <c r="S329" i="1"/>
  <c r="T329" i="1"/>
  <c r="U329" i="1"/>
  <c r="P330" i="1"/>
  <c r="Q330" i="1"/>
  <c r="R330" i="1"/>
  <c r="S330" i="1"/>
  <c r="T330" i="1"/>
  <c r="U330" i="1"/>
  <c r="P331" i="1"/>
  <c r="Q331" i="1"/>
  <c r="R331" i="1"/>
  <c r="S331" i="1"/>
  <c r="T331" i="1"/>
  <c r="U331" i="1"/>
  <c r="P332" i="1"/>
  <c r="Q332" i="1"/>
  <c r="R332" i="1"/>
  <c r="S332" i="1"/>
  <c r="T332" i="1"/>
  <c r="U332" i="1"/>
  <c r="P333" i="1"/>
  <c r="Q333" i="1"/>
  <c r="R333" i="1"/>
  <c r="S333" i="1"/>
  <c r="T333" i="1"/>
  <c r="U333" i="1"/>
  <c r="P334" i="1"/>
  <c r="Q334" i="1"/>
  <c r="R334" i="1"/>
  <c r="S334" i="1"/>
  <c r="T334" i="1"/>
  <c r="U334" i="1"/>
  <c r="P335" i="1"/>
  <c r="Q335" i="1"/>
  <c r="R335" i="1"/>
  <c r="S335" i="1"/>
  <c r="T335" i="1"/>
  <c r="U335" i="1"/>
  <c r="P336" i="1"/>
  <c r="Q336" i="1"/>
  <c r="R336" i="1"/>
  <c r="S336" i="1"/>
  <c r="T336" i="1"/>
  <c r="U336" i="1"/>
  <c r="P337" i="1"/>
  <c r="Q337" i="1"/>
  <c r="R337" i="1"/>
  <c r="S337" i="1"/>
  <c r="T337" i="1"/>
  <c r="U337" i="1"/>
  <c r="P338" i="1"/>
  <c r="Q338" i="1"/>
  <c r="R338" i="1"/>
  <c r="S338" i="1"/>
  <c r="T338" i="1"/>
  <c r="U338" i="1"/>
  <c r="P339" i="1"/>
  <c r="Q339" i="1"/>
  <c r="R339" i="1"/>
  <c r="S339" i="1"/>
  <c r="T339" i="1"/>
  <c r="U339" i="1"/>
  <c r="P340" i="1"/>
  <c r="Q340" i="1"/>
  <c r="R340" i="1"/>
  <c r="S340" i="1"/>
  <c r="T340" i="1"/>
  <c r="U340" i="1"/>
  <c r="P341" i="1"/>
  <c r="Q341" i="1"/>
  <c r="R341" i="1"/>
  <c r="S341" i="1"/>
  <c r="T341" i="1"/>
  <c r="U341" i="1"/>
  <c r="P342" i="1"/>
  <c r="Q342" i="1"/>
  <c r="R342" i="1"/>
  <c r="S342" i="1"/>
  <c r="T342" i="1"/>
  <c r="U342" i="1"/>
  <c r="P343" i="1"/>
  <c r="Q343" i="1"/>
  <c r="R343" i="1"/>
  <c r="S343" i="1"/>
  <c r="T343" i="1"/>
  <c r="U343" i="1"/>
  <c r="P344" i="1"/>
  <c r="Q344" i="1"/>
  <c r="R344" i="1"/>
  <c r="S344" i="1"/>
  <c r="T344" i="1"/>
  <c r="U344" i="1"/>
  <c r="P345" i="1"/>
  <c r="Q345" i="1"/>
  <c r="R345" i="1"/>
  <c r="S345" i="1"/>
  <c r="T345" i="1"/>
  <c r="U345" i="1"/>
  <c r="P346" i="1"/>
  <c r="Q346" i="1"/>
  <c r="R346" i="1"/>
  <c r="S346" i="1"/>
  <c r="T346" i="1"/>
  <c r="U346" i="1"/>
  <c r="P347" i="1"/>
  <c r="Q347" i="1"/>
  <c r="R347" i="1"/>
  <c r="S347" i="1"/>
  <c r="T347" i="1"/>
  <c r="U347" i="1"/>
  <c r="Q301" i="1"/>
  <c r="R301" i="1"/>
  <c r="S301" i="1"/>
  <c r="T301" i="1"/>
  <c r="U301" i="1"/>
  <c r="P301" i="1"/>
  <c r="Q296" i="1"/>
  <c r="R296" i="1"/>
  <c r="S296" i="1"/>
  <c r="T296" i="1"/>
  <c r="U296" i="1"/>
  <c r="P296" i="1"/>
  <c r="P258" i="1"/>
  <c r="Q258" i="1"/>
  <c r="R258" i="1"/>
  <c r="S258" i="1"/>
  <c r="T258" i="1"/>
  <c r="U258" i="1"/>
  <c r="P259" i="1"/>
  <c r="Q259" i="1"/>
  <c r="R259" i="1"/>
  <c r="S259" i="1"/>
  <c r="T259" i="1"/>
  <c r="U259" i="1"/>
  <c r="P260" i="1"/>
  <c r="Q260" i="1"/>
  <c r="R260" i="1"/>
  <c r="S260" i="1"/>
  <c r="T260" i="1"/>
  <c r="U260" i="1"/>
  <c r="P261" i="1"/>
  <c r="Q261" i="1"/>
  <c r="R261" i="1"/>
  <c r="S261" i="1"/>
  <c r="T261" i="1"/>
  <c r="U261" i="1"/>
  <c r="P262" i="1"/>
  <c r="Q262" i="1"/>
  <c r="R262" i="1"/>
  <c r="S262" i="1"/>
  <c r="T262" i="1"/>
  <c r="U262" i="1"/>
  <c r="P263" i="1"/>
  <c r="Q263" i="1"/>
  <c r="R263" i="1"/>
  <c r="S263" i="1"/>
  <c r="T263" i="1"/>
  <c r="U263" i="1"/>
  <c r="P264" i="1"/>
  <c r="Q264" i="1"/>
  <c r="R264" i="1"/>
  <c r="S264" i="1"/>
  <c r="T264" i="1"/>
  <c r="U264" i="1"/>
  <c r="P265" i="1"/>
  <c r="Q265" i="1"/>
  <c r="R265" i="1"/>
  <c r="S265" i="1"/>
  <c r="T265" i="1"/>
  <c r="U265" i="1"/>
  <c r="P266" i="1"/>
  <c r="Q266" i="1"/>
  <c r="R266" i="1"/>
  <c r="S266" i="1"/>
  <c r="T266" i="1"/>
  <c r="U266" i="1"/>
  <c r="P267" i="1"/>
  <c r="Q267" i="1"/>
  <c r="R267" i="1"/>
  <c r="S267" i="1"/>
  <c r="T267" i="1"/>
  <c r="U267" i="1"/>
  <c r="P268" i="1"/>
  <c r="Q268" i="1"/>
  <c r="R268" i="1"/>
  <c r="S268" i="1"/>
  <c r="T268" i="1"/>
  <c r="U268" i="1"/>
  <c r="P269" i="1"/>
  <c r="Q269" i="1"/>
  <c r="R269" i="1"/>
  <c r="S269" i="1"/>
  <c r="T269" i="1"/>
  <c r="U269" i="1"/>
  <c r="P270" i="1"/>
  <c r="Q270" i="1"/>
  <c r="R270" i="1"/>
  <c r="S270" i="1"/>
  <c r="T270" i="1"/>
  <c r="U270" i="1"/>
  <c r="P271" i="1"/>
  <c r="Q271" i="1"/>
  <c r="R271" i="1"/>
  <c r="S271" i="1"/>
  <c r="T271" i="1"/>
  <c r="U271" i="1"/>
  <c r="P272" i="1"/>
  <c r="Q272" i="1"/>
  <c r="R272" i="1"/>
  <c r="S272" i="1"/>
  <c r="T272" i="1"/>
  <c r="U272" i="1"/>
  <c r="P273" i="1"/>
  <c r="Q273" i="1"/>
  <c r="R273" i="1"/>
  <c r="S273" i="1"/>
  <c r="T273" i="1"/>
  <c r="U273" i="1"/>
  <c r="P274" i="1"/>
  <c r="Q274" i="1"/>
  <c r="R274" i="1"/>
  <c r="S274" i="1"/>
  <c r="T274" i="1"/>
  <c r="U274" i="1"/>
  <c r="P275" i="1"/>
  <c r="Q275" i="1"/>
  <c r="R275" i="1"/>
  <c r="S275" i="1"/>
  <c r="T275" i="1"/>
  <c r="U275" i="1"/>
  <c r="P276" i="1"/>
  <c r="Q276" i="1"/>
  <c r="R276" i="1"/>
  <c r="S276" i="1"/>
  <c r="T276" i="1"/>
  <c r="U276" i="1"/>
  <c r="P277" i="1"/>
  <c r="Q277" i="1"/>
  <c r="R277" i="1"/>
  <c r="S277" i="1"/>
  <c r="T277" i="1"/>
  <c r="U277" i="1"/>
  <c r="P278" i="1"/>
  <c r="Q278" i="1"/>
  <c r="R278" i="1"/>
  <c r="S278" i="1"/>
  <c r="T278" i="1"/>
  <c r="U278" i="1"/>
  <c r="P279" i="1"/>
  <c r="Q279" i="1"/>
  <c r="R279" i="1"/>
  <c r="S279" i="1"/>
  <c r="T279" i="1"/>
  <c r="U279" i="1"/>
  <c r="P280" i="1"/>
  <c r="Q280" i="1"/>
  <c r="R280" i="1"/>
  <c r="S280" i="1"/>
  <c r="T280" i="1"/>
  <c r="U280" i="1"/>
  <c r="P281" i="1"/>
  <c r="Q281" i="1"/>
  <c r="R281" i="1"/>
  <c r="S281" i="1"/>
  <c r="T281" i="1"/>
  <c r="U281" i="1"/>
  <c r="P282" i="1"/>
  <c r="Q282" i="1"/>
  <c r="R282" i="1"/>
  <c r="S282" i="1"/>
  <c r="T282" i="1"/>
  <c r="U282" i="1"/>
  <c r="P283" i="1"/>
  <c r="Q283" i="1"/>
  <c r="R283" i="1"/>
  <c r="S283" i="1"/>
  <c r="T283" i="1"/>
  <c r="U283" i="1"/>
  <c r="P284" i="1"/>
  <c r="Q284" i="1"/>
  <c r="R284" i="1"/>
  <c r="S284" i="1"/>
  <c r="T284" i="1"/>
  <c r="U284" i="1"/>
  <c r="P285" i="1"/>
  <c r="Q285" i="1"/>
  <c r="R285" i="1"/>
  <c r="S285" i="1"/>
  <c r="T285" i="1"/>
  <c r="U285" i="1"/>
  <c r="P286" i="1"/>
  <c r="Q286" i="1"/>
  <c r="R286" i="1"/>
  <c r="S286" i="1"/>
  <c r="T286" i="1"/>
  <c r="U286" i="1"/>
  <c r="P287" i="1"/>
  <c r="Q287" i="1"/>
  <c r="R287" i="1"/>
  <c r="S287" i="1"/>
  <c r="T287" i="1"/>
  <c r="U287" i="1"/>
  <c r="P288" i="1"/>
  <c r="Q288" i="1"/>
  <c r="R288" i="1"/>
  <c r="S288" i="1"/>
  <c r="T288" i="1"/>
  <c r="U288" i="1"/>
  <c r="P289" i="1"/>
  <c r="Q289" i="1"/>
  <c r="R289" i="1"/>
  <c r="S289" i="1"/>
  <c r="T289" i="1"/>
  <c r="U289" i="1"/>
  <c r="P290" i="1"/>
  <c r="Q290" i="1"/>
  <c r="R290" i="1"/>
  <c r="S290" i="1"/>
  <c r="T290" i="1"/>
  <c r="U290" i="1"/>
  <c r="P291" i="1"/>
  <c r="Q291" i="1"/>
  <c r="R291" i="1"/>
  <c r="S291" i="1"/>
  <c r="T291" i="1"/>
  <c r="U291" i="1"/>
  <c r="P292" i="1"/>
  <c r="Q292" i="1"/>
  <c r="R292" i="1"/>
  <c r="S292" i="1"/>
  <c r="T292" i="1"/>
  <c r="U292" i="1"/>
  <c r="P293" i="1"/>
  <c r="Q293" i="1"/>
  <c r="R293" i="1"/>
  <c r="S293" i="1"/>
  <c r="T293" i="1"/>
  <c r="U293" i="1"/>
  <c r="P294" i="1"/>
  <c r="Q294" i="1"/>
  <c r="R294" i="1"/>
  <c r="S294" i="1"/>
  <c r="T294" i="1"/>
  <c r="U294" i="1"/>
  <c r="P295" i="1"/>
  <c r="Q295" i="1"/>
  <c r="R295" i="1"/>
  <c r="S295" i="1"/>
  <c r="T295" i="1"/>
  <c r="U295" i="1"/>
  <c r="Q257" i="1"/>
  <c r="R257" i="1"/>
  <c r="S257" i="1"/>
  <c r="T257" i="1"/>
  <c r="U257" i="1"/>
  <c r="P257" i="1"/>
  <c r="Q251" i="1" l="1"/>
  <c r="R251" i="1"/>
  <c r="S251" i="1"/>
  <c r="T251" i="1"/>
  <c r="U251" i="1"/>
  <c r="Q250" i="1"/>
  <c r="R250" i="1"/>
  <c r="S250" i="1"/>
  <c r="T250" i="1"/>
  <c r="U250" i="1"/>
  <c r="P251" i="1"/>
  <c r="P250" i="1"/>
  <c r="Q193" i="1"/>
  <c r="R193" i="1"/>
  <c r="S193" i="1"/>
  <c r="T193" i="1"/>
  <c r="U193" i="1"/>
  <c r="P193" i="1"/>
  <c r="Q245" i="1"/>
  <c r="R245" i="1"/>
  <c r="S245" i="1"/>
  <c r="T245" i="1"/>
  <c r="U245" i="1"/>
  <c r="P245" i="1"/>
  <c r="I91" i="1" l="1"/>
  <c r="I302" i="1" l="1"/>
  <c r="J302" i="1"/>
  <c r="K302" i="1"/>
  <c r="L302" i="1"/>
  <c r="M302" i="1"/>
  <c r="N302" i="1"/>
  <c r="I303" i="1"/>
  <c r="J303" i="1"/>
  <c r="K303" i="1"/>
  <c r="L303" i="1"/>
  <c r="M303" i="1"/>
  <c r="N303" i="1"/>
  <c r="I304" i="1"/>
  <c r="J304" i="1"/>
  <c r="K304" i="1"/>
  <c r="L304" i="1"/>
  <c r="M304" i="1"/>
  <c r="N304" i="1"/>
  <c r="I305" i="1"/>
  <c r="J305" i="1"/>
  <c r="K305" i="1"/>
  <c r="L305" i="1"/>
  <c r="M305" i="1"/>
  <c r="N305" i="1"/>
  <c r="I306" i="1"/>
  <c r="J306" i="1"/>
  <c r="K306" i="1"/>
  <c r="L306" i="1"/>
  <c r="M306" i="1"/>
  <c r="N306" i="1"/>
  <c r="I307" i="1"/>
  <c r="J307" i="1"/>
  <c r="K307" i="1"/>
  <c r="L307" i="1"/>
  <c r="M307" i="1"/>
  <c r="N307" i="1"/>
  <c r="I308" i="1"/>
  <c r="J308" i="1"/>
  <c r="K308" i="1"/>
  <c r="L308" i="1"/>
  <c r="M308" i="1"/>
  <c r="N308" i="1"/>
  <c r="I309" i="1"/>
  <c r="J309" i="1"/>
  <c r="K309" i="1"/>
  <c r="L309" i="1"/>
  <c r="M309" i="1"/>
  <c r="N309" i="1"/>
  <c r="I310" i="1"/>
  <c r="J310" i="1"/>
  <c r="K310" i="1"/>
  <c r="L310" i="1"/>
  <c r="M310" i="1"/>
  <c r="N310" i="1"/>
  <c r="I311" i="1"/>
  <c r="J311" i="1"/>
  <c r="K311" i="1"/>
  <c r="L311" i="1"/>
  <c r="M311" i="1"/>
  <c r="N311" i="1"/>
  <c r="I312" i="1"/>
  <c r="J312" i="1"/>
  <c r="K312" i="1"/>
  <c r="L312" i="1"/>
  <c r="M312" i="1"/>
  <c r="N312" i="1"/>
  <c r="I313" i="1"/>
  <c r="J313" i="1"/>
  <c r="K313" i="1"/>
  <c r="L313" i="1"/>
  <c r="M313" i="1"/>
  <c r="N313" i="1"/>
  <c r="I314" i="1"/>
  <c r="J314" i="1"/>
  <c r="K314" i="1"/>
  <c r="L314" i="1"/>
  <c r="M314" i="1"/>
  <c r="N314" i="1"/>
  <c r="I315" i="1"/>
  <c r="J315" i="1"/>
  <c r="K315" i="1"/>
  <c r="L315" i="1"/>
  <c r="M315" i="1"/>
  <c r="N315" i="1"/>
  <c r="I316" i="1"/>
  <c r="J316" i="1"/>
  <c r="K316" i="1"/>
  <c r="L316" i="1"/>
  <c r="M316" i="1"/>
  <c r="N316" i="1"/>
  <c r="I317" i="1"/>
  <c r="J317" i="1"/>
  <c r="K317" i="1"/>
  <c r="L317" i="1"/>
  <c r="M317" i="1"/>
  <c r="N317" i="1"/>
  <c r="I318" i="1"/>
  <c r="J318" i="1"/>
  <c r="K318" i="1"/>
  <c r="L318" i="1"/>
  <c r="M318" i="1"/>
  <c r="N318" i="1"/>
  <c r="I319" i="1"/>
  <c r="J319" i="1"/>
  <c r="K319" i="1"/>
  <c r="L319" i="1"/>
  <c r="M319" i="1"/>
  <c r="N319" i="1"/>
  <c r="I320" i="1"/>
  <c r="J320" i="1"/>
  <c r="K320" i="1"/>
  <c r="L320" i="1"/>
  <c r="M320" i="1"/>
  <c r="N320" i="1"/>
  <c r="I321" i="1"/>
  <c r="J321" i="1"/>
  <c r="K321" i="1"/>
  <c r="L321" i="1"/>
  <c r="M321" i="1"/>
  <c r="N321" i="1"/>
  <c r="I322" i="1"/>
  <c r="J322" i="1"/>
  <c r="K322" i="1"/>
  <c r="L322" i="1"/>
  <c r="M322" i="1"/>
  <c r="N322" i="1"/>
  <c r="I323" i="1"/>
  <c r="J323" i="1"/>
  <c r="K323" i="1"/>
  <c r="L323" i="1"/>
  <c r="M323" i="1"/>
  <c r="N323" i="1"/>
  <c r="I324" i="1"/>
  <c r="J324" i="1"/>
  <c r="K324" i="1"/>
  <c r="L324" i="1"/>
  <c r="M324" i="1"/>
  <c r="N324" i="1"/>
  <c r="I325" i="1"/>
  <c r="J325" i="1"/>
  <c r="K325" i="1"/>
  <c r="L325" i="1"/>
  <c r="M325" i="1"/>
  <c r="N325" i="1"/>
  <c r="I326" i="1"/>
  <c r="J326" i="1"/>
  <c r="K326" i="1"/>
  <c r="L326" i="1"/>
  <c r="M326" i="1"/>
  <c r="N326" i="1"/>
  <c r="I327" i="1"/>
  <c r="J327" i="1"/>
  <c r="K327" i="1"/>
  <c r="L327" i="1"/>
  <c r="M327" i="1"/>
  <c r="N327" i="1"/>
  <c r="I328" i="1"/>
  <c r="J328" i="1"/>
  <c r="K328" i="1"/>
  <c r="L328" i="1"/>
  <c r="M328" i="1"/>
  <c r="N328" i="1"/>
  <c r="I329" i="1"/>
  <c r="J329" i="1"/>
  <c r="K329" i="1"/>
  <c r="L329" i="1"/>
  <c r="M329" i="1"/>
  <c r="N329" i="1"/>
  <c r="I330" i="1"/>
  <c r="J330" i="1"/>
  <c r="K330" i="1"/>
  <c r="L330" i="1"/>
  <c r="M330" i="1"/>
  <c r="N330" i="1"/>
  <c r="I331" i="1"/>
  <c r="J331" i="1"/>
  <c r="K331" i="1"/>
  <c r="L331" i="1"/>
  <c r="M331" i="1"/>
  <c r="N331" i="1"/>
  <c r="I332" i="1"/>
  <c r="J332" i="1"/>
  <c r="K332" i="1"/>
  <c r="L332" i="1"/>
  <c r="M332" i="1"/>
  <c r="N332" i="1"/>
  <c r="I333" i="1"/>
  <c r="J333" i="1"/>
  <c r="K333" i="1"/>
  <c r="L333" i="1"/>
  <c r="M333" i="1"/>
  <c r="N333" i="1"/>
  <c r="I334" i="1"/>
  <c r="J334" i="1"/>
  <c r="K334" i="1"/>
  <c r="L334" i="1"/>
  <c r="M334" i="1"/>
  <c r="N334" i="1"/>
  <c r="I335" i="1"/>
  <c r="J335" i="1"/>
  <c r="K335" i="1"/>
  <c r="L335" i="1"/>
  <c r="M335" i="1"/>
  <c r="N335" i="1"/>
  <c r="I336" i="1"/>
  <c r="J336" i="1"/>
  <c r="K336" i="1"/>
  <c r="L336" i="1"/>
  <c r="M336" i="1"/>
  <c r="N336" i="1"/>
  <c r="I337" i="1"/>
  <c r="J337" i="1"/>
  <c r="K337" i="1"/>
  <c r="L337" i="1"/>
  <c r="M337" i="1"/>
  <c r="N337" i="1"/>
  <c r="I338" i="1"/>
  <c r="J338" i="1"/>
  <c r="K338" i="1"/>
  <c r="L338" i="1"/>
  <c r="M338" i="1"/>
  <c r="N338" i="1"/>
  <c r="I339" i="1"/>
  <c r="J339" i="1"/>
  <c r="K339" i="1"/>
  <c r="L339" i="1"/>
  <c r="M339" i="1"/>
  <c r="N339" i="1"/>
  <c r="I340" i="1"/>
  <c r="J340" i="1"/>
  <c r="K340" i="1"/>
  <c r="L340" i="1"/>
  <c r="M340" i="1"/>
  <c r="N340" i="1"/>
  <c r="I341" i="1"/>
  <c r="J341" i="1"/>
  <c r="K341" i="1"/>
  <c r="L341" i="1"/>
  <c r="M341" i="1"/>
  <c r="N341" i="1"/>
  <c r="I342" i="1"/>
  <c r="J342" i="1"/>
  <c r="K342" i="1"/>
  <c r="L342" i="1"/>
  <c r="M342" i="1"/>
  <c r="N342" i="1"/>
  <c r="I343" i="1"/>
  <c r="J343" i="1"/>
  <c r="K343" i="1"/>
  <c r="L343" i="1"/>
  <c r="M343" i="1"/>
  <c r="N343" i="1"/>
  <c r="I344" i="1"/>
  <c r="J344" i="1"/>
  <c r="K344" i="1"/>
  <c r="L344" i="1"/>
  <c r="M344" i="1"/>
  <c r="N344" i="1"/>
  <c r="I345" i="1"/>
  <c r="J345" i="1"/>
  <c r="K345" i="1"/>
  <c r="L345" i="1"/>
  <c r="M345" i="1"/>
  <c r="N345" i="1"/>
  <c r="I346" i="1"/>
  <c r="J346" i="1"/>
  <c r="K346" i="1"/>
  <c r="L346" i="1"/>
  <c r="M346" i="1"/>
  <c r="N346" i="1"/>
  <c r="I347" i="1"/>
  <c r="J347" i="1"/>
  <c r="K347" i="1"/>
  <c r="L347" i="1"/>
  <c r="M347" i="1"/>
  <c r="N347" i="1"/>
  <c r="J301" i="1"/>
  <c r="K301" i="1"/>
  <c r="K348" i="1" s="1"/>
  <c r="L301" i="1"/>
  <c r="M301" i="1"/>
  <c r="M348" i="1" s="1"/>
  <c r="N301" i="1"/>
  <c r="I301" i="1"/>
  <c r="I348" i="1" s="1"/>
  <c r="I258" i="1"/>
  <c r="J258" i="1"/>
  <c r="K258" i="1"/>
  <c r="L258" i="1"/>
  <c r="M258" i="1"/>
  <c r="N258" i="1"/>
  <c r="I259" i="1"/>
  <c r="J259" i="1"/>
  <c r="K259" i="1"/>
  <c r="L259" i="1"/>
  <c r="M259" i="1"/>
  <c r="N259" i="1"/>
  <c r="I260" i="1"/>
  <c r="J260" i="1"/>
  <c r="K260" i="1"/>
  <c r="L260" i="1"/>
  <c r="M260" i="1"/>
  <c r="N260" i="1"/>
  <c r="I261" i="1"/>
  <c r="J261" i="1"/>
  <c r="K261" i="1"/>
  <c r="L261" i="1"/>
  <c r="M261" i="1"/>
  <c r="N261" i="1"/>
  <c r="I262" i="1"/>
  <c r="J262" i="1"/>
  <c r="K262" i="1"/>
  <c r="L262" i="1"/>
  <c r="M262" i="1"/>
  <c r="N262" i="1"/>
  <c r="I263" i="1"/>
  <c r="J263" i="1"/>
  <c r="K263" i="1"/>
  <c r="L263" i="1"/>
  <c r="M263" i="1"/>
  <c r="N263" i="1"/>
  <c r="I264" i="1"/>
  <c r="J264" i="1"/>
  <c r="K264" i="1"/>
  <c r="L264" i="1"/>
  <c r="M264" i="1"/>
  <c r="N264" i="1"/>
  <c r="I265" i="1"/>
  <c r="J265" i="1"/>
  <c r="K265" i="1"/>
  <c r="L265" i="1"/>
  <c r="M265" i="1"/>
  <c r="N265" i="1"/>
  <c r="I266" i="1"/>
  <c r="J266" i="1"/>
  <c r="K266" i="1"/>
  <c r="L266" i="1"/>
  <c r="M266" i="1"/>
  <c r="N266" i="1"/>
  <c r="I267" i="1"/>
  <c r="J267" i="1"/>
  <c r="K267" i="1"/>
  <c r="L267" i="1"/>
  <c r="M267" i="1"/>
  <c r="N267" i="1"/>
  <c r="I268" i="1"/>
  <c r="J268" i="1"/>
  <c r="K268" i="1"/>
  <c r="L268" i="1"/>
  <c r="M268" i="1"/>
  <c r="N268" i="1"/>
  <c r="I269" i="1"/>
  <c r="J269" i="1"/>
  <c r="K269" i="1"/>
  <c r="L269" i="1"/>
  <c r="M269" i="1"/>
  <c r="N269" i="1"/>
  <c r="I270" i="1"/>
  <c r="J270" i="1"/>
  <c r="K270" i="1"/>
  <c r="L270" i="1"/>
  <c r="M270" i="1"/>
  <c r="N270" i="1"/>
  <c r="I271" i="1"/>
  <c r="J271" i="1"/>
  <c r="K271" i="1"/>
  <c r="L271" i="1"/>
  <c r="M271" i="1"/>
  <c r="N271" i="1"/>
  <c r="I272" i="1"/>
  <c r="J272" i="1"/>
  <c r="K272" i="1"/>
  <c r="L272" i="1"/>
  <c r="M272" i="1"/>
  <c r="N272" i="1"/>
  <c r="I273" i="1"/>
  <c r="J273" i="1"/>
  <c r="K273" i="1"/>
  <c r="L273" i="1"/>
  <c r="M273" i="1"/>
  <c r="N273" i="1"/>
  <c r="I274" i="1"/>
  <c r="J274" i="1"/>
  <c r="K274" i="1"/>
  <c r="L274" i="1"/>
  <c r="M274" i="1"/>
  <c r="N274" i="1"/>
  <c r="I275" i="1"/>
  <c r="J275" i="1"/>
  <c r="K275" i="1"/>
  <c r="L275" i="1"/>
  <c r="M275" i="1"/>
  <c r="N275" i="1"/>
  <c r="I276" i="1"/>
  <c r="J276" i="1"/>
  <c r="K276" i="1"/>
  <c r="L276" i="1"/>
  <c r="M276" i="1"/>
  <c r="N276" i="1"/>
  <c r="I277" i="1"/>
  <c r="J277" i="1"/>
  <c r="K277" i="1"/>
  <c r="L277" i="1"/>
  <c r="M277" i="1"/>
  <c r="N277" i="1"/>
  <c r="I278" i="1"/>
  <c r="J278" i="1"/>
  <c r="K278" i="1"/>
  <c r="L278" i="1"/>
  <c r="M278" i="1"/>
  <c r="N278" i="1"/>
  <c r="I279" i="1"/>
  <c r="J279" i="1"/>
  <c r="K279" i="1"/>
  <c r="L279" i="1"/>
  <c r="M279" i="1"/>
  <c r="N279" i="1"/>
  <c r="I280" i="1"/>
  <c r="J280" i="1"/>
  <c r="K280" i="1"/>
  <c r="L280" i="1"/>
  <c r="M280" i="1"/>
  <c r="N280" i="1"/>
  <c r="I281" i="1"/>
  <c r="J281" i="1"/>
  <c r="K281" i="1"/>
  <c r="L281" i="1"/>
  <c r="M281" i="1"/>
  <c r="N281" i="1"/>
  <c r="I282" i="1"/>
  <c r="J282" i="1"/>
  <c r="K282" i="1"/>
  <c r="L282" i="1"/>
  <c r="M282" i="1"/>
  <c r="N282" i="1"/>
  <c r="I283" i="1"/>
  <c r="J283" i="1"/>
  <c r="K283" i="1"/>
  <c r="L283" i="1"/>
  <c r="M283" i="1"/>
  <c r="N283" i="1"/>
  <c r="I284" i="1"/>
  <c r="J284" i="1"/>
  <c r="K284" i="1"/>
  <c r="L284" i="1"/>
  <c r="M284" i="1"/>
  <c r="N284" i="1"/>
  <c r="I285" i="1"/>
  <c r="J285" i="1"/>
  <c r="K285" i="1"/>
  <c r="L285" i="1"/>
  <c r="M285" i="1"/>
  <c r="N285" i="1"/>
  <c r="I286" i="1"/>
  <c r="J286" i="1"/>
  <c r="K286" i="1"/>
  <c r="L286" i="1"/>
  <c r="M286" i="1"/>
  <c r="N286" i="1"/>
  <c r="I287" i="1"/>
  <c r="J287" i="1"/>
  <c r="K287" i="1"/>
  <c r="L287" i="1"/>
  <c r="M287" i="1"/>
  <c r="N287" i="1"/>
  <c r="I288" i="1"/>
  <c r="J288" i="1"/>
  <c r="K288" i="1"/>
  <c r="L288" i="1"/>
  <c r="M288" i="1"/>
  <c r="N288" i="1"/>
  <c r="I289" i="1"/>
  <c r="J289" i="1"/>
  <c r="K289" i="1"/>
  <c r="L289" i="1"/>
  <c r="M289" i="1"/>
  <c r="N289" i="1"/>
  <c r="I290" i="1"/>
  <c r="J290" i="1"/>
  <c r="K290" i="1"/>
  <c r="L290" i="1"/>
  <c r="M290" i="1"/>
  <c r="N290" i="1"/>
  <c r="I291" i="1"/>
  <c r="J291" i="1"/>
  <c r="K291" i="1"/>
  <c r="L291" i="1"/>
  <c r="M291" i="1"/>
  <c r="N291" i="1"/>
  <c r="I292" i="1"/>
  <c r="J292" i="1"/>
  <c r="K292" i="1"/>
  <c r="L292" i="1"/>
  <c r="M292" i="1"/>
  <c r="N292" i="1"/>
  <c r="I293" i="1"/>
  <c r="J293" i="1"/>
  <c r="K293" i="1"/>
  <c r="L293" i="1"/>
  <c r="M293" i="1"/>
  <c r="N293" i="1"/>
  <c r="I294" i="1"/>
  <c r="J294" i="1"/>
  <c r="K294" i="1"/>
  <c r="L294" i="1"/>
  <c r="M294" i="1"/>
  <c r="N294" i="1"/>
  <c r="I295" i="1"/>
  <c r="J295" i="1"/>
  <c r="K295" i="1"/>
  <c r="L295" i="1"/>
  <c r="M295" i="1"/>
  <c r="N295" i="1"/>
  <c r="J257" i="1"/>
  <c r="K257" i="1"/>
  <c r="K296" i="1" s="1"/>
  <c r="L257" i="1"/>
  <c r="M257" i="1"/>
  <c r="M296" i="1" s="1"/>
  <c r="N257" i="1"/>
  <c r="I257" i="1"/>
  <c r="I296" i="1" s="1"/>
  <c r="B302" i="1"/>
  <c r="C302" i="1"/>
  <c r="D302" i="1"/>
  <c r="E302" i="1"/>
  <c r="F302" i="1"/>
  <c r="G302" i="1"/>
  <c r="B303" i="1"/>
  <c r="C303" i="1"/>
  <c r="D303" i="1"/>
  <c r="E303" i="1"/>
  <c r="F303" i="1"/>
  <c r="G303" i="1"/>
  <c r="B304" i="1"/>
  <c r="C304" i="1"/>
  <c r="D304" i="1"/>
  <c r="E304" i="1"/>
  <c r="F304" i="1"/>
  <c r="G304" i="1"/>
  <c r="B305" i="1"/>
  <c r="C305" i="1"/>
  <c r="D305" i="1"/>
  <c r="E305" i="1"/>
  <c r="F305" i="1"/>
  <c r="G305" i="1"/>
  <c r="B306" i="1"/>
  <c r="C306" i="1"/>
  <c r="D306" i="1"/>
  <c r="E306" i="1"/>
  <c r="F306" i="1"/>
  <c r="G306" i="1"/>
  <c r="B307" i="1"/>
  <c r="C307" i="1"/>
  <c r="D307" i="1"/>
  <c r="E307" i="1"/>
  <c r="F307" i="1"/>
  <c r="G307" i="1"/>
  <c r="B308" i="1"/>
  <c r="C308" i="1"/>
  <c r="D308" i="1"/>
  <c r="E308" i="1"/>
  <c r="F308" i="1"/>
  <c r="G308" i="1"/>
  <c r="B309" i="1"/>
  <c r="C309" i="1"/>
  <c r="D309" i="1"/>
  <c r="E309" i="1"/>
  <c r="F309" i="1"/>
  <c r="G309" i="1"/>
  <c r="B310" i="1"/>
  <c r="C310" i="1"/>
  <c r="D310" i="1"/>
  <c r="E310" i="1"/>
  <c r="F310" i="1"/>
  <c r="G310" i="1"/>
  <c r="B311" i="1"/>
  <c r="C311" i="1"/>
  <c r="D311" i="1"/>
  <c r="E311" i="1"/>
  <c r="F311" i="1"/>
  <c r="G311" i="1"/>
  <c r="B312" i="1"/>
  <c r="C312" i="1"/>
  <c r="D312" i="1"/>
  <c r="E312" i="1"/>
  <c r="F312" i="1"/>
  <c r="G312" i="1"/>
  <c r="B313" i="1"/>
  <c r="C313" i="1"/>
  <c r="D313" i="1"/>
  <c r="E313" i="1"/>
  <c r="F313" i="1"/>
  <c r="G313" i="1"/>
  <c r="B314" i="1"/>
  <c r="C314" i="1"/>
  <c r="D314" i="1"/>
  <c r="E314" i="1"/>
  <c r="F314" i="1"/>
  <c r="G314" i="1"/>
  <c r="B315" i="1"/>
  <c r="C315" i="1"/>
  <c r="D315" i="1"/>
  <c r="E315" i="1"/>
  <c r="F315" i="1"/>
  <c r="G315" i="1"/>
  <c r="B316" i="1"/>
  <c r="C316" i="1"/>
  <c r="D316" i="1"/>
  <c r="E316" i="1"/>
  <c r="F316" i="1"/>
  <c r="G316" i="1"/>
  <c r="B317" i="1"/>
  <c r="C317" i="1"/>
  <c r="D317" i="1"/>
  <c r="E317" i="1"/>
  <c r="F317" i="1"/>
  <c r="G317" i="1"/>
  <c r="B318" i="1"/>
  <c r="C318" i="1"/>
  <c r="D318" i="1"/>
  <c r="E318" i="1"/>
  <c r="F318" i="1"/>
  <c r="G318" i="1"/>
  <c r="B319" i="1"/>
  <c r="C319" i="1"/>
  <c r="D319" i="1"/>
  <c r="E319" i="1"/>
  <c r="F319" i="1"/>
  <c r="G319" i="1"/>
  <c r="B320" i="1"/>
  <c r="C320" i="1"/>
  <c r="D320" i="1"/>
  <c r="E320" i="1"/>
  <c r="F320" i="1"/>
  <c r="G320" i="1"/>
  <c r="B321" i="1"/>
  <c r="C321" i="1"/>
  <c r="D321" i="1"/>
  <c r="E321" i="1"/>
  <c r="F321" i="1"/>
  <c r="G321" i="1"/>
  <c r="B322" i="1"/>
  <c r="C322" i="1"/>
  <c r="D322" i="1"/>
  <c r="E322" i="1"/>
  <c r="F322" i="1"/>
  <c r="G322" i="1"/>
  <c r="B323" i="1"/>
  <c r="C323" i="1"/>
  <c r="D323" i="1"/>
  <c r="E323" i="1"/>
  <c r="F323" i="1"/>
  <c r="G323" i="1"/>
  <c r="B324" i="1"/>
  <c r="C324" i="1"/>
  <c r="D324" i="1"/>
  <c r="E324" i="1"/>
  <c r="F324" i="1"/>
  <c r="G324" i="1"/>
  <c r="B325" i="1"/>
  <c r="C325" i="1"/>
  <c r="D325" i="1"/>
  <c r="E325" i="1"/>
  <c r="F325" i="1"/>
  <c r="G325" i="1"/>
  <c r="B326" i="1"/>
  <c r="C326" i="1"/>
  <c r="D326" i="1"/>
  <c r="E326" i="1"/>
  <c r="F326" i="1"/>
  <c r="G326" i="1"/>
  <c r="B327" i="1"/>
  <c r="C327" i="1"/>
  <c r="D327" i="1"/>
  <c r="E327" i="1"/>
  <c r="F327" i="1"/>
  <c r="G327" i="1"/>
  <c r="B328" i="1"/>
  <c r="C328" i="1"/>
  <c r="D328" i="1"/>
  <c r="E328" i="1"/>
  <c r="F328" i="1"/>
  <c r="G328" i="1"/>
  <c r="B329" i="1"/>
  <c r="C329" i="1"/>
  <c r="D329" i="1"/>
  <c r="E329" i="1"/>
  <c r="F329" i="1"/>
  <c r="G329" i="1"/>
  <c r="B330" i="1"/>
  <c r="C330" i="1"/>
  <c r="D330" i="1"/>
  <c r="E330" i="1"/>
  <c r="F330" i="1"/>
  <c r="G330" i="1"/>
  <c r="B331" i="1"/>
  <c r="C331" i="1"/>
  <c r="D331" i="1"/>
  <c r="E331" i="1"/>
  <c r="F331" i="1"/>
  <c r="G331" i="1"/>
  <c r="B332" i="1"/>
  <c r="C332" i="1"/>
  <c r="D332" i="1"/>
  <c r="E332" i="1"/>
  <c r="F332" i="1"/>
  <c r="G332" i="1"/>
  <c r="B333" i="1"/>
  <c r="C333" i="1"/>
  <c r="D333" i="1"/>
  <c r="E333" i="1"/>
  <c r="F333" i="1"/>
  <c r="G333" i="1"/>
  <c r="B334" i="1"/>
  <c r="C334" i="1"/>
  <c r="D334" i="1"/>
  <c r="E334" i="1"/>
  <c r="F334" i="1"/>
  <c r="G334" i="1"/>
  <c r="B335" i="1"/>
  <c r="C335" i="1"/>
  <c r="D335" i="1"/>
  <c r="E335" i="1"/>
  <c r="F335" i="1"/>
  <c r="G335" i="1"/>
  <c r="B336" i="1"/>
  <c r="C336" i="1"/>
  <c r="D336" i="1"/>
  <c r="E336" i="1"/>
  <c r="F336" i="1"/>
  <c r="G336" i="1"/>
  <c r="B337" i="1"/>
  <c r="C337" i="1"/>
  <c r="D337" i="1"/>
  <c r="E337" i="1"/>
  <c r="F337" i="1"/>
  <c r="G337" i="1"/>
  <c r="B338" i="1"/>
  <c r="C338" i="1"/>
  <c r="D338" i="1"/>
  <c r="E338" i="1"/>
  <c r="F338" i="1"/>
  <c r="G338" i="1"/>
  <c r="B339" i="1"/>
  <c r="C339" i="1"/>
  <c r="D339" i="1"/>
  <c r="E339" i="1"/>
  <c r="F339" i="1"/>
  <c r="G339" i="1"/>
  <c r="B340" i="1"/>
  <c r="C340" i="1"/>
  <c r="D340" i="1"/>
  <c r="E340" i="1"/>
  <c r="F340" i="1"/>
  <c r="G340" i="1"/>
  <c r="B341" i="1"/>
  <c r="C341" i="1"/>
  <c r="D341" i="1"/>
  <c r="E341" i="1"/>
  <c r="F341" i="1"/>
  <c r="G341" i="1"/>
  <c r="B342" i="1"/>
  <c r="C342" i="1"/>
  <c r="D342" i="1"/>
  <c r="E342" i="1"/>
  <c r="F342" i="1"/>
  <c r="G342" i="1"/>
  <c r="B343" i="1"/>
  <c r="C343" i="1"/>
  <c r="D343" i="1"/>
  <c r="E343" i="1"/>
  <c r="F343" i="1"/>
  <c r="G343" i="1"/>
  <c r="B344" i="1"/>
  <c r="C344" i="1"/>
  <c r="D344" i="1"/>
  <c r="E344" i="1"/>
  <c r="F344" i="1"/>
  <c r="G344" i="1"/>
  <c r="B345" i="1"/>
  <c r="C345" i="1"/>
  <c r="D345" i="1"/>
  <c r="E345" i="1"/>
  <c r="F345" i="1"/>
  <c r="G345" i="1"/>
  <c r="B346" i="1"/>
  <c r="C346" i="1"/>
  <c r="D346" i="1"/>
  <c r="E346" i="1"/>
  <c r="F346" i="1"/>
  <c r="G346" i="1"/>
  <c r="B347" i="1"/>
  <c r="C347" i="1"/>
  <c r="D347" i="1"/>
  <c r="E347" i="1"/>
  <c r="F347" i="1"/>
  <c r="G347" i="1"/>
  <c r="C301" i="1"/>
  <c r="D301" i="1"/>
  <c r="D348" i="1" s="1"/>
  <c r="E301" i="1"/>
  <c r="F301" i="1"/>
  <c r="F348" i="1" s="1"/>
  <c r="G301" i="1"/>
  <c r="B301" i="1"/>
  <c r="B348" i="1" s="1"/>
  <c r="B258" i="1"/>
  <c r="C258" i="1"/>
  <c r="D258" i="1"/>
  <c r="E258" i="1"/>
  <c r="F258" i="1"/>
  <c r="G258" i="1"/>
  <c r="B259" i="1"/>
  <c r="C259" i="1"/>
  <c r="D259" i="1"/>
  <c r="E259" i="1"/>
  <c r="F259" i="1"/>
  <c r="G259" i="1"/>
  <c r="B260" i="1"/>
  <c r="C260" i="1"/>
  <c r="D260" i="1"/>
  <c r="E260" i="1"/>
  <c r="F260" i="1"/>
  <c r="G260" i="1"/>
  <c r="B261" i="1"/>
  <c r="C261" i="1"/>
  <c r="D261" i="1"/>
  <c r="E261" i="1"/>
  <c r="F261" i="1"/>
  <c r="G261" i="1"/>
  <c r="B262" i="1"/>
  <c r="C262" i="1"/>
  <c r="D262" i="1"/>
  <c r="E262" i="1"/>
  <c r="F262" i="1"/>
  <c r="G262" i="1"/>
  <c r="B263" i="1"/>
  <c r="C263" i="1"/>
  <c r="D263" i="1"/>
  <c r="E263" i="1"/>
  <c r="F263" i="1"/>
  <c r="G263" i="1"/>
  <c r="B264" i="1"/>
  <c r="C264" i="1"/>
  <c r="D264" i="1"/>
  <c r="E264" i="1"/>
  <c r="F264" i="1"/>
  <c r="G264" i="1"/>
  <c r="B265" i="1"/>
  <c r="C265" i="1"/>
  <c r="D265" i="1"/>
  <c r="E265" i="1"/>
  <c r="F265" i="1"/>
  <c r="G265" i="1"/>
  <c r="B266" i="1"/>
  <c r="C266" i="1"/>
  <c r="D266" i="1"/>
  <c r="E266" i="1"/>
  <c r="F266" i="1"/>
  <c r="G266" i="1"/>
  <c r="B267" i="1"/>
  <c r="C267" i="1"/>
  <c r="D267" i="1"/>
  <c r="E267" i="1"/>
  <c r="F267" i="1"/>
  <c r="G267" i="1"/>
  <c r="B268" i="1"/>
  <c r="C268" i="1"/>
  <c r="D268" i="1"/>
  <c r="E268" i="1"/>
  <c r="F268" i="1"/>
  <c r="G268" i="1"/>
  <c r="B269" i="1"/>
  <c r="C269" i="1"/>
  <c r="D269" i="1"/>
  <c r="E269" i="1"/>
  <c r="F269" i="1"/>
  <c r="G269" i="1"/>
  <c r="B270" i="1"/>
  <c r="C270" i="1"/>
  <c r="D270" i="1"/>
  <c r="E270" i="1"/>
  <c r="F270" i="1"/>
  <c r="G270" i="1"/>
  <c r="B271" i="1"/>
  <c r="C271" i="1"/>
  <c r="D271" i="1"/>
  <c r="E271" i="1"/>
  <c r="F271" i="1"/>
  <c r="G271" i="1"/>
  <c r="B272" i="1"/>
  <c r="C272" i="1"/>
  <c r="D272" i="1"/>
  <c r="E272" i="1"/>
  <c r="F272" i="1"/>
  <c r="G272" i="1"/>
  <c r="B273" i="1"/>
  <c r="C273" i="1"/>
  <c r="D273" i="1"/>
  <c r="E273" i="1"/>
  <c r="F273" i="1"/>
  <c r="G273" i="1"/>
  <c r="B274" i="1"/>
  <c r="C274" i="1"/>
  <c r="D274" i="1"/>
  <c r="E274" i="1"/>
  <c r="F274" i="1"/>
  <c r="G274" i="1"/>
  <c r="B275" i="1"/>
  <c r="C275" i="1"/>
  <c r="D275" i="1"/>
  <c r="E275" i="1"/>
  <c r="F275" i="1"/>
  <c r="G275" i="1"/>
  <c r="B276" i="1"/>
  <c r="C276" i="1"/>
  <c r="D276" i="1"/>
  <c r="E276" i="1"/>
  <c r="F276" i="1"/>
  <c r="G276" i="1"/>
  <c r="B277" i="1"/>
  <c r="C277" i="1"/>
  <c r="D277" i="1"/>
  <c r="E277" i="1"/>
  <c r="F277" i="1"/>
  <c r="G277" i="1"/>
  <c r="B278" i="1"/>
  <c r="C278" i="1"/>
  <c r="D278" i="1"/>
  <c r="E278" i="1"/>
  <c r="F278" i="1"/>
  <c r="G278" i="1"/>
  <c r="B279" i="1"/>
  <c r="C279" i="1"/>
  <c r="D279" i="1"/>
  <c r="E279" i="1"/>
  <c r="F279" i="1"/>
  <c r="G279" i="1"/>
  <c r="B280" i="1"/>
  <c r="C280" i="1"/>
  <c r="D280" i="1"/>
  <c r="E280" i="1"/>
  <c r="F280" i="1"/>
  <c r="G280" i="1"/>
  <c r="B281" i="1"/>
  <c r="C281" i="1"/>
  <c r="D281" i="1"/>
  <c r="E281" i="1"/>
  <c r="F281" i="1"/>
  <c r="G281" i="1"/>
  <c r="B282" i="1"/>
  <c r="C282" i="1"/>
  <c r="D282" i="1"/>
  <c r="E282" i="1"/>
  <c r="F282" i="1"/>
  <c r="G282" i="1"/>
  <c r="B283" i="1"/>
  <c r="C283" i="1"/>
  <c r="D283" i="1"/>
  <c r="E283" i="1"/>
  <c r="F283" i="1"/>
  <c r="G283" i="1"/>
  <c r="B284" i="1"/>
  <c r="C284" i="1"/>
  <c r="D284" i="1"/>
  <c r="E284" i="1"/>
  <c r="F284" i="1"/>
  <c r="G284" i="1"/>
  <c r="B285" i="1"/>
  <c r="C285" i="1"/>
  <c r="D285" i="1"/>
  <c r="E285" i="1"/>
  <c r="F285" i="1"/>
  <c r="G285" i="1"/>
  <c r="B286" i="1"/>
  <c r="C286" i="1"/>
  <c r="D286" i="1"/>
  <c r="E286" i="1"/>
  <c r="F286" i="1"/>
  <c r="G286" i="1"/>
  <c r="B287" i="1"/>
  <c r="C287" i="1"/>
  <c r="D287" i="1"/>
  <c r="E287" i="1"/>
  <c r="F287" i="1"/>
  <c r="G287" i="1"/>
  <c r="B288" i="1"/>
  <c r="C288" i="1"/>
  <c r="D288" i="1"/>
  <c r="E288" i="1"/>
  <c r="F288" i="1"/>
  <c r="G288" i="1"/>
  <c r="B289" i="1"/>
  <c r="C289" i="1"/>
  <c r="D289" i="1"/>
  <c r="E289" i="1"/>
  <c r="F289" i="1"/>
  <c r="G289" i="1"/>
  <c r="B290" i="1"/>
  <c r="C290" i="1"/>
  <c r="D290" i="1"/>
  <c r="E290" i="1"/>
  <c r="F290" i="1"/>
  <c r="G290" i="1"/>
  <c r="B291" i="1"/>
  <c r="C291" i="1"/>
  <c r="D291" i="1"/>
  <c r="E291" i="1"/>
  <c r="F291" i="1"/>
  <c r="G291" i="1"/>
  <c r="B292" i="1"/>
  <c r="C292" i="1"/>
  <c r="D292" i="1"/>
  <c r="E292" i="1"/>
  <c r="F292" i="1"/>
  <c r="G292" i="1"/>
  <c r="B293" i="1"/>
  <c r="C293" i="1"/>
  <c r="D293" i="1"/>
  <c r="E293" i="1"/>
  <c r="F293" i="1"/>
  <c r="G293" i="1"/>
  <c r="B294" i="1"/>
  <c r="C294" i="1"/>
  <c r="D294" i="1"/>
  <c r="E294" i="1"/>
  <c r="F294" i="1"/>
  <c r="G294" i="1"/>
  <c r="B295" i="1"/>
  <c r="C295" i="1"/>
  <c r="D295" i="1"/>
  <c r="E295" i="1"/>
  <c r="F295" i="1"/>
  <c r="G295" i="1"/>
  <c r="C257" i="1"/>
  <c r="D257" i="1"/>
  <c r="D296" i="1" s="1"/>
  <c r="E257" i="1"/>
  <c r="F257" i="1"/>
  <c r="F296" i="1" s="1"/>
  <c r="G257" i="1"/>
  <c r="B257" i="1"/>
  <c r="B296" i="1" s="1"/>
  <c r="P199" i="1"/>
  <c r="Q199" i="1"/>
  <c r="R199" i="1"/>
  <c r="S199" i="1"/>
  <c r="T199" i="1"/>
  <c r="U199" i="1"/>
  <c r="P200" i="1"/>
  <c r="Q200" i="1"/>
  <c r="R200" i="1"/>
  <c r="S200" i="1"/>
  <c r="T200" i="1"/>
  <c r="U200" i="1"/>
  <c r="P201" i="1"/>
  <c r="Q201" i="1"/>
  <c r="R201" i="1"/>
  <c r="S201" i="1"/>
  <c r="T201" i="1"/>
  <c r="U201" i="1"/>
  <c r="P202" i="1"/>
  <c r="Q202" i="1"/>
  <c r="R202" i="1"/>
  <c r="S202" i="1"/>
  <c r="T202" i="1"/>
  <c r="U202" i="1"/>
  <c r="P203" i="1"/>
  <c r="Q203" i="1"/>
  <c r="R203" i="1"/>
  <c r="S203" i="1"/>
  <c r="T203" i="1"/>
  <c r="U203" i="1"/>
  <c r="P204" i="1"/>
  <c r="Q204" i="1"/>
  <c r="R204" i="1"/>
  <c r="S204" i="1"/>
  <c r="T204" i="1"/>
  <c r="U204" i="1"/>
  <c r="P205" i="1"/>
  <c r="Q205" i="1"/>
  <c r="R205" i="1"/>
  <c r="S205" i="1"/>
  <c r="T205" i="1"/>
  <c r="U205" i="1"/>
  <c r="P206" i="1"/>
  <c r="Q206" i="1"/>
  <c r="R206" i="1"/>
  <c r="S206" i="1"/>
  <c r="T206" i="1"/>
  <c r="U206" i="1"/>
  <c r="P207" i="1"/>
  <c r="Q207" i="1"/>
  <c r="R207" i="1"/>
  <c r="S207" i="1"/>
  <c r="T207" i="1"/>
  <c r="U207" i="1"/>
  <c r="P208" i="1"/>
  <c r="Q208" i="1"/>
  <c r="R208" i="1"/>
  <c r="S208" i="1"/>
  <c r="T208" i="1"/>
  <c r="U208" i="1"/>
  <c r="P209" i="1"/>
  <c r="Q209" i="1"/>
  <c r="R209" i="1"/>
  <c r="S209" i="1"/>
  <c r="T209" i="1"/>
  <c r="U209" i="1"/>
  <c r="P210" i="1"/>
  <c r="Q210" i="1"/>
  <c r="R210" i="1"/>
  <c r="S210" i="1"/>
  <c r="T210" i="1"/>
  <c r="U210" i="1"/>
  <c r="P211" i="1"/>
  <c r="Q211" i="1"/>
  <c r="R211" i="1"/>
  <c r="S211" i="1"/>
  <c r="T211" i="1"/>
  <c r="U211" i="1"/>
  <c r="P212" i="1"/>
  <c r="Q212" i="1"/>
  <c r="R212" i="1"/>
  <c r="S212" i="1"/>
  <c r="T212" i="1"/>
  <c r="U212" i="1"/>
  <c r="P213" i="1"/>
  <c r="Q213" i="1"/>
  <c r="R213" i="1"/>
  <c r="S213" i="1"/>
  <c r="T213" i="1"/>
  <c r="U213" i="1"/>
  <c r="P214" i="1"/>
  <c r="Q214" i="1"/>
  <c r="R214" i="1"/>
  <c r="S214" i="1"/>
  <c r="T214" i="1"/>
  <c r="U214" i="1"/>
  <c r="P215" i="1"/>
  <c r="Q215" i="1"/>
  <c r="R215" i="1"/>
  <c r="S215" i="1"/>
  <c r="T215" i="1"/>
  <c r="U215" i="1"/>
  <c r="P216" i="1"/>
  <c r="Q216" i="1"/>
  <c r="R216" i="1"/>
  <c r="S216" i="1"/>
  <c r="T216" i="1"/>
  <c r="U216" i="1"/>
  <c r="P217" i="1"/>
  <c r="Q217" i="1"/>
  <c r="R217" i="1"/>
  <c r="S217" i="1"/>
  <c r="T217" i="1"/>
  <c r="U217" i="1"/>
  <c r="P218" i="1"/>
  <c r="Q218" i="1"/>
  <c r="R218" i="1"/>
  <c r="S218" i="1"/>
  <c r="T218" i="1"/>
  <c r="U218" i="1"/>
  <c r="P219" i="1"/>
  <c r="Q219" i="1"/>
  <c r="R219" i="1"/>
  <c r="S219" i="1"/>
  <c r="T219" i="1"/>
  <c r="U219" i="1"/>
  <c r="P220" i="1"/>
  <c r="Q220" i="1"/>
  <c r="R220" i="1"/>
  <c r="S220" i="1"/>
  <c r="T220" i="1"/>
  <c r="U220" i="1"/>
  <c r="P221" i="1"/>
  <c r="Q221" i="1"/>
  <c r="R221" i="1"/>
  <c r="S221" i="1"/>
  <c r="T221" i="1"/>
  <c r="U221" i="1"/>
  <c r="P222" i="1"/>
  <c r="Q222" i="1"/>
  <c r="R222" i="1"/>
  <c r="S222" i="1"/>
  <c r="T222" i="1"/>
  <c r="U222" i="1"/>
  <c r="P223" i="1"/>
  <c r="Q223" i="1"/>
  <c r="R223" i="1"/>
  <c r="S223" i="1"/>
  <c r="T223" i="1"/>
  <c r="U223" i="1"/>
  <c r="P224" i="1"/>
  <c r="Q224" i="1"/>
  <c r="R224" i="1"/>
  <c r="S224" i="1"/>
  <c r="T224" i="1"/>
  <c r="U224" i="1"/>
  <c r="P225" i="1"/>
  <c r="Q225" i="1"/>
  <c r="R225" i="1"/>
  <c r="S225" i="1"/>
  <c r="T225" i="1"/>
  <c r="U225" i="1"/>
  <c r="P226" i="1"/>
  <c r="Q226" i="1"/>
  <c r="R226" i="1"/>
  <c r="S226" i="1"/>
  <c r="T226" i="1"/>
  <c r="U226" i="1"/>
  <c r="P227" i="1"/>
  <c r="Q227" i="1"/>
  <c r="R227" i="1"/>
  <c r="S227" i="1"/>
  <c r="T227" i="1"/>
  <c r="U227" i="1"/>
  <c r="P228" i="1"/>
  <c r="Q228" i="1"/>
  <c r="R228" i="1"/>
  <c r="S228" i="1"/>
  <c r="T228" i="1"/>
  <c r="U228" i="1"/>
  <c r="P229" i="1"/>
  <c r="Q229" i="1"/>
  <c r="R229" i="1"/>
  <c r="S229" i="1"/>
  <c r="T229" i="1"/>
  <c r="U229" i="1"/>
  <c r="P230" i="1"/>
  <c r="Q230" i="1"/>
  <c r="R230" i="1"/>
  <c r="S230" i="1"/>
  <c r="T230" i="1"/>
  <c r="U230" i="1"/>
  <c r="P231" i="1"/>
  <c r="Q231" i="1"/>
  <c r="R231" i="1"/>
  <c r="S231" i="1"/>
  <c r="T231" i="1"/>
  <c r="U231" i="1"/>
  <c r="P232" i="1"/>
  <c r="Q232" i="1"/>
  <c r="R232" i="1"/>
  <c r="S232" i="1"/>
  <c r="T232" i="1"/>
  <c r="U232" i="1"/>
  <c r="P233" i="1"/>
  <c r="Q233" i="1"/>
  <c r="R233" i="1"/>
  <c r="S233" i="1"/>
  <c r="T233" i="1"/>
  <c r="U233" i="1"/>
  <c r="P234" i="1"/>
  <c r="Q234" i="1"/>
  <c r="R234" i="1"/>
  <c r="S234" i="1"/>
  <c r="T234" i="1"/>
  <c r="U234" i="1"/>
  <c r="P235" i="1"/>
  <c r="Q235" i="1"/>
  <c r="R235" i="1"/>
  <c r="S235" i="1"/>
  <c r="T235" i="1"/>
  <c r="U235" i="1"/>
  <c r="P236" i="1"/>
  <c r="Q236" i="1"/>
  <c r="R236" i="1"/>
  <c r="S236" i="1"/>
  <c r="T236" i="1"/>
  <c r="U236" i="1"/>
  <c r="P237" i="1"/>
  <c r="Q237" i="1"/>
  <c r="R237" i="1"/>
  <c r="S237" i="1"/>
  <c r="T237" i="1"/>
  <c r="U237" i="1"/>
  <c r="P238" i="1"/>
  <c r="Q238" i="1"/>
  <c r="R238" i="1"/>
  <c r="S238" i="1"/>
  <c r="T238" i="1"/>
  <c r="U238" i="1"/>
  <c r="P239" i="1"/>
  <c r="Q239" i="1"/>
  <c r="R239" i="1"/>
  <c r="S239" i="1"/>
  <c r="T239" i="1"/>
  <c r="U239" i="1"/>
  <c r="P240" i="1"/>
  <c r="Q240" i="1"/>
  <c r="R240" i="1"/>
  <c r="S240" i="1"/>
  <c r="T240" i="1"/>
  <c r="U240" i="1"/>
  <c r="P241" i="1"/>
  <c r="Q241" i="1"/>
  <c r="R241" i="1"/>
  <c r="S241" i="1"/>
  <c r="T241" i="1"/>
  <c r="U241" i="1"/>
  <c r="P242" i="1"/>
  <c r="Q242" i="1"/>
  <c r="R242" i="1"/>
  <c r="S242" i="1"/>
  <c r="T242" i="1"/>
  <c r="U242" i="1"/>
  <c r="P243" i="1"/>
  <c r="Q243" i="1"/>
  <c r="R243" i="1"/>
  <c r="S243" i="1"/>
  <c r="T243" i="1"/>
  <c r="U243" i="1"/>
  <c r="P244" i="1"/>
  <c r="Q244" i="1"/>
  <c r="R244" i="1"/>
  <c r="S244" i="1"/>
  <c r="T244" i="1"/>
  <c r="U244" i="1"/>
  <c r="Q198" i="1"/>
  <c r="R198" i="1"/>
  <c r="S198" i="1"/>
  <c r="T198" i="1"/>
  <c r="U198" i="1"/>
  <c r="P198" i="1"/>
  <c r="P155" i="1"/>
  <c r="Q155" i="1"/>
  <c r="R155" i="1"/>
  <c r="S155" i="1"/>
  <c r="T155" i="1"/>
  <c r="U155" i="1"/>
  <c r="P156" i="1"/>
  <c r="Q156" i="1"/>
  <c r="R156" i="1"/>
  <c r="S156" i="1"/>
  <c r="T156" i="1"/>
  <c r="U156" i="1"/>
  <c r="P157" i="1"/>
  <c r="Q157" i="1"/>
  <c r="R157" i="1"/>
  <c r="S157" i="1"/>
  <c r="T157" i="1"/>
  <c r="U157" i="1"/>
  <c r="P158" i="1"/>
  <c r="Q158" i="1"/>
  <c r="R158" i="1"/>
  <c r="S158" i="1"/>
  <c r="T158" i="1"/>
  <c r="U158" i="1"/>
  <c r="P159" i="1"/>
  <c r="Q159" i="1"/>
  <c r="R159" i="1"/>
  <c r="S159" i="1"/>
  <c r="T159" i="1"/>
  <c r="U159" i="1"/>
  <c r="P160" i="1"/>
  <c r="Q160" i="1"/>
  <c r="R160" i="1"/>
  <c r="S160" i="1"/>
  <c r="T160" i="1"/>
  <c r="U160" i="1"/>
  <c r="P161" i="1"/>
  <c r="Q161" i="1"/>
  <c r="R161" i="1"/>
  <c r="S161" i="1"/>
  <c r="T161" i="1"/>
  <c r="U161" i="1"/>
  <c r="P162" i="1"/>
  <c r="Q162" i="1"/>
  <c r="R162" i="1"/>
  <c r="S162" i="1"/>
  <c r="T162" i="1"/>
  <c r="U162" i="1"/>
  <c r="P163" i="1"/>
  <c r="Q163" i="1"/>
  <c r="R163" i="1"/>
  <c r="S163" i="1"/>
  <c r="T163" i="1"/>
  <c r="U163" i="1"/>
  <c r="P164" i="1"/>
  <c r="Q164" i="1"/>
  <c r="R164" i="1"/>
  <c r="S164" i="1"/>
  <c r="T164" i="1"/>
  <c r="U164" i="1"/>
  <c r="P165" i="1"/>
  <c r="Q165" i="1"/>
  <c r="R165" i="1"/>
  <c r="S165" i="1"/>
  <c r="T165" i="1"/>
  <c r="U165" i="1"/>
  <c r="P166" i="1"/>
  <c r="Q166" i="1"/>
  <c r="R166" i="1"/>
  <c r="S166" i="1"/>
  <c r="T166" i="1"/>
  <c r="U166" i="1"/>
  <c r="P167" i="1"/>
  <c r="Q167" i="1"/>
  <c r="R167" i="1"/>
  <c r="S167" i="1"/>
  <c r="T167" i="1"/>
  <c r="U167" i="1"/>
  <c r="P168" i="1"/>
  <c r="Q168" i="1"/>
  <c r="R168" i="1"/>
  <c r="S168" i="1"/>
  <c r="T168" i="1"/>
  <c r="U168" i="1"/>
  <c r="P169" i="1"/>
  <c r="Q169" i="1"/>
  <c r="R169" i="1"/>
  <c r="S169" i="1"/>
  <c r="T169" i="1"/>
  <c r="U169" i="1"/>
  <c r="P170" i="1"/>
  <c r="Q170" i="1"/>
  <c r="R170" i="1"/>
  <c r="S170" i="1"/>
  <c r="T170" i="1"/>
  <c r="U170" i="1"/>
  <c r="P171" i="1"/>
  <c r="Q171" i="1"/>
  <c r="R171" i="1"/>
  <c r="S171" i="1"/>
  <c r="T171" i="1"/>
  <c r="U171" i="1"/>
  <c r="P172" i="1"/>
  <c r="Q172" i="1"/>
  <c r="R172" i="1"/>
  <c r="S172" i="1"/>
  <c r="T172" i="1"/>
  <c r="U172" i="1"/>
  <c r="P173" i="1"/>
  <c r="Q173" i="1"/>
  <c r="R173" i="1"/>
  <c r="S173" i="1"/>
  <c r="T173" i="1"/>
  <c r="U173" i="1"/>
  <c r="P174" i="1"/>
  <c r="Q174" i="1"/>
  <c r="R174" i="1"/>
  <c r="S174" i="1"/>
  <c r="T174" i="1"/>
  <c r="U174" i="1"/>
  <c r="P175" i="1"/>
  <c r="Q175" i="1"/>
  <c r="R175" i="1"/>
  <c r="S175" i="1"/>
  <c r="T175" i="1"/>
  <c r="U175" i="1"/>
  <c r="P176" i="1"/>
  <c r="Q176" i="1"/>
  <c r="R176" i="1"/>
  <c r="S176" i="1"/>
  <c r="T176" i="1"/>
  <c r="U176" i="1"/>
  <c r="P177" i="1"/>
  <c r="Q177" i="1"/>
  <c r="R177" i="1"/>
  <c r="S177" i="1"/>
  <c r="T177" i="1"/>
  <c r="U177" i="1"/>
  <c r="P178" i="1"/>
  <c r="Q178" i="1"/>
  <c r="R178" i="1"/>
  <c r="S178" i="1"/>
  <c r="T178" i="1"/>
  <c r="U178" i="1"/>
  <c r="P179" i="1"/>
  <c r="Q179" i="1"/>
  <c r="R179" i="1"/>
  <c r="S179" i="1"/>
  <c r="T179" i="1"/>
  <c r="U179" i="1"/>
  <c r="P180" i="1"/>
  <c r="Q180" i="1"/>
  <c r="R180" i="1"/>
  <c r="S180" i="1"/>
  <c r="T180" i="1"/>
  <c r="U180" i="1"/>
  <c r="P181" i="1"/>
  <c r="Q181" i="1"/>
  <c r="R181" i="1"/>
  <c r="S181" i="1"/>
  <c r="T181" i="1"/>
  <c r="U181" i="1"/>
  <c r="P182" i="1"/>
  <c r="Q182" i="1"/>
  <c r="R182" i="1"/>
  <c r="S182" i="1"/>
  <c r="T182" i="1"/>
  <c r="U182" i="1"/>
  <c r="P183" i="1"/>
  <c r="Q183" i="1"/>
  <c r="R183" i="1"/>
  <c r="S183" i="1"/>
  <c r="T183" i="1"/>
  <c r="U183" i="1"/>
  <c r="P184" i="1"/>
  <c r="Q184" i="1"/>
  <c r="R184" i="1"/>
  <c r="S184" i="1"/>
  <c r="T184" i="1"/>
  <c r="U184" i="1"/>
  <c r="P185" i="1"/>
  <c r="Q185" i="1"/>
  <c r="R185" i="1"/>
  <c r="S185" i="1"/>
  <c r="T185" i="1"/>
  <c r="U185" i="1"/>
  <c r="P186" i="1"/>
  <c r="Q186" i="1"/>
  <c r="R186" i="1"/>
  <c r="S186" i="1"/>
  <c r="T186" i="1"/>
  <c r="U186" i="1"/>
  <c r="P187" i="1"/>
  <c r="Q187" i="1"/>
  <c r="R187" i="1"/>
  <c r="S187" i="1"/>
  <c r="T187" i="1"/>
  <c r="U187" i="1"/>
  <c r="P188" i="1"/>
  <c r="Q188" i="1"/>
  <c r="R188" i="1"/>
  <c r="S188" i="1"/>
  <c r="T188" i="1"/>
  <c r="U188" i="1"/>
  <c r="P189" i="1"/>
  <c r="Q189" i="1"/>
  <c r="R189" i="1"/>
  <c r="S189" i="1"/>
  <c r="T189" i="1"/>
  <c r="U189" i="1"/>
  <c r="P190" i="1"/>
  <c r="Q190" i="1"/>
  <c r="R190" i="1"/>
  <c r="S190" i="1"/>
  <c r="T190" i="1"/>
  <c r="U190" i="1"/>
  <c r="P191" i="1"/>
  <c r="Q191" i="1"/>
  <c r="R191" i="1"/>
  <c r="S191" i="1"/>
  <c r="T191" i="1"/>
  <c r="U191" i="1"/>
  <c r="P192" i="1"/>
  <c r="Q192" i="1"/>
  <c r="R192" i="1"/>
  <c r="S192" i="1"/>
  <c r="T192" i="1"/>
  <c r="U192" i="1"/>
  <c r="Q154" i="1"/>
  <c r="R154" i="1"/>
  <c r="S154" i="1"/>
  <c r="T154" i="1"/>
  <c r="U154" i="1"/>
  <c r="P154" i="1"/>
  <c r="I199" i="1"/>
  <c r="J199" i="1"/>
  <c r="K199" i="1"/>
  <c r="L199" i="1"/>
  <c r="M199" i="1"/>
  <c r="N199" i="1"/>
  <c r="I200" i="1"/>
  <c r="J200" i="1"/>
  <c r="K200" i="1"/>
  <c r="L200" i="1"/>
  <c r="M200" i="1"/>
  <c r="N200" i="1"/>
  <c r="I201" i="1"/>
  <c r="J201" i="1"/>
  <c r="K201" i="1"/>
  <c r="L201" i="1"/>
  <c r="M201" i="1"/>
  <c r="N201" i="1"/>
  <c r="I202" i="1"/>
  <c r="J202" i="1"/>
  <c r="K202" i="1"/>
  <c r="L202" i="1"/>
  <c r="M202" i="1"/>
  <c r="N202" i="1"/>
  <c r="I203" i="1"/>
  <c r="J203" i="1"/>
  <c r="K203" i="1"/>
  <c r="L203" i="1"/>
  <c r="M203" i="1"/>
  <c r="N203" i="1"/>
  <c r="I204" i="1"/>
  <c r="J204" i="1"/>
  <c r="K204" i="1"/>
  <c r="L204" i="1"/>
  <c r="M204" i="1"/>
  <c r="N204" i="1"/>
  <c r="I205" i="1"/>
  <c r="J205" i="1"/>
  <c r="K205" i="1"/>
  <c r="L205" i="1"/>
  <c r="M205" i="1"/>
  <c r="N205" i="1"/>
  <c r="I206" i="1"/>
  <c r="J206" i="1"/>
  <c r="K206" i="1"/>
  <c r="L206" i="1"/>
  <c r="M206" i="1"/>
  <c r="N206" i="1"/>
  <c r="I207" i="1"/>
  <c r="J207" i="1"/>
  <c r="K207" i="1"/>
  <c r="L207" i="1"/>
  <c r="M207" i="1"/>
  <c r="N207" i="1"/>
  <c r="I208" i="1"/>
  <c r="J208" i="1"/>
  <c r="K208" i="1"/>
  <c r="L208" i="1"/>
  <c r="M208" i="1"/>
  <c r="N208" i="1"/>
  <c r="I209" i="1"/>
  <c r="J209" i="1"/>
  <c r="K209" i="1"/>
  <c r="L209" i="1"/>
  <c r="M209" i="1"/>
  <c r="N209" i="1"/>
  <c r="I210" i="1"/>
  <c r="J210" i="1"/>
  <c r="K210" i="1"/>
  <c r="L210" i="1"/>
  <c r="M210" i="1"/>
  <c r="N210" i="1"/>
  <c r="I211" i="1"/>
  <c r="J211" i="1"/>
  <c r="K211" i="1"/>
  <c r="L211" i="1"/>
  <c r="M211" i="1"/>
  <c r="N211" i="1"/>
  <c r="I212" i="1"/>
  <c r="J212" i="1"/>
  <c r="K212" i="1"/>
  <c r="L212" i="1"/>
  <c r="M212" i="1"/>
  <c r="N212" i="1"/>
  <c r="I213" i="1"/>
  <c r="J213" i="1"/>
  <c r="K213" i="1"/>
  <c r="L213" i="1"/>
  <c r="M213" i="1"/>
  <c r="N213" i="1"/>
  <c r="I214" i="1"/>
  <c r="J214" i="1"/>
  <c r="K214" i="1"/>
  <c r="L214" i="1"/>
  <c r="M214" i="1"/>
  <c r="N214" i="1"/>
  <c r="I215" i="1"/>
  <c r="J215" i="1"/>
  <c r="K215" i="1"/>
  <c r="L215" i="1"/>
  <c r="M215" i="1"/>
  <c r="N215" i="1"/>
  <c r="I216" i="1"/>
  <c r="J216" i="1"/>
  <c r="K216" i="1"/>
  <c r="L216" i="1"/>
  <c r="M216" i="1"/>
  <c r="N216" i="1"/>
  <c r="I217" i="1"/>
  <c r="J217" i="1"/>
  <c r="K217" i="1"/>
  <c r="L217" i="1"/>
  <c r="M217" i="1"/>
  <c r="N217" i="1"/>
  <c r="I218" i="1"/>
  <c r="J218" i="1"/>
  <c r="K218" i="1"/>
  <c r="L218" i="1"/>
  <c r="M218" i="1"/>
  <c r="N218" i="1"/>
  <c r="I219" i="1"/>
  <c r="J219" i="1"/>
  <c r="K219" i="1"/>
  <c r="L219" i="1"/>
  <c r="M219" i="1"/>
  <c r="N219" i="1"/>
  <c r="I220" i="1"/>
  <c r="J220" i="1"/>
  <c r="K220" i="1"/>
  <c r="L220" i="1"/>
  <c r="M220" i="1"/>
  <c r="N220" i="1"/>
  <c r="I221" i="1"/>
  <c r="J221" i="1"/>
  <c r="K221" i="1"/>
  <c r="L221" i="1"/>
  <c r="M221" i="1"/>
  <c r="N221" i="1"/>
  <c r="I222" i="1"/>
  <c r="J222" i="1"/>
  <c r="K222" i="1"/>
  <c r="L222" i="1"/>
  <c r="M222" i="1"/>
  <c r="N222" i="1"/>
  <c r="I223" i="1"/>
  <c r="J223" i="1"/>
  <c r="K223" i="1"/>
  <c r="L223" i="1"/>
  <c r="M223" i="1"/>
  <c r="N223" i="1"/>
  <c r="I224" i="1"/>
  <c r="J224" i="1"/>
  <c r="K224" i="1"/>
  <c r="L224" i="1"/>
  <c r="M224" i="1"/>
  <c r="N224" i="1"/>
  <c r="I225" i="1"/>
  <c r="J225" i="1"/>
  <c r="K225" i="1"/>
  <c r="L225" i="1"/>
  <c r="M225" i="1"/>
  <c r="N225" i="1"/>
  <c r="I226" i="1"/>
  <c r="J226" i="1"/>
  <c r="K226" i="1"/>
  <c r="L226" i="1"/>
  <c r="M226" i="1"/>
  <c r="N226" i="1"/>
  <c r="I227" i="1"/>
  <c r="J227" i="1"/>
  <c r="K227" i="1"/>
  <c r="L227" i="1"/>
  <c r="M227" i="1"/>
  <c r="N227" i="1"/>
  <c r="I228" i="1"/>
  <c r="J228" i="1"/>
  <c r="K228" i="1"/>
  <c r="L228" i="1"/>
  <c r="M228" i="1"/>
  <c r="N228" i="1"/>
  <c r="I229" i="1"/>
  <c r="J229" i="1"/>
  <c r="K229" i="1"/>
  <c r="L229" i="1"/>
  <c r="M229" i="1"/>
  <c r="N229" i="1"/>
  <c r="I230" i="1"/>
  <c r="J230" i="1"/>
  <c r="K230" i="1"/>
  <c r="L230" i="1"/>
  <c r="M230" i="1"/>
  <c r="N230" i="1"/>
  <c r="I231" i="1"/>
  <c r="J231" i="1"/>
  <c r="K231" i="1"/>
  <c r="L231" i="1"/>
  <c r="M231" i="1"/>
  <c r="N231" i="1"/>
  <c r="I232" i="1"/>
  <c r="J232" i="1"/>
  <c r="K232" i="1"/>
  <c r="L232" i="1"/>
  <c r="M232" i="1"/>
  <c r="N232" i="1"/>
  <c r="I233" i="1"/>
  <c r="J233" i="1"/>
  <c r="K233" i="1"/>
  <c r="L233" i="1"/>
  <c r="M233" i="1"/>
  <c r="N233" i="1"/>
  <c r="I234" i="1"/>
  <c r="J234" i="1"/>
  <c r="K234" i="1"/>
  <c r="L234" i="1"/>
  <c r="M234" i="1"/>
  <c r="N234" i="1"/>
  <c r="I235" i="1"/>
  <c r="J235" i="1"/>
  <c r="K235" i="1"/>
  <c r="L235" i="1"/>
  <c r="M235" i="1"/>
  <c r="N235" i="1"/>
  <c r="I236" i="1"/>
  <c r="J236" i="1"/>
  <c r="K236" i="1"/>
  <c r="L236" i="1"/>
  <c r="M236" i="1"/>
  <c r="N236" i="1"/>
  <c r="I237" i="1"/>
  <c r="J237" i="1"/>
  <c r="K237" i="1"/>
  <c r="L237" i="1"/>
  <c r="M237" i="1"/>
  <c r="N237" i="1"/>
  <c r="I238" i="1"/>
  <c r="J238" i="1"/>
  <c r="K238" i="1"/>
  <c r="L238" i="1"/>
  <c r="M238" i="1"/>
  <c r="N238" i="1"/>
  <c r="I239" i="1"/>
  <c r="J239" i="1"/>
  <c r="K239" i="1"/>
  <c r="L239" i="1"/>
  <c r="M239" i="1"/>
  <c r="N239" i="1"/>
  <c r="I240" i="1"/>
  <c r="J240" i="1"/>
  <c r="K240" i="1"/>
  <c r="L240" i="1"/>
  <c r="M240" i="1"/>
  <c r="N240" i="1"/>
  <c r="I241" i="1"/>
  <c r="J241" i="1"/>
  <c r="K241" i="1"/>
  <c r="L241" i="1"/>
  <c r="M241" i="1"/>
  <c r="N241" i="1"/>
  <c r="I242" i="1"/>
  <c r="J242" i="1"/>
  <c r="K242" i="1"/>
  <c r="L242" i="1"/>
  <c r="M242" i="1"/>
  <c r="N242" i="1"/>
  <c r="I243" i="1"/>
  <c r="J243" i="1"/>
  <c r="K243" i="1"/>
  <c r="L243" i="1"/>
  <c r="M243" i="1"/>
  <c r="N243" i="1"/>
  <c r="I244" i="1"/>
  <c r="J244" i="1"/>
  <c r="K244" i="1"/>
  <c r="L244" i="1"/>
  <c r="M244" i="1"/>
  <c r="N244" i="1"/>
  <c r="J198" i="1"/>
  <c r="K198" i="1"/>
  <c r="K245" i="1" s="1"/>
  <c r="L198" i="1"/>
  <c r="M198" i="1"/>
  <c r="M245" i="1" s="1"/>
  <c r="N198" i="1"/>
  <c r="I198" i="1"/>
  <c r="I245" i="1" s="1"/>
  <c r="I155" i="1"/>
  <c r="J155" i="1"/>
  <c r="K155" i="1"/>
  <c r="L155" i="1"/>
  <c r="M155" i="1"/>
  <c r="N155" i="1"/>
  <c r="I156" i="1"/>
  <c r="J156" i="1"/>
  <c r="K156" i="1"/>
  <c r="L156" i="1"/>
  <c r="M156" i="1"/>
  <c r="N156" i="1"/>
  <c r="I157" i="1"/>
  <c r="J157" i="1"/>
  <c r="K157" i="1"/>
  <c r="L157" i="1"/>
  <c r="M157" i="1"/>
  <c r="N157" i="1"/>
  <c r="I158" i="1"/>
  <c r="J158" i="1"/>
  <c r="K158" i="1"/>
  <c r="L158" i="1"/>
  <c r="M158" i="1"/>
  <c r="N158" i="1"/>
  <c r="I159" i="1"/>
  <c r="J159" i="1"/>
  <c r="K159" i="1"/>
  <c r="L159" i="1"/>
  <c r="M159" i="1"/>
  <c r="N159" i="1"/>
  <c r="I160" i="1"/>
  <c r="J160" i="1"/>
  <c r="K160" i="1"/>
  <c r="L160" i="1"/>
  <c r="M160" i="1"/>
  <c r="N160" i="1"/>
  <c r="I161" i="1"/>
  <c r="J161" i="1"/>
  <c r="K161" i="1"/>
  <c r="L161" i="1"/>
  <c r="M161" i="1"/>
  <c r="N161" i="1"/>
  <c r="I162" i="1"/>
  <c r="J162" i="1"/>
  <c r="K162" i="1"/>
  <c r="L162" i="1"/>
  <c r="M162" i="1"/>
  <c r="N162" i="1"/>
  <c r="I163" i="1"/>
  <c r="J163" i="1"/>
  <c r="K163" i="1"/>
  <c r="L163" i="1"/>
  <c r="M163" i="1"/>
  <c r="N163" i="1"/>
  <c r="I164" i="1"/>
  <c r="J164" i="1"/>
  <c r="K164" i="1"/>
  <c r="L164" i="1"/>
  <c r="M164" i="1"/>
  <c r="N164" i="1"/>
  <c r="I165" i="1"/>
  <c r="J165" i="1"/>
  <c r="K165" i="1"/>
  <c r="L165" i="1"/>
  <c r="M165" i="1"/>
  <c r="N165" i="1"/>
  <c r="I166" i="1"/>
  <c r="J166" i="1"/>
  <c r="K166" i="1"/>
  <c r="L166" i="1"/>
  <c r="M166" i="1"/>
  <c r="N166" i="1"/>
  <c r="I167" i="1"/>
  <c r="J167" i="1"/>
  <c r="K167" i="1"/>
  <c r="L167" i="1"/>
  <c r="M167" i="1"/>
  <c r="N167" i="1"/>
  <c r="I168" i="1"/>
  <c r="J168" i="1"/>
  <c r="K168" i="1"/>
  <c r="L168" i="1"/>
  <c r="M168" i="1"/>
  <c r="N168" i="1"/>
  <c r="I169" i="1"/>
  <c r="J169" i="1"/>
  <c r="K169" i="1"/>
  <c r="L169" i="1"/>
  <c r="M169" i="1"/>
  <c r="N169" i="1"/>
  <c r="I170" i="1"/>
  <c r="J170" i="1"/>
  <c r="K170" i="1"/>
  <c r="L170" i="1"/>
  <c r="M170" i="1"/>
  <c r="N170" i="1"/>
  <c r="I171" i="1"/>
  <c r="J171" i="1"/>
  <c r="K171" i="1"/>
  <c r="L171" i="1"/>
  <c r="M171" i="1"/>
  <c r="N171" i="1"/>
  <c r="I172" i="1"/>
  <c r="J172" i="1"/>
  <c r="K172" i="1"/>
  <c r="L172" i="1"/>
  <c r="M172" i="1"/>
  <c r="N172" i="1"/>
  <c r="I173" i="1"/>
  <c r="J173" i="1"/>
  <c r="K173" i="1"/>
  <c r="L173" i="1"/>
  <c r="M173" i="1"/>
  <c r="N173" i="1"/>
  <c r="I174" i="1"/>
  <c r="J174" i="1"/>
  <c r="K174" i="1"/>
  <c r="L174" i="1"/>
  <c r="M174" i="1"/>
  <c r="N174" i="1"/>
  <c r="I175" i="1"/>
  <c r="J175" i="1"/>
  <c r="K175" i="1"/>
  <c r="L175" i="1"/>
  <c r="M175" i="1"/>
  <c r="N175" i="1"/>
  <c r="I176" i="1"/>
  <c r="J176" i="1"/>
  <c r="K176" i="1"/>
  <c r="L176" i="1"/>
  <c r="M176" i="1"/>
  <c r="N176" i="1"/>
  <c r="I177" i="1"/>
  <c r="J177" i="1"/>
  <c r="K177" i="1"/>
  <c r="L177" i="1"/>
  <c r="M177" i="1"/>
  <c r="N177" i="1"/>
  <c r="I178" i="1"/>
  <c r="J178" i="1"/>
  <c r="K178" i="1"/>
  <c r="L178" i="1"/>
  <c r="M178" i="1"/>
  <c r="N178" i="1"/>
  <c r="I179" i="1"/>
  <c r="J179" i="1"/>
  <c r="K179" i="1"/>
  <c r="L179" i="1"/>
  <c r="M179" i="1"/>
  <c r="N179" i="1"/>
  <c r="I180" i="1"/>
  <c r="J180" i="1"/>
  <c r="K180" i="1"/>
  <c r="L180" i="1"/>
  <c r="M180" i="1"/>
  <c r="N180" i="1"/>
  <c r="I181" i="1"/>
  <c r="J181" i="1"/>
  <c r="K181" i="1"/>
  <c r="L181" i="1"/>
  <c r="M181" i="1"/>
  <c r="N181" i="1"/>
  <c r="I182" i="1"/>
  <c r="J182" i="1"/>
  <c r="K182" i="1"/>
  <c r="L182" i="1"/>
  <c r="M182" i="1"/>
  <c r="N182" i="1"/>
  <c r="I183" i="1"/>
  <c r="J183" i="1"/>
  <c r="K183" i="1"/>
  <c r="L183" i="1"/>
  <c r="M183" i="1"/>
  <c r="N183" i="1"/>
  <c r="I184" i="1"/>
  <c r="J184" i="1"/>
  <c r="K184" i="1"/>
  <c r="L184" i="1"/>
  <c r="M184" i="1"/>
  <c r="N184" i="1"/>
  <c r="I185" i="1"/>
  <c r="J185" i="1"/>
  <c r="K185" i="1"/>
  <c r="L185" i="1"/>
  <c r="M185" i="1"/>
  <c r="N185" i="1"/>
  <c r="I186" i="1"/>
  <c r="J186" i="1"/>
  <c r="K186" i="1"/>
  <c r="L186" i="1"/>
  <c r="M186" i="1"/>
  <c r="N186" i="1"/>
  <c r="I187" i="1"/>
  <c r="J187" i="1"/>
  <c r="K187" i="1"/>
  <c r="L187" i="1"/>
  <c r="M187" i="1"/>
  <c r="N187" i="1"/>
  <c r="I188" i="1"/>
  <c r="J188" i="1"/>
  <c r="K188" i="1"/>
  <c r="L188" i="1"/>
  <c r="M188" i="1"/>
  <c r="N188" i="1"/>
  <c r="I189" i="1"/>
  <c r="J189" i="1"/>
  <c r="K189" i="1"/>
  <c r="L189" i="1"/>
  <c r="M189" i="1"/>
  <c r="N189" i="1"/>
  <c r="I190" i="1"/>
  <c r="J190" i="1"/>
  <c r="K190" i="1"/>
  <c r="L190" i="1"/>
  <c r="M190" i="1"/>
  <c r="N190" i="1"/>
  <c r="I191" i="1"/>
  <c r="J191" i="1"/>
  <c r="K191" i="1"/>
  <c r="L191" i="1"/>
  <c r="M191" i="1"/>
  <c r="N191" i="1"/>
  <c r="I192" i="1"/>
  <c r="J192" i="1"/>
  <c r="K192" i="1"/>
  <c r="L192" i="1"/>
  <c r="M192" i="1"/>
  <c r="N192" i="1"/>
  <c r="J154" i="1"/>
  <c r="K154" i="1"/>
  <c r="K193" i="1" s="1"/>
  <c r="L154" i="1"/>
  <c r="M154" i="1"/>
  <c r="M193" i="1" s="1"/>
  <c r="N154" i="1"/>
  <c r="I154" i="1"/>
  <c r="I193" i="1" s="1"/>
  <c r="B199" i="1"/>
  <c r="C199" i="1"/>
  <c r="D199" i="1"/>
  <c r="E199" i="1"/>
  <c r="F199" i="1"/>
  <c r="G199" i="1"/>
  <c r="B200" i="1"/>
  <c r="C200" i="1"/>
  <c r="D200" i="1"/>
  <c r="E200" i="1"/>
  <c r="F200" i="1"/>
  <c r="G200" i="1"/>
  <c r="B201" i="1"/>
  <c r="C201" i="1"/>
  <c r="D201" i="1"/>
  <c r="E201" i="1"/>
  <c r="F201" i="1"/>
  <c r="G201" i="1"/>
  <c r="B202" i="1"/>
  <c r="C202" i="1"/>
  <c r="D202" i="1"/>
  <c r="E202" i="1"/>
  <c r="F202" i="1"/>
  <c r="G202" i="1"/>
  <c r="B203" i="1"/>
  <c r="C203" i="1"/>
  <c r="D203" i="1"/>
  <c r="E203" i="1"/>
  <c r="F203" i="1"/>
  <c r="G203" i="1"/>
  <c r="B204" i="1"/>
  <c r="C204" i="1"/>
  <c r="D204" i="1"/>
  <c r="E204" i="1"/>
  <c r="F204" i="1"/>
  <c r="G204" i="1"/>
  <c r="B205" i="1"/>
  <c r="C205" i="1"/>
  <c r="D205" i="1"/>
  <c r="E205" i="1"/>
  <c r="F205" i="1"/>
  <c r="G205" i="1"/>
  <c r="B206" i="1"/>
  <c r="C206" i="1"/>
  <c r="D206" i="1"/>
  <c r="E206" i="1"/>
  <c r="F206" i="1"/>
  <c r="G206" i="1"/>
  <c r="B207" i="1"/>
  <c r="C207" i="1"/>
  <c r="D207" i="1"/>
  <c r="E207" i="1"/>
  <c r="F207" i="1"/>
  <c r="G207" i="1"/>
  <c r="B208" i="1"/>
  <c r="C208" i="1"/>
  <c r="D208" i="1"/>
  <c r="E208" i="1"/>
  <c r="F208" i="1"/>
  <c r="G208" i="1"/>
  <c r="B209" i="1"/>
  <c r="C209" i="1"/>
  <c r="D209" i="1"/>
  <c r="E209" i="1"/>
  <c r="F209" i="1"/>
  <c r="G209" i="1"/>
  <c r="B210" i="1"/>
  <c r="C210" i="1"/>
  <c r="D210" i="1"/>
  <c r="E210" i="1"/>
  <c r="F210" i="1"/>
  <c r="G210" i="1"/>
  <c r="B211" i="1"/>
  <c r="C211" i="1"/>
  <c r="D211" i="1"/>
  <c r="E211" i="1"/>
  <c r="F211" i="1"/>
  <c r="G211" i="1"/>
  <c r="B212" i="1"/>
  <c r="C212" i="1"/>
  <c r="D212" i="1"/>
  <c r="E212" i="1"/>
  <c r="F212" i="1"/>
  <c r="G212" i="1"/>
  <c r="B213" i="1"/>
  <c r="C213" i="1"/>
  <c r="D213" i="1"/>
  <c r="E213" i="1"/>
  <c r="F213" i="1"/>
  <c r="G213" i="1"/>
  <c r="B214" i="1"/>
  <c r="C214" i="1"/>
  <c r="D214" i="1"/>
  <c r="E214" i="1"/>
  <c r="F214" i="1"/>
  <c r="G214" i="1"/>
  <c r="B215" i="1"/>
  <c r="C215" i="1"/>
  <c r="D215" i="1"/>
  <c r="E215" i="1"/>
  <c r="F215" i="1"/>
  <c r="G215" i="1"/>
  <c r="B216" i="1"/>
  <c r="C216" i="1"/>
  <c r="D216" i="1"/>
  <c r="E216" i="1"/>
  <c r="F216" i="1"/>
  <c r="G216" i="1"/>
  <c r="B217" i="1"/>
  <c r="C217" i="1"/>
  <c r="D217" i="1"/>
  <c r="E217" i="1"/>
  <c r="F217" i="1"/>
  <c r="G217" i="1"/>
  <c r="B218" i="1"/>
  <c r="C218" i="1"/>
  <c r="D218" i="1"/>
  <c r="E218" i="1"/>
  <c r="F218" i="1"/>
  <c r="G218" i="1"/>
  <c r="B219" i="1"/>
  <c r="C219" i="1"/>
  <c r="D219" i="1"/>
  <c r="E219" i="1"/>
  <c r="F219" i="1"/>
  <c r="G219" i="1"/>
  <c r="B220" i="1"/>
  <c r="C220" i="1"/>
  <c r="D220" i="1"/>
  <c r="E220" i="1"/>
  <c r="F220" i="1"/>
  <c r="G220" i="1"/>
  <c r="B221" i="1"/>
  <c r="C221" i="1"/>
  <c r="D221" i="1"/>
  <c r="E221" i="1"/>
  <c r="F221" i="1"/>
  <c r="G221" i="1"/>
  <c r="B222" i="1"/>
  <c r="C222" i="1"/>
  <c r="D222" i="1"/>
  <c r="E222" i="1"/>
  <c r="F222" i="1"/>
  <c r="G222" i="1"/>
  <c r="B223" i="1"/>
  <c r="C223" i="1"/>
  <c r="D223" i="1"/>
  <c r="E223" i="1"/>
  <c r="F223" i="1"/>
  <c r="G223" i="1"/>
  <c r="B224" i="1"/>
  <c r="C224" i="1"/>
  <c r="D224" i="1"/>
  <c r="E224" i="1"/>
  <c r="F224" i="1"/>
  <c r="G224" i="1"/>
  <c r="B225" i="1"/>
  <c r="C225" i="1"/>
  <c r="D225" i="1"/>
  <c r="E225" i="1"/>
  <c r="F225" i="1"/>
  <c r="G225" i="1"/>
  <c r="B226" i="1"/>
  <c r="C226" i="1"/>
  <c r="D226" i="1"/>
  <c r="E226" i="1"/>
  <c r="F226" i="1"/>
  <c r="G226" i="1"/>
  <c r="B227" i="1"/>
  <c r="C227" i="1"/>
  <c r="D227" i="1"/>
  <c r="E227" i="1"/>
  <c r="F227" i="1"/>
  <c r="G227" i="1"/>
  <c r="B228" i="1"/>
  <c r="C228" i="1"/>
  <c r="D228" i="1"/>
  <c r="E228" i="1"/>
  <c r="F228" i="1"/>
  <c r="G228" i="1"/>
  <c r="B229" i="1"/>
  <c r="C229" i="1"/>
  <c r="D229" i="1"/>
  <c r="E229" i="1"/>
  <c r="F229" i="1"/>
  <c r="G229" i="1"/>
  <c r="B230" i="1"/>
  <c r="C230" i="1"/>
  <c r="D230" i="1"/>
  <c r="E230" i="1"/>
  <c r="F230" i="1"/>
  <c r="G230" i="1"/>
  <c r="B231" i="1"/>
  <c r="C231" i="1"/>
  <c r="D231" i="1"/>
  <c r="E231" i="1"/>
  <c r="F231" i="1"/>
  <c r="G231" i="1"/>
  <c r="B232" i="1"/>
  <c r="C232" i="1"/>
  <c r="D232" i="1"/>
  <c r="E232" i="1"/>
  <c r="F232" i="1"/>
  <c r="G232" i="1"/>
  <c r="B233" i="1"/>
  <c r="C233" i="1"/>
  <c r="D233" i="1"/>
  <c r="E233" i="1"/>
  <c r="F233" i="1"/>
  <c r="G233" i="1"/>
  <c r="B234" i="1"/>
  <c r="C234" i="1"/>
  <c r="D234" i="1"/>
  <c r="E234" i="1"/>
  <c r="F234" i="1"/>
  <c r="G234" i="1"/>
  <c r="B235" i="1"/>
  <c r="C235" i="1"/>
  <c r="D235" i="1"/>
  <c r="E235" i="1"/>
  <c r="F235" i="1"/>
  <c r="G235" i="1"/>
  <c r="B236" i="1"/>
  <c r="C236" i="1"/>
  <c r="D236" i="1"/>
  <c r="E236" i="1"/>
  <c r="F236" i="1"/>
  <c r="G236" i="1"/>
  <c r="B237" i="1"/>
  <c r="C237" i="1"/>
  <c r="D237" i="1"/>
  <c r="E237" i="1"/>
  <c r="F237" i="1"/>
  <c r="G237" i="1"/>
  <c r="B238" i="1"/>
  <c r="C238" i="1"/>
  <c r="D238" i="1"/>
  <c r="E238" i="1"/>
  <c r="F238" i="1"/>
  <c r="G238" i="1"/>
  <c r="B239" i="1"/>
  <c r="C239" i="1"/>
  <c r="D239" i="1"/>
  <c r="E239" i="1"/>
  <c r="F239" i="1"/>
  <c r="G239" i="1"/>
  <c r="B240" i="1"/>
  <c r="C240" i="1"/>
  <c r="D240" i="1"/>
  <c r="E240" i="1"/>
  <c r="F240" i="1"/>
  <c r="G240" i="1"/>
  <c r="B241" i="1"/>
  <c r="C241" i="1"/>
  <c r="D241" i="1"/>
  <c r="E241" i="1"/>
  <c r="F241" i="1"/>
  <c r="G241" i="1"/>
  <c r="B242" i="1"/>
  <c r="C242" i="1"/>
  <c r="D242" i="1"/>
  <c r="E242" i="1"/>
  <c r="F242" i="1"/>
  <c r="G242" i="1"/>
  <c r="B243" i="1"/>
  <c r="C243" i="1"/>
  <c r="D243" i="1"/>
  <c r="E243" i="1"/>
  <c r="F243" i="1"/>
  <c r="G243" i="1"/>
  <c r="B244" i="1"/>
  <c r="C244" i="1"/>
  <c r="D244" i="1"/>
  <c r="E244" i="1"/>
  <c r="F244" i="1"/>
  <c r="G244" i="1"/>
  <c r="B198" i="1"/>
  <c r="B245" i="1" s="1"/>
  <c r="C198" i="1"/>
  <c r="D198" i="1"/>
  <c r="D245" i="1" s="1"/>
  <c r="E198" i="1"/>
  <c r="E245" i="1" s="1"/>
  <c r="F198" i="1"/>
  <c r="F245" i="1" s="1"/>
  <c r="G198" i="1"/>
  <c r="B155" i="1"/>
  <c r="C155" i="1"/>
  <c r="D155" i="1"/>
  <c r="E155" i="1"/>
  <c r="F155" i="1"/>
  <c r="G155" i="1"/>
  <c r="B156" i="1"/>
  <c r="C156" i="1"/>
  <c r="D156" i="1"/>
  <c r="E156" i="1"/>
  <c r="F156" i="1"/>
  <c r="G156" i="1"/>
  <c r="B157" i="1"/>
  <c r="C157" i="1"/>
  <c r="D157" i="1"/>
  <c r="E157" i="1"/>
  <c r="F157" i="1"/>
  <c r="G157" i="1"/>
  <c r="B158" i="1"/>
  <c r="C158" i="1"/>
  <c r="D158" i="1"/>
  <c r="E158" i="1"/>
  <c r="F158" i="1"/>
  <c r="G158" i="1"/>
  <c r="B159" i="1"/>
  <c r="C159" i="1"/>
  <c r="D159" i="1"/>
  <c r="E159" i="1"/>
  <c r="F159" i="1"/>
  <c r="G159" i="1"/>
  <c r="B160" i="1"/>
  <c r="C160" i="1"/>
  <c r="D160" i="1"/>
  <c r="E160" i="1"/>
  <c r="F160" i="1"/>
  <c r="G160" i="1"/>
  <c r="B161" i="1"/>
  <c r="C161" i="1"/>
  <c r="D161" i="1"/>
  <c r="E161" i="1"/>
  <c r="F161" i="1"/>
  <c r="G161" i="1"/>
  <c r="B162" i="1"/>
  <c r="C162" i="1"/>
  <c r="D162" i="1"/>
  <c r="E162" i="1"/>
  <c r="F162" i="1"/>
  <c r="G162" i="1"/>
  <c r="B163" i="1"/>
  <c r="C163" i="1"/>
  <c r="D163" i="1"/>
  <c r="E163" i="1"/>
  <c r="F163" i="1"/>
  <c r="G163" i="1"/>
  <c r="B164" i="1"/>
  <c r="C164" i="1"/>
  <c r="D164" i="1"/>
  <c r="E164" i="1"/>
  <c r="F164" i="1"/>
  <c r="G164" i="1"/>
  <c r="B165" i="1"/>
  <c r="C165" i="1"/>
  <c r="D165" i="1"/>
  <c r="E165" i="1"/>
  <c r="F165" i="1"/>
  <c r="G165" i="1"/>
  <c r="B166" i="1"/>
  <c r="C166" i="1"/>
  <c r="D166" i="1"/>
  <c r="E166" i="1"/>
  <c r="F166" i="1"/>
  <c r="G166" i="1"/>
  <c r="B167" i="1"/>
  <c r="C167" i="1"/>
  <c r="D167" i="1"/>
  <c r="E167" i="1"/>
  <c r="F167" i="1"/>
  <c r="G167" i="1"/>
  <c r="B168" i="1"/>
  <c r="C168" i="1"/>
  <c r="D168" i="1"/>
  <c r="E168" i="1"/>
  <c r="F168" i="1"/>
  <c r="G168" i="1"/>
  <c r="B169" i="1"/>
  <c r="C169" i="1"/>
  <c r="D169" i="1"/>
  <c r="E169" i="1"/>
  <c r="F169" i="1"/>
  <c r="G169" i="1"/>
  <c r="B170" i="1"/>
  <c r="C170" i="1"/>
  <c r="D170" i="1"/>
  <c r="E170" i="1"/>
  <c r="F170" i="1"/>
  <c r="G170" i="1"/>
  <c r="B171" i="1"/>
  <c r="C171" i="1"/>
  <c r="D171" i="1"/>
  <c r="E171" i="1"/>
  <c r="F171" i="1"/>
  <c r="G171" i="1"/>
  <c r="B172" i="1"/>
  <c r="C172" i="1"/>
  <c r="D172" i="1"/>
  <c r="E172" i="1"/>
  <c r="F172" i="1"/>
  <c r="G172" i="1"/>
  <c r="B173" i="1"/>
  <c r="C173" i="1"/>
  <c r="D173" i="1"/>
  <c r="E173" i="1"/>
  <c r="F173" i="1"/>
  <c r="G173" i="1"/>
  <c r="B174" i="1"/>
  <c r="C174" i="1"/>
  <c r="D174" i="1"/>
  <c r="E174" i="1"/>
  <c r="F174" i="1"/>
  <c r="G174" i="1"/>
  <c r="B175" i="1"/>
  <c r="C175" i="1"/>
  <c r="D175" i="1"/>
  <c r="E175" i="1"/>
  <c r="F175" i="1"/>
  <c r="G175" i="1"/>
  <c r="B176" i="1"/>
  <c r="C176" i="1"/>
  <c r="D176" i="1"/>
  <c r="E176" i="1"/>
  <c r="F176" i="1"/>
  <c r="G176" i="1"/>
  <c r="B177" i="1"/>
  <c r="C177" i="1"/>
  <c r="D177" i="1"/>
  <c r="E177" i="1"/>
  <c r="F177" i="1"/>
  <c r="G177" i="1"/>
  <c r="B178" i="1"/>
  <c r="C178" i="1"/>
  <c r="D178" i="1"/>
  <c r="E178" i="1"/>
  <c r="F178" i="1"/>
  <c r="G178" i="1"/>
  <c r="B179" i="1"/>
  <c r="C179" i="1"/>
  <c r="D179" i="1"/>
  <c r="E179" i="1"/>
  <c r="F179" i="1"/>
  <c r="G179" i="1"/>
  <c r="B180" i="1"/>
  <c r="C180" i="1"/>
  <c r="D180" i="1"/>
  <c r="E180" i="1"/>
  <c r="F180" i="1"/>
  <c r="G180" i="1"/>
  <c r="B181" i="1"/>
  <c r="C181" i="1"/>
  <c r="D181" i="1"/>
  <c r="E181" i="1"/>
  <c r="F181" i="1"/>
  <c r="G181" i="1"/>
  <c r="B182" i="1"/>
  <c r="C182" i="1"/>
  <c r="D182" i="1"/>
  <c r="E182" i="1"/>
  <c r="F182" i="1"/>
  <c r="G182" i="1"/>
  <c r="B183" i="1"/>
  <c r="C183" i="1"/>
  <c r="D183" i="1"/>
  <c r="E183" i="1"/>
  <c r="F183" i="1"/>
  <c r="G183" i="1"/>
  <c r="B184" i="1"/>
  <c r="C184" i="1"/>
  <c r="D184" i="1"/>
  <c r="E184" i="1"/>
  <c r="F184" i="1"/>
  <c r="G184" i="1"/>
  <c r="B185" i="1"/>
  <c r="C185" i="1"/>
  <c r="D185" i="1"/>
  <c r="E185" i="1"/>
  <c r="F185" i="1"/>
  <c r="G185" i="1"/>
  <c r="B186" i="1"/>
  <c r="C186" i="1"/>
  <c r="D186" i="1"/>
  <c r="E186" i="1"/>
  <c r="F186" i="1"/>
  <c r="G186" i="1"/>
  <c r="B187" i="1"/>
  <c r="C187" i="1"/>
  <c r="D187" i="1"/>
  <c r="E187" i="1"/>
  <c r="F187" i="1"/>
  <c r="G187" i="1"/>
  <c r="B188" i="1"/>
  <c r="C188" i="1"/>
  <c r="D188" i="1"/>
  <c r="E188" i="1"/>
  <c r="F188" i="1"/>
  <c r="G188" i="1"/>
  <c r="B189" i="1"/>
  <c r="C189" i="1"/>
  <c r="D189" i="1"/>
  <c r="E189" i="1"/>
  <c r="F189" i="1"/>
  <c r="G189" i="1"/>
  <c r="B190" i="1"/>
  <c r="C190" i="1"/>
  <c r="D190" i="1"/>
  <c r="E190" i="1"/>
  <c r="F190" i="1"/>
  <c r="G190" i="1"/>
  <c r="B191" i="1"/>
  <c r="C191" i="1"/>
  <c r="D191" i="1"/>
  <c r="E191" i="1"/>
  <c r="F191" i="1"/>
  <c r="G191" i="1"/>
  <c r="B192" i="1"/>
  <c r="C192" i="1"/>
  <c r="D192" i="1"/>
  <c r="E192" i="1"/>
  <c r="F192" i="1"/>
  <c r="G192" i="1"/>
  <c r="C154" i="1"/>
  <c r="D154" i="1"/>
  <c r="D193" i="1" s="1"/>
  <c r="E154" i="1"/>
  <c r="F154" i="1"/>
  <c r="F193" i="1" s="1"/>
  <c r="G154" i="1"/>
  <c r="B154" i="1"/>
  <c r="B193" i="1" s="1"/>
  <c r="P98" i="1"/>
  <c r="Q98" i="1"/>
  <c r="R98" i="1"/>
  <c r="S98" i="1"/>
  <c r="T98" i="1"/>
  <c r="U98" i="1"/>
  <c r="P99" i="1"/>
  <c r="Q99" i="1"/>
  <c r="R99" i="1"/>
  <c r="S99" i="1"/>
  <c r="T99" i="1"/>
  <c r="U99" i="1"/>
  <c r="P100" i="1"/>
  <c r="Q100" i="1"/>
  <c r="R100" i="1"/>
  <c r="S100" i="1"/>
  <c r="T100" i="1"/>
  <c r="U100" i="1"/>
  <c r="P101" i="1"/>
  <c r="Q101" i="1"/>
  <c r="R101" i="1"/>
  <c r="S101" i="1"/>
  <c r="T101" i="1"/>
  <c r="U101" i="1"/>
  <c r="P102" i="1"/>
  <c r="Q102" i="1"/>
  <c r="R102" i="1"/>
  <c r="S102" i="1"/>
  <c r="T102" i="1"/>
  <c r="U102" i="1"/>
  <c r="P103" i="1"/>
  <c r="Q103" i="1"/>
  <c r="R103" i="1"/>
  <c r="S103" i="1"/>
  <c r="T103" i="1"/>
  <c r="U103" i="1"/>
  <c r="P104" i="1"/>
  <c r="Q104" i="1"/>
  <c r="R104" i="1"/>
  <c r="S104" i="1"/>
  <c r="T104" i="1"/>
  <c r="U104" i="1"/>
  <c r="P105" i="1"/>
  <c r="Q105" i="1"/>
  <c r="R105" i="1"/>
  <c r="S105" i="1"/>
  <c r="T105" i="1"/>
  <c r="U105" i="1"/>
  <c r="P106" i="1"/>
  <c r="Q106" i="1"/>
  <c r="R106" i="1"/>
  <c r="S106" i="1"/>
  <c r="T106" i="1"/>
  <c r="U106" i="1"/>
  <c r="P107" i="1"/>
  <c r="Q107" i="1"/>
  <c r="R107" i="1"/>
  <c r="S107" i="1"/>
  <c r="T107" i="1"/>
  <c r="U107" i="1"/>
  <c r="P108" i="1"/>
  <c r="Q108" i="1"/>
  <c r="R108" i="1"/>
  <c r="S108" i="1"/>
  <c r="T108" i="1"/>
  <c r="U108" i="1"/>
  <c r="P109" i="1"/>
  <c r="Q109" i="1"/>
  <c r="R109" i="1"/>
  <c r="S109" i="1"/>
  <c r="T109" i="1"/>
  <c r="U109" i="1"/>
  <c r="P110" i="1"/>
  <c r="Q110" i="1"/>
  <c r="R110" i="1"/>
  <c r="S110" i="1"/>
  <c r="T110" i="1"/>
  <c r="U110" i="1"/>
  <c r="P111" i="1"/>
  <c r="Q111" i="1"/>
  <c r="R111" i="1"/>
  <c r="S111" i="1"/>
  <c r="T111" i="1"/>
  <c r="U111" i="1"/>
  <c r="P112" i="1"/>
  <c r="Q112" i="1"/>
  <c r="R112" i="1"/>
  <c r="S112" i="1"/>
  <c r="T112" i="1"/>
  <c r="U112" i="1"/>
  <c r="P113" i="1"/>
  <c r="Q113" i="1"/>
  <c r="R113" i="1"/>
  <c r="S113" i="1"/>
  <c r="T113" i="1"/>
  <c r="U113" i="1"/>
  <c r="P114" i="1"/>
  <c r="Q114" i="1"/>
  <c r="R114" i="1"/>
  <c r="S114" i="1"/>
  <c r="T114" i="1"/>
  <c r="U114" i="1"/>
  <c r="P115" i="1"/>
  <c r="Q115" i="1"/>
  <c r="R115" i="1"/>
  <c r="S115" i="1"/>
  <c r="T115" i="1"/>
  <c r="U115" i="1"/>
  <c r="P116" i="1"/>
  <c r="Q116" i="1"/>
  <c r="R116" i="1"/>
  <c r="S116" i="1"/>
  <c r="T116" i="1"/>
  <c r="U116" i="1"/>
  <c r="P117" i="1"/>
  <c r="Q117" i="1"/>
  <c r="R117" i="1"/>
  <c r="S117" i="1"/>
  <c r="T117" i="1"/>
  <c r="U117" i="1"/>
  <c r="P118" i="1"/>
  <c r="Q118" i="1"/>
  <c r="R118" i="1"/>
  <c r="S118" i="1"/>
  <c r="T118" i="1"/>
  <c r="U118" i="1"/>
  <c r="P119" i="1"/>
  <c r="Q119" i="1"/>
  <c r="R119" i="1"/>
  <c r="S119" i="1"/>
  <c r="T119" i="1"/>
  <c r="U119" i="1"/>
  <c r="P120" i="1"/>
  <c r="Q120" i="1"/>
  <c r="R120" i="1"/>
  <c r="S120" i="1"/>
  <c r="T120" i="1"/>
  <c r="U120" i="1"/>
  <c r="P121" i="1"/>
  <c r="Q121" i="1"/>
  <c r="R121" i="1"/>
  <c r="S121" i="1"/>
  <c r="T121" i="1"/>
  <c r="U121" i="1"/>
  <c r="P122" i="1"/>
  <c r="Q122" i="1"/>
  <c r="R122" i="1"/>
  <c r="S122" i="1"/>
  <c r="T122" i="1"/>
  <c r="U122" i="1"/>
  <c r="P123" i="1"/>
  <c r="Q123" i="1"/>
  <c r="R123" i="1"/>
  <c r="S123" i="1"/>
  <c r="T123" i="1"/>
  <c r="U123" i="1"/>
  <c r="P124" i="1"/>
  <c r="Q124" i="1"/>
  <c r="R124" i="1"/>
  <c r="S124" i="1"/>
  <c r="T124" i="1"/>
  <c r="U124" i="1"/>
  <c r="P125" i="1"/>
  <c r="Q125" i="1"/>
  <c r="R125" i="1"/>
  <c r="S125" i="1"/>
  <c r="T125" i="1"/>
  <c r="U125" i="1"/>
  <c r="P126" i="1"/>
  <c r="Q126" i="1"/>
  <c r="R126" i="1"/>
  <c r="S126" i="1"/>
  <c r="T126" i="1"/>
  <c r="U126" i="1"/>
  <c r="P127" i="1"/>
  <c r="Q127" i="1"/>
  <c r="R127" i="1"/>
  <c r="S127" i="1"/>
  <c r="T127" i="1"/>
  <c r="U127" i="1"/>
  <c r="P128" i="1"/>
  <c r="Q128" i="1"/>
  <c r="R128" i="1"/>
  <c r="S128" i="1"/>
  <c r="T128" i="1"/>
  <c r="U128" i="1"/>
  <c r="P129" i="1"/>
  <c r="Q129" i="1"/>
  <c r="R129" i="1"/>
  <c r="S129" i="1"/>
  <c r="T129" i="1"/>
  <c r="U129" i="1"/>
  <c r="P130" i="1"/>
  <c r="Q130" i="1"/>
  <c r="R130" i="1"/>
  <c r="S130" i="1"/>
  <c r="T130" i="1"/>
  <c r="U130" i="1"/>
  <c r="P131" i="1"/>
  <c r="Q131" i="1"/>
  <c r="R131" i="1"/>
  <c r="S131" i="1"/>
  <c r="T131" i="1"/>
  <c r="U131" i="1"/>
  <c r="P132" i="1"/>
  <c r="Q132" i="1"/>
  <c r="R132" i="1"/>
  <c r="S132" i="1"/>
  <c r="T132" i="1"/>
  <c r="U132" i="1"/>
  <c r="P133" i="1"/>
  <c r="Q133" i="1"/>
  <c r="R133" i="1"/>
  <c r="S133" i="1"/>
  <c r="T133" i="1"/>
  <c r="U133" i="1"/>
  <c r="P134" i="1"/>
  <c r="Q134" i="1"/>
  <c r="R134" i="1"/>
  <c r="S134" i="1"/>
  <c r="T134" i="1"/>
  <c r="U134" i="1"/>
  <c r="P135" i="1"/>
  <c r="Q135" i="1"/>
  <c r="R135" i="1"/>
  <c r="S135" i="1"/>
  <c r="T135" i="1"/>
  <c r="U135" i="1"/>
  <c r="P136" i="1"/>
  <c r="Q136" i="1"/>
  <c r="R136" i="1"/>
  <c r="S136" i="1"/>
  <c r="T136" i="1"/>
  <c r="U136" i="1"/>
  <c r="P137" i="1"/>
  <c r="Q137" i="1"/>
  <c r="R137" i="1"/>
  <c r="S137" i="1"/>
  <c r="T137" i="1"/>
  <c r="U137" i="1"/>
  <c r="P138" i="1"/>
  <c r="Q138" i="1"/>
  <c r="R138" i="1"/>
  <c r="S138" i="1"/>
  <c r="T138" i="1"/>
  <c r="U138" i="1"/>
  <c r="P139" i="1"/>
  <c r="Q139" i="1"/>
  <c r="R139" i="1"/>
  <c r="S139" i="1"/>
  <c r="T139" i="1"/>
  <c r="U139" i="1"/>
  <c r="P140" i="1"/>
  <c r="Q140" i="1"/>
  <c r="R140" i="1"/>
  <c r="S140" i="1"/>
  <c r="T140" i="1"/>
  <c r="U140" i="1"/>
  <c r="P141" i="1"/>
  <c r="Q141" i="1"/>
  <c r="R141" i="1"/>
  <c r="S141" i="1"/>
  <c r="T141" i="1"/>
  <c r="U141" i="1"/>
  <c r="P142" i="1"/>
  <c r="Q142" i="1"/>
  <c r="R142" i="1"/>
  <c r="S142" i="1"/>
  <c r="T142" i="1"/>
  <c r="U142" i="1"/>
  <c r="P143" i="1"/>
  <c r="Q143" i="1"/>
  <c r="R143" i="1"/>
  <c r="S143" i="1"/>
  <c r="T143" i="1"/>
  <c r="U143" i="1"/>
  <c r="Q97" i="1"/>
  <c r="R97" i="1"/>
  <c r="R144" i="1" s="1"/>
  <c r="S97" i="1"/>
  <c r="T97" i="1"/>
  <c r="T144" i="1" s="1"/>
  <c r="U97" i="1"/>
  <c r="P97" i="1"/>
  <c r="P144" i="1" s="1"/>
  <c r="P54" i="1"/>
  <c r="Q54" i="1"/>
  <c r="R54" i="1"/>
  <c r="S54" i="1"/>
  <c r="T54" i="1"/>
  <c r="U54" i="1"/>
  <c r="P55" i="1"/>
  <c r="Q55" i="1"/>
  <c r="R55" i="1"/>
  <c r="S55" i="1"/>
  <c r="T55" i="1"/>
  <c r="U55" i="1"/>
  <c r="P56" i="1"/>
  <c r="Q56" i="1"/>
  <c r="R56" i="1"/>
  <c r="S56" i="1"/>
  <c r="T56" i="1"/>
  <c r="U56" i="1"/>
  <c r="P57" i="1"/>
  <c r="Q57" i="1"/>
  <c r="R57" i="1"/>
  <c r="S57" i="1"/>
  <c r="T57" i="1"/>
  <c r="U57" i="1"/>
  <c r="P58" i="1"/>
  <c r="Q58" i="1"/>
  <c r="R58" i="1"/>
  <c r="S58" i="1"/>
  <c r="T58" i="1"/>
  <c r="U58" i="1"/>
  <c r="P59" i="1"/>
  <c r="Q59" i="1"/>
  <c r="R59" i="1"/>
  <c r="S59" i="1"/>
  <c r="T59" i="1"/>
  <c r="U59" i="1"/>
  <c r="P60" i="1"/>
  <c r="Q60" i="1"/>
  <c r="R60" i="1"/>
  <c r="S60" i="1"/>
  <c r="T60" i="1"/>
  <c r="U60" i="1"/>
  <c r="P61" i="1"/>
  <c r="Q61" i="1"/>
  <c r="R61" i="1"/>
  <c r="S61" i="1"/>
  <c r="T61" i="1"/>
  <c r="U61" i="1"/>
  <c r="P62" i="1"/>
  <c r="Q62" i="1"/>
  <c r="R62" i="1"/>
  <c r="S62" i="1"/>
  <c r="T62" i="1"/>
  <c r="U62" i="1"/>
  <c r="P63" i="1"/>
  <c r="Q63" i="1"/>
  <c r="R63" i="1"/>
  <c r="S63" i="1"/>
  <c r="T63" i="1"/>
  <c r="U63" i="1"/>
  <c r="P64" i="1"/>
  <c r="Q64" i="1"/>
  <c r="R64" i="1"/>
  <c r="S64" i="1"/>
  <c r="T64" i="1"/>
  <c r="U64" i="1"/>
  <c r="P65" i="1"/>
  <c r="Q65" i="1"/>
  <c r="R65" i="1"/>
  <c r="S65" i="1"/>
  <c r="T65" i="1"/>
  <c r="U65" i="1"/>
  <c r="P66" i="1"/>
  <c r="Q66" i="1"/>
  <c r="R66" i="1"/>
  <c r="S66" i="1"/>
  <c r="T66" i="1"/>
  <c r="U66" i="1"/>
  <c r="P67" i="1"/>
  <c r="Q67" i="1"/>
  <c r="R67" i="1"/>
  <c r="S67" i="1"/>
  <c r="T67" i="1"/>
  <c r="U67" i="1"/>
  <c r="P68" i="1"/>
  <c r="Q68" i="1"/>
  <c r="R68" i="1"/>
  <c r="S68" i="1"/>
  <c r="T68" i="1"/>
  <c r="U68" i="1"/>
  <c r="P69" i="1"/>
  <c r="Q69" i="1"/>
  <c r="R69" i="1"/>
  <c r="S69" i="1"/>
  <c r="T69" i="1"/>
  <c r="U69" i="1"/>
  <c r="P70" i="1"/>
  <c r="Q70" i="1"/>
  <c r="R70" i="1"/>
  <c r="S70" i="1"/>
  <c r="T70" i="1"/>
  <c r="U70" i="1"/>
  <c r="P71" i="1"/>
  <c r="Q71" i="1"/>
  <c r="R71" i="1"/>
  <c r="S71" i="1"/>
  <c r="T71" i="1"/>
  <c r="U71" i="1"/>
  <c r="P72" i="1"/>
  <c r="Q72" i="1"/>
  <c r="R72" i="1"/>
  <c r="S72" i="1"/>
  <c r="T72" i="1"/>
  <c r="U72" i="1"/>
  <c r="P73" i="1"/>
  <c r="Q73" i="1"/>
  <c r="R73" i="1"/>
  <c r="S73" i="1"/>
  <c r="T73" i="1"/>
  <c r="U73" i="1"/>
  <c r="P74" i="1"/>
  <c r="Q74" i="1"/>
  <c r="R74" i="1"/>
  <c r="S74" i="1"/>
  <c r="T74" i="1"/>
  <c r="U74" i="1"/>
  <c r="P75" i="1"/>
  <c r="Q75" i="1"/>
  <c r="R75" i="1"/>
  <c r="S75" i="1"/>
  <c r="T75" i="1"/>
  <c r="U75" i="1"/>
  <c r="P76" i="1"/>
  <c r="Q76" i="1"/>
  <c r="R76" i="1"/>
  <c r="S76" i="1"/>
  <c r="T76" i="1"/>
  <c r="U76" i="1"/>
  <c r="P77" i="1"/>
  <c r="Q77" i="1"/>
  <c r="R77" i="1"/>
  <c r="S77" i="1"/>
  <c r="T77" i="1"/>
  <c r="U77" i="1"/>
  <c r="P78" i="1"/>
  <c r="Q78" i="1"/>
  <c r="R78" i="1"/>
  <c r="S78" i="1"/>
  <c r="T78" i="1"/>
  <c r="U78" i="1"/>
  <c r="P79" i="1"/>
  <c r="Q79" i="1"/>
  <c r="R79" i="1"/>
  <c r="S79" i="1"/>
  <c r="T79" i="1"/>
  <c r="U79" i="1"/>
  <c r="P80" i="1"/>
  <c r="Q80" i="1"/>
  <c r="R80" i="1"/>
  <c r="S80" i="1"/>
  <c r="T80" i="1"/>
  <c r="U80" i="1"/>
  <c r="P81" i="1"/>
  <c r="Q81" i="1"/>
  <c r="R81" i="1"/>
  <c r="S81" i="1"/>
  <c r="T81" i="1"/>
  <c r="U81" i="1"/>
  <c r="P82" i="1"/>
  <c r="Q82" i="1"/>
  <c r="R82" i="1"/>
  <c r="S82" i="1"/>
  <c r="T82" i="1"/>
  <c r="U82" i="1"/>
  <c r="P83" i="1"/>
  <c r="Q83" i="1"/>
  <c r="R83" i="1"/>
  <c r="S83" i="1"/>
  <c r="T83" i="1"/>
  <c r="U83" i="1"/>
  <c r="P84" i="1"/>
  <c r="Q84" i="1"/>
  <c r="R84" i="1"/>
  <c r="S84" i="1"/>
  <c r="T84" i="1"/>
  <c r="U84" i="1"/>
  <c r="P85" i="1"/>
  <c r="Q85" i="1"/>
  <c r="R85" i="1"/>
  <c r="S85" i="1"/>
  <c r="T85" i="1"/>
  <c r="U85" i="1"/>
  <c r="P86" i="1"/>
  <c r="Q86" i="1"/>
  <c r="R86" i="1"/>
  <c r="S86" i="1"/>
  <c r="T86" i="1"/>
  <c r="U86" i="1"/>
  <c r="P87" i="1"/>
  <c r="Q87" i="1"/>
  <c r="R87" i="1"/>
  <c r="S87" i="1"/>
  <c r="T87" i="1"/>
  <c r="U87" i="1"/>
  <c r="P88" i="1"/>
  <c r="Q88" i="1"/>
  <c r="R88" i="1"/>
  <c r="S88" i="1"/>
  <c r="T88" i="1"/>
  <c r="U88" i="1"/>
  <c r="P89" i="1"/>
  <c r="Q89" i="1"/>
  <c r="R89" i="1"/>
  <c r="S89" i="1"/>
  <c r="T89" i="1"/>
  <c r="U89" i="1"/>
  <c r="P90" i="1"/>
  <c r="Q90" i="1"/>
  <c r="R90" i="1"/>
  <c r="S90" i="1"/>
  <c r="T90" i="1"/>
  <c r="U90" i="1"/>
  <c r="P91" i="1"/>
  <c r="Q91" i="1"/>
  <c r="R91" i="1"/>
  <c r="S91" i="1"/>
  <c r="T91" i="1"/>
  <c r="U91" i="1"/>
  <c r="Q53" i="1"/>
  <c r="R53" i="1"/>
  <c r="R92" i="1" s="1"/>
  <c r="S53" i="1"/>
  <c r="T53" i="1"/>
  <c r="T92" i="1" s="1"/>
  <c r="U53" i="1"/>
  <c r="P92" i="1"/>
  <c r="I98" i="1"/>
  <c r="J98" i="1"/>
  <c r="K98" i="1"/>
  <c r="L98" i="1"/>
  <c r="M98" i="1"/>
  <c r="N98" i="1"/>
  <c r="I99" i="1"/>
  <c r="J99" i="1"/>
  <c r="K99" i="1"/>
  <c r="L99" i="1"/>
  <c r="M99" i="1"/>
  <c r="N99" i="1"/>
  <c r="I100" i="1"/>
  <c r="J100" i="1"/>
  <c r="K100" i="1"/>
  <c r="L100" i="1"/>
  <c r="M100" i="1"/>
  <c r="N100" i="1"/>
  <c r="I101" i="1"/>
  <c r="J101" i="1"/>
  <c r="K101" i="1"/>
  <c r="L101" i="1"/>
  <c r="M101" i="1"/>
  <c r="N101" i="1"/>
  <c r="I102" i="1"/>
  <c r="J102" i="1"/>
  <c r="K102" i="1"/>
  <c r="L102" i="1"/>
  <c r="M102" i="1"/>
  <c r="N102" i="1"/>
  <c r="I103" i="1"/>
  <c r="J103" i="1"/>
  <c r="K103" i="1"/>
  <c r="L103" i="1"/>
  <c r="M103" i="1"/>
  <c r="N103" i="1"/>
  <c r="I104" i="1"/>
  <c r="J104" i="1"/>
  <c r="K104" i="1"/>
  <c r="L104" i="1"/>
  <c r="M104" i="1"/>
  <c r="N104" i="1"/>
  <c r="I105" i="1"/>
  <c r="J105" i="1"/>
  <c r="K105" i="1"/>
  <c r="L105" i="1"/>
  <c r="M105" i="1"/>
  <c r="N105" i="1"/>
  <c r="I106" i="1"/>
  <c r="J106" i="1"/>
  <c r="K106" i="1"/>
  <c r="L106" i="1"/>
  <c r="M106" i="1"/>
  <c r="N106" i="1"/>
  <c r="I107" i="1"/>
  <c r="J107" i="1"/>
  <c r="K107" i="1"/>
  <c r="L107" i="1"/>
  <c r="M107" i="1"/>
  <c r="N107" i="1"/>
  <c r="I108" i="1"/>
  <c r="J108" i="1"/>
  <c r="K108" i="1"/>
  <c r="L108" i="1"/>
  <c r="M108" i="1"/>
  <c r="N108" i="1"/>
  <c r="I109" i="1"/>
  <c r="J109" i="1"/>
  <c r="K109" i="1"/>
  <c r="L109" i="1"/>
  <c r="M109" i="1"/>
  <c r="N109" i="1"/>
  <c r="I110" i="1"/>
  <c r="J110" i="1"/>
  <c r="K110" i="1"/>
  <c r="L110" i="1"/>
  <c r="M110" i="1"/>
  <c r="N110" i="1"/>
  <c r="I111" i="1"/>
  <c r="J111" i="1"/>
  <c r="K111" i="1"/>
  <c r="L111" i="1"/>
  <c r="M111" i="1"/>
  <c r="N111" i="1"/>
  <c r="I112" i="1"/>
  <c r="J112" i="1"/>
  <c r="K112" i="1"/>
  <c r="L112" i="1"/>
  <c r="M112" i="1"/>
  <c r="N112" i="1"/>
  <c r="I113" i="1"/>
  <c r="J113" i="1"/>
  <c r="K113" i="1"/>
  <c r="L113" i="1"/>
  <c r="M113" i="1"/>
  <c r="N113" i="1"/>
  <c r="I114" i="1"/>
  <c r="J114" i="1"/>
  <c r="K114" i="1"/>
  <c r="L114" i="1"/>
  <c r="M114" i="1"/>
  <c r="N114" i="1"/>
  <c r="I115" i="1"/>
  <c r="J115" i="1"/>
  <c r="K115" i="1"/>
  <c r="L115" i="1"/>
  <c r="M115" i="1"/>
  <c r="N115" i="1"/>
  <c r="I116" i="1"/>
  <c r="J116" i="1"/>
  <c r="K116" i="1"/>
  <c r="L116" i="1"/>
  <c r="M116" i="1"/>
  <c r="N116" i="1"/>
  <c r="I117" i="1"/>
  <c r="J117" i="1"/>
  <c r="K117" i="1"/>
  <c r="L117" i="1"/>
  <c r="M117" i="1"/>
  <c r="N117" i="1"/>
  <c r="I118" i="1"/>
  <c r="J118" i="1"/>
  <c r="K118" i="1"/>
  <c r="L118" i="1"/>
  <c r="M118" i="1"/>
  <c r="N118" i="1"/>
  <c r="I119" i="1"/>
  <c r="J119" i="1"/>
  <c r="K119" i="1"/>
  <c r="L119" i="1"/>
  <c r="M119" i="1"/>
  <c r="N119" i="1"/>
  <c r="I120" i="1"/>
  <c r="J120" i="1"/>
  <c r="K120" i="1"/>
  <c r="L120" i="1"/>
  <c r="M120" i="1"/>
  <c r="N120" i="1"/>
  <c r="I121" i="1"/>
  <c r="J121" i="1"/>
  <c r="K121" i="1"/>
  <c r="L121" i="1"/>
  <c r="M121" i="1"/>
  <c r="N121" i="1"/>
  <c r="I122" i="1"/>
  <c r="J122" i="1"/>
  <c r="K122" i="1"/>
  <c r="L122" i="1"/>
  <c r="M122" i="1"/>
  <c r="N122" i="1"/>
  <c r="I123" i="1"/>
  <c r="J123" i="1"/>
  <c r="K123" i="1"/>
  <c r="L123" i="1"/>
  <c r="M123" i="1"/>
  <c r="N123" i="1"/>
  <c r="I124" i="1"/>
  <c r="J124" i="1"/>
  <c r="K124" i="1"/>
  <c r="L124" i="1"/>
  <c r="M124" i="1"/>
  <c r="N124" i="1"/>
  <c r="I125" i="1"/>
  <c r="J125" i="1"/>
  <c r="K125" i="1"/>
  <c r="L125" i="1"/>
  <c r="M125" i="1"/>
  <c r="N125" i="1"/>
  <c r="I126" i="1"/>
  <c r="J126" i="1"/>
  <c r="K126" i="1"/>
  <c r="L126" i="1"/>
  <c r="M126" i="1"/>
  <c r="N126" i="1"/>
  <c r="I127" i="1"/>
  <c r="J127" i="1"/>
  <c r="K127" i="1"/>
  <c r="L127" i="1"/>
  <c r="M127" i="1"/>
  <c r="N127" i="1"/>
  <c r="I128" i="1"/>
  <c r="J128" i="1"/>
  <c r="K128" i="1"/>
  <c r="L128" i="1"/>
  <c r="M128" i="1"/>
  <c r="N128" i="1"/>
  <c r="I129" i="1"/>
  <c r="J129" i="1"/>
  <c r="K129" i="1"/>
  <c r="L129" i="1"/>
  <c r="M129" i="1"/>
  <c r="N129" i="1"/>
  <c r="I130" i="1"/>
  <c r="J130" i="1"/>
  <c r="K130" i="1"/>
  <c r="L130" i="1"/>
  <c r="M130" i="1"/>
  <c r="N130" i="1"/>
  <c r="I131" i="1"/>
  <c r="J131" i="1"/>
  <c r="K131" i="1"/>
  <c r="L131" i="1"/>
  <c r="M131" i="1"/>
  <c r="N131" i="1"/>
  <c r="I132" i="1"/>
  <c r="J132" i="1"/>
  <c r="K132" i="1"/>
  <c r="L132" i="1"/>
  <c r="M132" i="1"/>
  <c r="N132" i="1"/>
  <c r="I133" i="1"/>
  <c r="J133" i="1"/>
  <c r="K133" i="1"/>
  <c r="L133" i="1"/>
  <c r="M133" i="1"/>
  <c r="N133" i="1"/>
  <c r="I134" i="1"/>
  <c r="J134" i="1"/>
  <c r="K134" i="1"/>
  <c r="L134" i="1"/>
  <c r="M134" i="1"/>
  <c r="N134" i="1"/>
  <c r="I135" i="1"/>
  <c r="J135" i="1"/>
  <c r="K135" i="1"/>
  <c r="L135" i="1"/>
  <c r="M135" i="1"/>
  <c r="N135" i="1"/>
  <c r="I136" i="1"/>
  <c r="J136" i="1"/>
  <c r="K136" i="1"/>
  <c r="L136" i="1"/>
  <c r="M136" i="1"/>
  <c r="N136" i="1"/>
  <c r="I137" i="1"/>
  <c r="J137" i="1"/>
  <c r="K137" i="1"/>
  <c r="L137" i="1"/>
  <c r="M137" i="1"/>
  <c r="N137" i="1"/>
  <c r="I138" i="1"/>
  <c r="J138" i="1"/>
  <c r="K138" i="1"/>
  <c r="L138" i="1"/>
  <c r="M138" i="1"/>
  <c r="N138" i="1"/>
  <c r="I139" i="1"/>
  <c r="J139" i="1"/>
  <c r="K139" i="1"/>
  <c r="L139" i="1"/>
  <c r="M139" i="1"/>
  <c r="N139" i="1"/>
  <c r="I140" i="1"/>
  <c r="J140" i="1"/>
  <c r="K140" i="1"/>
  <c r="L140" i="1"/>
  <c r="M140" i="1"/>
  <c r="N140" i="1"/>
  <c r="I141" i="1"/>
  <c r="J141" i="1"/>
  <c r="K141" i="1"/>
  <c r="L141" i="1"/>
  <c r="M141" i="1"/>
  <c r="N141" i="1"/>
  <c r="I142" i="1"/>
  <c r="J142" i="1"/>
  <c r="K142" i="1"/>
  <c r="L142" i="1"/>
  <c r="M142" i="1"/>
  <c r="N142" i="1"/>
  <c r="I143" i="1"/>
  <c r="J143" i="1"/>
  <c r="K143" i="1"/>
  <c r="L143" i="1"/>
  <c r="M143" i="1"/>
  <c r="N143" i="1"/>
  <c r="J97" i="1"/>
  <c r="K97" i="1"/>
  <c r="K144" i="1" s="1"/>
  <c r="L97" i="1"/>
  <c r="M97" i="1"/>
  <c r="M144" i="1" s="1"/>
  <c r="N97" i="1"/>
  <c r="I97" i="1"/>
  <c r="I144" i="1" s="1"/>
  <c r="R149" i="1" l="1"/>
  <c r="R148" i="1"/>
  <c r="B251" i="1"/>
  <c r="B250" i="1"/>
  <c r="D354" i="1"/>
  <c r="D353" i="1"/>
  <c r="L144" i="1"/>
  <c r="U92" i="1"/>
  <c r="Q92" i="1"/>
  <c r="S144" i="1"/>
  <c r="G193" i="1"/>
  <c r="C193" i="1"/>
  <c r="N193" i="1"/>
  <c r="J193" i="1"/>
  <c r="L245" i="1"/>
  <c r="G296" i="1"/>
  <c r="C296" i="1"/>
  <c r="E348" i="1"/>
  <c r="N296" i="1"/>
  <c r="J296" i="1"/>
  <c r="L348" i="1"/>
  <c r="K250" i="1"/>
  <c r="K251" i="1"/>
  <c r="I353" i="1"/>
  <c r="I354" i="1"/>
  <c r="T148" i="1"/>
  <c r="T149" i="1"/>
  <c r="F250" i="1"/>
  <c r="F251" i="1"/>
  <c r="G245" i="1"/>
  <c r="C245" i="1"/>
  <c r="M251" i="1"/>
  <c r="M250" i="1"/>
  <c r="F353" i="1"/>
  <c r="F354" i="1"/>
  <c r="M354" i="1"/>
  <c r="M353" i="1"/>
  <c r="P148" i="1"/>
  <c r="P149" i="1"/>
  <c r="D251" i="1"/>
  <c r="D250" i="1"/>
  <c r="I251" i="1"/>
  <c r="I250" i="1"/>
  <c r="B354" i="1"/>
  <c r="B353" i="1"/>
  <c r="K353" i="1"/>
  <c r="K354" i="1"/>
  <c r="N144" i="1"/>
  <c r="J144" i="1"/>
  <c r="S92" i="1"/>
  <c r="U144" i="1"/>
  <c r="Q144" i="1"/>
  <c r="E193" i="1"/>
  <c r="L193" i="1"/>
  <c r="N245" i="1"/>
  <c r="J245" i="1"/>
  <c r="E296" i="1"/>
  <c r="G348" i="1"/>
  <c r="C348" i="1"/>
  <c r="L296" i="1"/>
  <c r="N348" i="1"/>
  <c r="J348" i="1"/>
  <c r="C97" i="1"/>
  <c r="D97" i="1"/>
  <c r="D144" i="1" s="1"/>
  <c r="E97" i="1"/>
  <c r="F97" i="1"/>
  <c r="G97" i="1"/>
  <c r="B97" i="1"/>
  <c r="B144" i="1" s="1"/>
  <c r="I62" i="1"/>
  <c r="I54" i="1"/>
  <c r="J54" i="1"/>
  <c r="K54" i="1"/>
  <c r="L54" i="1"/>
  <c r="M54" i="1"/>
  <c r="N54" i="1"/>
  <c r="I55" i="1"/>
  <c r="J55" i="1"/>
  <c r="K55" i="1"/>
  <c r="L55" i="1"/>
  <c r="M55" i="1"/>
  <c r="N55" i="1"/>
  <c r="I56" i="1"/>
  <c r="J56" i="1"/>
  <c r="K56" i="1"/>
  <c r="L56" i="1"/>
  <c r="M56" i="1"/>
  <c r="N56" i="1"/>
  <c r="I57" i="1"/>
  <c r="J57" i="1"/>
  <c r="K57" i="1"/>
  <c r="L57" i="1"/>
  <c r="M57" i="1"/>
  <c r="N57" i="1"/>
  <c r="I58" i="1"/>
  <c r="J58" i="1"/>
  <c r="K58" i="1"/>
  <c r="L58" i="1"/>
  <c r="M58" i="1"/>
  <c r="N58" i="1"/>
  <c r="I59" i="1"/>
  <c r="J59" i="1"/>
  <c r="K59" i="1"/>
  <c r="L59" i="1"/>
  <c r="M59" i="1"/>
  <c r="N59" i="1"/>
  <c r="I60" i="1"/>
  <c r="J60" i="1"/>
  <c r="K60" i="1"/>
  <c r="L60" i="1"/>
  <c r="M60" i="1"/>
  <c r="N60" i="1"/>
  <c r="I61" i="1"/>
  <c r="J61" i="1"/>
  <c r="K61" i="1"/>
  <c r="L61" i="1"/>
  <c r="M61" i="1"/>
  <c r="N61" i="1"/>
  <c r="J62" i="1"/>
  <c r="K62" i="1"/>
  <c r="L62" i="1"/>
  <c r="M62" i="1"/>
  <c r="N62" i="1"/>
  <c r="I63" i="1"/>
  <c r="J63" i="1"/>
  <c r="K63" i="1"/>
  <c r="L63" i="1"/>
  <c r="M63" i="1"/>
  <c r="N63" i="1"/>
  <c r="I64" i="1"/>
  <c r="J64" i="1"/>
  <c r="K64" i="1"/>
  <c r="L64" i="1"/>
  <c r="M64" i="1"/>
  <c r="N64" i="1"/>
  <c r="I65" i="1"/>
  <c r="J65" i="1"/>
  <c r="K65" i="1"/>
  <c r="L65" i="1"/>
  <c r="M65" i="1"/>
  <c r="N65" i="1"/>
  <c r="I66" i="1"/>
  <c r="J66" i="1"/>
  <c r="K66" i="1"/>
  <c r="L66" i="1"/>
  <c r="M66" i="1"/>
  <c r="N66" i="1"/>
  <c r="I67" i="1"/>
  <c r="J67" i="1"/>
  <c r="K67" i="1"/>
  <c r="L67" i="1"/>
  <c r="M67" i="1"/>
  <c r="N67" i="1"/>
  <c r="I68" i="1"/>
  <c r="J68" i="1"/>
  <c r="K68" i="1"/>
  <c r="L68" i="1"/>
  <c r="M68" i="1"/>
  <c r="N68" i="1"/>
  <c r="I69" i="1"/>
  <c r="J69" i="1"/>
  <c r="K69" i="1"/>
  <c r="L69" i="1"/>
  <c r="M69" i="1"/>
  <c r="N69" i="1"/>
  <c r="I70" i="1"/>
  <c r="J70" i="1"/>
  <c r="K70" i="1"/>
  <c r="L70" i="1"/>
  <c r="M70" i="1"/>
  <c r="N70" i="1"/>
  <c r="I71" i="1"/>
  <c r="J71" i="1"/>
  <c r="K71" i="1"/>
  <c r="L71" i="1"/>
  <c r="M71" i="1"/>
  <c r="N71" i="1"/>
  <c r="I72" i="1"/>
  <c r="J72" i="1"/>
  <c r="K72" i="1"/>
  <c r="L72" i="1"/>
  <c r="M72" i="1"/>
  <c r="N72" i="1"/>
  <c r="I73" i="1"/>
  <c r="J73" i="1"/>
  <c r="K73" i="1"/>
  <c r="L73" i="1"/>
  <c r="M73" i="1"/>
  <c r="N73" i="1"/>
  <c r="I74" i="1"/>
  <c r="J74" i="1"/>
  <c r="K74" i="1"/>
  <c r="L74" i="1"/>
  <c r="M74" i="1"/>
  <c r="N74" i="1"/>
  <c r="I75" i="1"/>
  <c r="J75" i="1"/>
  <c r="K75" i="1"/>
  <c r="L75" i="1"/>
  <c r="M75" i="1"/>
  <c r="N75" i="1"/>
  <c r="I76" i="1"/>
  <c r="J76" i="1"/>
  <c r="K76" i="1"/>
  <c r="L76" i="1"/>
  <c r="M76" i="1"/>
  <c r="N76" i="1"/>
  <c r="I77" i="1"/>
  <c r="J77" i="1"/>
  <c r="K77" i="1"/>
  <c r="L77" i="1"/>
  <c r="M77" i="1"/>
  <c r="N77" i="1"/>
  <c r="I78" i="1"/>
  <c r="J78" i="1"/>
  <c r="K78" i="1"/>
  <c r="L78" i="1"/>
  <c r="M78" i="1"/>
  <c r="N78" i="1"/>
  <c r="I79" i="1"/>
  <c r="J79" i="1"/>
  <c r="K79" i="1"/>
  <c r="L79" i="1"/>
  <c r="M79" i="1"/>
  <c r="N79" i="1"/>
  <c r="I80" i="1"/>
  <c r="J80" i="1"/>
  <c r="K80" i="1"/>
  <c r="L80" i="1"/>
  <c r="M80" i="1"/>
  <c r="N80" i="1"/>
  <c r="I81" i="1"/>
  <c r="J81" i="1"/>
  <c r="K81" i="1"/>
  <c r="L81" i="1"/>
  <c r="M81" i="1"/>
  <c r="N81" i="1"/>
  <c r="I82" i="1"/>
  <c r="J82" i="1"/>
  <c r="K82" i="1"/>
  <c r="L82" i="1"/>
  <c r="M82" i="1"/>
  <c r="N82" i="1"/>
  <c r="I83" i="1"/>
  <c r="J83" i="1"/>
  <c r="K83" i="1"/>
  <c r="L83" i="1"/>
  <c r="M83" i="1"/>
  <c r="N83" i="1"/>
  <c r="I84" i="1"/>
  <c r="J84" i="1"/>
  <c r="K84" i="1"/>
  <c r="L84" i="1"/>
  <c r="M84" i="1"/>
  <c r="N84" i="1"/>
  <c r="I85" i="1"/>
  <c r="J85" i="1"/>
  <c r="K85" i="1"/>
  <c r="L85" i="1"/>
  <c r="M85" i="1"/>
  <c r="N85" i="1"/>
  <c r="I86" i="1"/>
  <c r="J86" i="1"/>
  <c r="K86" i="1"/>
  <c r="L86" i="1"/>
  <c r="M86" i="1"/>
  <c r="N86" i="1"/>
  <c r="I87" i="1"/>
  <c r="J87" i="1"/>
  <c r="K87" i="1"/>
  <c r="L87" i="1"/>
  <c r="M87" i="1"/>
  <c r="N87" i="1"/>
  <c r="I88" i="1"/>
  <c r="J88" i="1"/>
  <c r="K88" i="1"/>
  <c r="L88" i="1"/>
  <c r="M88" i="1"/>
  <c r="N88" i="1"/>
  <c r="I89" i="1"/>
  <c r="J89" i="1"/>
  <c r="K89" i="1"/>
  <c r="L89" i="1"/>
  <c r="M89" i="1"/>
  <c r="N89" i="1"/>
  <c r="I90" i="1"/>
  <c r="J90" i="1"/>
  <c r="K90" i="1"/>
  <c r="L90" i="1"/>
  <c r="M90" i="1"/>
  <c r="N90" i="1"/>
  <c r="J91" i="1"/>
  <c r="K91" i="1"/>
  <c r="L91" i="1"/>
  <c r="M91" i="1"/>
  <c r="N91" i="1"/>
  <c r="J53" i="1"/>
  <c r="J92" i="1" s="1"/>
  <c r="K53" i="1"/>
  <c r="L53" i="1"/>
  <c r="M53" i="1"/>
  <c r="N53" i="1"/>
  <c r="N92" i="1" s="1"/>
  <c r="I53" i="1"/>
  <c r="C53" i="1"/>
  <c r="G53" i="1"/>
  <c r="D53" i="1"/>
  <c r="E53" i="1"/>
  <c r="F53" i="1"/>
  <c r="B53" i="1"/>
  <c r="N149" i="1" l="1"/>
  <c r="N148" i="1"/>
  <c r="C250" i="1"/>
  <c r="C251" i="1"/>
  <c r="U149" i="1"/>
  <c r="U148" i="1"/>
  <c r="B92" i="1"/>
  <c r="D92" i="1"/>
  <c r="C92" i="1"/>
  <c r="M92" i="1"/>
  <c r="G144" i="1"/>
  <c r="C144" i="1"/>
  <c r="E354" i="1"/>
  <c r="E353" i="1"/>
  <c r="C353" i="1"/>
  <c r="C354" i="1"/>
  <c r="G250" i="1"/>
  <c r="G251" i="1"/>
  <c r="J149" i="1"/>
  <c r="J148" i="1"/>
  <c r="L92" i="1"/>
  <c r="F144" i="1"/>
  <c r="L354" i="1"/>
  <c r="L353" i="1"/>
  <c r="L250" i="1"/>
  <c r="L251" i="1"/>
  <c r="S148" i="1"/>
  <c r="S149" i="1"/>
  <c r="J354" i="1"/>
  <c r="J353" i="1"/>
  <c r="G353" i="1"/>
  <c r="G354" i="1"/>
  <c r="J251" i="1"/>
  <c r="J250" i="1"/>
  <c r="E92" i="1"/>
  <c r="G92" i="1"/>
  <c r="F92" i="1"/>
  <c r="I92" i="1"/>
  <c r="K92" i="1"/>
  <c r="E144" i="1"/>
  <c r="E251" i="1"/>
  <c r="E250" i="1"/>
  <c r="N353" i="1"/>
  <c r="N354" i="1"/>
  <c r="N251" i="1"/>
  <c r="N250" i="1"/>
  <c r="Q149" i="1"/>
  <c r="Q148" i="1"/>
  <c r="D149" i="1" l="1"/>
  <c r="D148" i="1"/>
  <c r="F148" i="1"/>
  <c r="F149" i="1"/>
  <c r="B149" i="1"/>
  <c r="B148" i="1"/>
  <c r="I149" i="1"/>
  <c r="I148" i="1"/>
  <c r="G149" i="1"/>
  <c r="G148" i="1"/>
  <c r="L148" i="1"/>
  <c r="L149" i="1"/>
  <c r="M148" i="1"/>
  <c r="M149" i="1"/>
  <c r="K148" i="1"/>
  <c r="K149" i="1"/>
  <c r="E149" i="1"/>
  <c r="E148" i="1"/>
  <c r="C148" i="1"/>
  <c r="C149" i="1"/>
</calcChain>
</file>

<file path=xl/sharedStrings.xml><?xml version="1.0" encoding="utf-8"?>
<sst xmlns="http://schemas.openxmlformats.org/spreadsheetml/2006/main" count="89" uniqueCount="58">
  <si>
    <t>Thrust (Kt)</t>
  </si>
  <si>
    <t>Torque (Kq)</t>
  </si>
  <si>
    <t>n</t>
  </si>
  <si>
    <t>C</t>
  </si>
  <si>
    <t>s(J)</t>
  </si>
  <si>
    <t>t(P/D)</t>
  </si>
  <si>
    <t>u(Ae/Ao)</t>
  </si>
  <si>
    <t>v(Z)</t>
  </si>
  <si>
    <t>Types d'hélices</t>
  </si>
  <si>
    <t>Z</t>
  </si>
  <si>
    <t>Ae/Ao</t>
  </si>
  <si>
    <t>P/D</t>
  </si>
  <si>
    <t>B5-75 1.4</t>
  </si>
  <si>
    <t>B5-75 1.2</t>
  </si>
  <si>
    <t>B5-75 1</t>
  </si>
  <si>
    <t>B4-70 1.4</t>
  </si>
  <si>
    <t>B4-70 1.2</t>
  </si>
  <si>
    <t>B4-70 1</t>
  </si>
  <si>
    <t>B3-65 1.4</t>
  </si>
  <si>
    <t>B3-65 1.2</t>
  </si>
  <si>
    <t>B3-65 1</t>
  </si>
  <si>
    <t>Hélice B5-75 1,4</t>
  </si>
  <si>
    <t>Hélice B5-75 1,2</t>
  </si>
  <si>
    <t>Hélice B5-75 1</t>
  </si>
  <si>
    <t>Hélice B4-70 1,4</t>
  </si>
  <si>
    <t>Hélice B4- 70 1,4</t>
  </si>
  <si>
    <t>Hélice B4-70 1,2</t>
  </si>
  <si>
    <t>Hélice B4-70 1</t>
  </si>
  <si>
    <t>Hélice B3-65 1,4</t>
  </si>
  <si>
    <t>Hélice B3-65 1,2</t>
  </si>
  <si>
    <t>Hélice B3-65 1</t>
  </si>
  <si>
    <t xml:space="preserve">    </t>
  </si>
  <si>
    <t>D</t>
  </si>
  <si>
    <t>Valeurs pour applications numériques</t>
  </si>
  <si>
    <t>Vitesse d'avance du navire</t>
  </si>
  <si>
    <t>Masse volumique de l'eau du tunnel</t>
  </si>
  <si>
    <t>Pression de vapeur au réel</t>
  </si>
  <si>
    <t>pression de vapeur de l'eau du tunnel</t>
  </si>
  <si>
    <t xml:space="preserve">Masse volumique de l'eau de mer </t>
  </si>
  <si>
    <t>ρ=998 Kg/m²</t>
  </si>
  <si>
    <t>Pv=1700 Pa</t>
  </si>
  <si>
    <t>Pv=2200 Pa</t>
  </si>
  <si>
    <t xml:space="preserve">            ρ=1025 Kg/m²</t>
  </si>
  <si>
    <t xml:space="preserve">     1 nœud=1,852 Km/h</t>
  </si>
  <si>
    <t>Paramètres en eau libre</t>
  </si>
  <si>
    <t>vitesse d'avance du navire</t>
  </si>
  <si>
    <t>30.1 nœuds</t>
  </si>
  <si>
    <t>La vitesse de rotation prévue</t>
  </si>
  <si>
    <t>230 tr/min</t>
  </si>
  <si>
    <t>La traînée de la carène</t>
  </si>
  <si>
    <t>1200 kN</t>
  </si>
  <si>
    <t>Le coefficient de sillage (1-w)</t>
  </si>
  <si>
    <t>0.86</t>
  </si>
  <si>
    <t>La succion (1-t)</t>
  </si>
  <si>
    <t>0.80</t>
  </si>
  <si>
    <t>Vo</t>
  </si>
  <si>
    <t>To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</si>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</sst>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0000000000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i/>
      <sz val="11"/>
      <color rgb="FF00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rgb="FF000000"/>
      <name val="Times New Roman"/>
      <family val="1"/>
    </font>
    <font>
      <b/>
      <sz val="11"/>
      <color theme="1"/>
      <name val="Times New Roman"/>
      <family val="1"/>
    </font>
    <font>
      <sz val="11"/>
      <color theme="4" tint="0.59999389629810485"/>
      <name val="Calibri"/>
      <family val="2"/>
      <scheme val="minor"/>
    </font>
    <font>
      <b/>
      <sz val="16"/>
      <color theme="9" tint="0.39997558519241921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6"/>
      <color theme="7" tint="-0.249977111117893"/>
      <name val="Calibri"/>
      <family val="2"/>
      <scheme val="minor"/>
    </font>
    <font>
      <b/>
      <sz val="16"/>
      <color theme="4" tint="0.39997558519241921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00B0F0"/>
      <name val="Calibri"/>
      <family val="2"/>
      <scheme val="minor"/>
    </font>
    <font>
      <b/>
      <sz val="16"/>
      <color rgb="FF002060"/>
      <name val="Calibri"/>
      <family val="2"/>
      <scheme val="minor"/>
    </font>
    <font>
      <b/>
      <sz val="16"/>
      <color theme="1" tint="0.14999847407452621"/>
      <name val="Calibri"/>
      <family val="2"/>
      <scheme val="minor"/>
    </font>
    <font>
      <sz val="12"/>
      <color theme="1"/>
      <name val="Times New Roman"/>
      <family val="1"/>
    </font>
    <font>
      <i/>
      <sz val="12"/>
      <color rgb="FF000000"/>
      <name val="Times New Roman"/>
      <family val="1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1" tint="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right"/>
    </xf>
    <xf numFmtId="0" fontId="1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8" fillId="0" borderId="0" xfId="0" applyFont="1" applyBorder="1" applyAlignment="1"/>
    <xf numFmtId="0" fontId="9" fillId="4" borderId="1" xfId="0" applyFont="1" applyFill="1" applyBorder="1" applyAlignment="1">
      <alignment horizontal="center" vertical="center"/>
    </xf>
    <xf numFmtId="0" fontId="9" fillId="4" borderId="1" xfId="0" applyFont="1" applyFill="1" applyBorder="1"/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9" fillId="5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0" fillId="6" borderId="1" xfId="0" applyFill="1" applyBorder="1"/>
    <xf numFmtId="0" fontId="0" fillId="7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/>
    </xf>
    <xf numFmtId="0" fontId="0" fillId="7" borderId="1" xfId="0" applyFill="1" applyBorder="1"/>
    <xf numFmtId="0" fontId="0" fillId="8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8" borderId="1" xfId="0" applyFill="1" applyBorder="1"/>
    <xf numFmtId="0" fontId="0" fillId="9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/>
    </xf>
    <xf numFmtId="0" fontId="0" fillId="9" borderId="1" xfId="0" applyFill="1" applyBorder="1"/>
    <xf numFmtId="0" fontId="0" fillId="2" borderId="1" xfId="0" applyFill="1" applyBorder="1" applyAlignment="1">
      <alignment horizontal="right" vertical="center"/>
    </xf>
    <xf numFmtId="0" fontId="0" fillId="2" borderId="1" xfId="0" applyFill="1" applyBorder="1" applyAlignment="1">
      <alignment horizontal="right"/>
    </xf>
    <xf numFmtId="0" fontId="0" fillId="10" borderId="1" xfId="0" applyFill="1" applyBorder="1"/>
    <xf numFmtId="0" fontId="0" fillId="10" borderId="1" xfId="0" applyFill="1" applyBorder="1" applyAlignment="1">
      <alignment horizontal="center"/>
    </xf>
    <xf numFmtId="0" fontId="0" fillId="10" borderId="1" xfId="0" applyFill="1" applyBorder="1" applyAlignment="1">
      <alignment horizontal="right" vertical="center"/>
    </xf>
    <xf numFmtId="0" fontId="0" fillId="10" borderId="1" xfId="0" applyFill="1" applyBorder="1" applyAlignment="1">
      <alignment horizontal="right"/>
    </xf>
    <xf numFmtId="0" fontId="0" fillId="11" borderId="1" xfId="0" applyFill="1" applyBorder="1"/>
    <xf numFmtId="0" fontId="0" fillId="11" borderId="1" xfId="0" applyFill="1" applyBorder="1" applyAlignment="1">
      <alignment horizontal="center"/>
    </xf>
    <xf numFmtId="0" fontId="0" fillId="11" borderId="1" xfId="0" applyFill="1" applyBorder="1" applyAlignment="1">
      <alignment horizontal="center" vertical="center"/>
    </xf>
    <xf numFmtId="0" fontId="0" fillId="12" borderId="1" xfId="0" applyFill="1" applyBorder="1"/>
    <xf numFmtId="0" fontId="0" fillId="12" borderId="1" xfId="0" applyFill="1" applyBorder="1" applyAlignment="1">
      <alignment horizontal="center"/>
    </xf>
    <xf numFmtId="0" fontId="0" fillId="12" borderId="1" xfId="0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top"/>
    </xf>
    <xf numFmtId="0" fontId="0" fillId="0" borderId="1" xfId="0" applyBorder="1" applyAlignment="1">
      <alignment horizontal="left" vertical="center"/>
    </xf>
    <xf numFmtId="0" fontId="19" fillId="0" borderId="1" xfId="0" applyFont="1" applyBorder="1" applyAlignment="1">
      <alignment horizontal="left"/>
    </xf>
    <xf numFmtId="164" fontId="0" fillId="0" borderId="1" xfId="0" applyNumberFormat="1" applyBorder="1"/>
    <xf numFmtId="0" fontId="7" fillId="2" borderId="1" xfId="0" applyFont="1" applyFill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/>
    </xf>
    <xf numFmtId="0" fontId="21" fillId="2" borderId="1" xfId="0" applyFont="1" applyFill="1" applyBorder="1"/>
    <xf numFmtId="0" fontId="18" fillId="0" borderId="2" xfId="0" applyFont="1" applyBorder="1" applyAlignment="1">
      <alignment horizontal="center"/>
    </xf>
    <xf numFmtId="0" fontId="18" fillId="0" borderId="3" xfId="0" applyFont="1" applyBorder="1" applyAlignment="1">
      <alignment horizontal="center"/>
    </xf>
    <xf numFmtId="0" fontId="18" fillId="0" borderId="4" xfId="0" applyFont="1" applyBorder="1" applyAlignment="1">
      <alignment horizontal="center"/>
    </xf>
    <xf numFmtId="0" fontId="17" fillId="0" borderId="2" xfId="0" applyFont="1" applyBorder="1" applyAlignment="1">
      <alignment horizontal="center"/>
    </xf>
    <xf numFmtId="0" fontId="17" fillId="0" borderId="3" xfId="0" applyFont="1" applyBorder="1" applyAlignment="1">
      <alignment horizontal="center"/>
    </xf>
    <xf numFmtId="0" fontId="17" fillId="0" borderId="4" xfId="0" applyFont="1" applyBorder="1" applyAlignment="1">
      <alignment horizontal="center"/>
    </xf>
    <xf numFmtId="0" fontId="16" fillId="0" borderId="2" xfId="0" applyFont="1" applyBorder="1" applyAlignment="1">
      <alignment horizontal="center"/>
    </xf>
    <xf numFmtId="0" fontId="16" fillId="0" borderId="3" xfId="0" applyFont="1" applyBorder="1" applyAlignment="1">
      <alignment horizontal="center"/>
    </xf>
    <xf numFmtId="0" fontId="16" fillId="0" borderId="4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/>
    </xf>
    <xf numFmtId="0" fontId="14" fillId="0" borderId="3" xfId="0" applyFont="1" applyBorder="1" applyAlignment="1">
      <alignment horizontal="center"/>
    </xf>
    <xf numFmtId="0" fontId="14" fillId="0" borderId="4" xfId="0" applyFont="1" applyBorder="1" applyAlignment="1">
      <alignment horizontal="center"/>
    </xf>
    <xf numFmtId="0" fontId="15" fillId="0" borderId="2" xfId="0" applyFont="1" applyBorder="1" applyAlignment="1">
      <alignment horizontal="center"/>
    </xf>
    <xf numFmtId="0" fontId="15" fillId="0" borderId="3" xfId="0" applyFont="1" applyBorder="1" applyAlignment="1">
      <alignment horizontal="center"/>
    </xf>
    <xf numFmtId="0" fontId="15" fillId="0" borderId="4" xfId="0" applyFont="1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11" fillId="0" borderId="3" xfId="0" applyFont="1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10" fillId="0" borderId="4" xfId="0" applyFont="1" applyBorder="1" applyAlignment="1">
      <alignment horizontal="center"/>
    </xf>
    <xf numFmtId="0" fontId="13" fillId="0" borderId="2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13" fillId="0" borderId="4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12" fillId="0" borderId="4" xfId="0" applyFont="1" applyBorder="1" applyAlignment="1">
      <alignment horizontal="center"/>
    </xf>
    <xf numFmtId="0" fontId="19" fillId="0" borderId="2" xfId="0" applyFont="1" applyBorder="1" applyAlignment="1">
      <alignment horizontal="center"/>
    </xf>
    <xf numFmtId="0" fontId="19" fillId="0" borderId="3" xfId="0" applyFont="1" applyBorder="1" applyAlignment="1">
      <alignment horizontal="center"/>
    </xf>
    <xf numFmtId="0" fontId="19" fillId="0" borderId="4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20" fillId="0" borderId="2" xfId="0" applyFont="1" applyBorder="1" applyAlignment="1">
      <alignment horizontal="center"/>
    </xf>
    <xf numFmtId="0" fontId="20" fillId="0" borderId="4" xfId="0" applyFont="1" applyBorder="1" applyAlignment="1">
      <alignment horizontal="center"/>
    </xf>
    <xf numFmtId="0" fontId="19" fillId="0" borderId="2" xfId="0" applyFont="1" applyBorder="1" applyAlignment="1">
      <alignment horizontal="center" vertical="top"/>
    </xf>
    <xf numFmtId="0" fontId="19" fillId="0" borderId="3" xfId="0" applyFont="1" applyBorder="1" applyAlignment="1">
      <alignment horizontal="center" vertical="top"/>
    </xf>
    <xf numFmtId="0" fontId="19" fillId="0" borderId="4" xfId="0" applyFont="1" applyBorder="1" applyAlignment="1">
      <alignment horizontal="center" vertical="top"/>
    </xf>
    <xf numFmtId="0" fontId="20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521350546176764"/>
          <c:y val="7.5963790240505633E-2"/>
          <c:w val="0.66235501098608962"/>
          <c:h val="0.81425143285660706"/>
        </c:manualLayout>
      </c:layout>
      <c:scatterChart>
        <c:scatterStyle val="smoothMarker"/>
        <c:varyColors val="0"/>
        <c:ser>
          <c:idx val="1"/>
          <c:order val="1"/>
          <c:tx>
            <c:v>serie1</c:v>
          </c:tx>
          <c:spPr>
            <a:ln w="95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2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Feuil1!$B$147:$G$147</c:f>
              <c:numCache>
                <c:formatCode>General</c:formatCode>
                <c:ptCount val="6"/>
                <c:pt idx="0">
                  <c:v>0.7</c:v>
                </c:pt>
                <c:pt idx="1">
                  <c:v>0.8</c:v>
                </c:pt>
                <c:pt idx="2">
                  <c:v>0.9</c:v>
                </c:pt>
                <c:pt idx="3">
                  <c:v>1</c:v>
                </c:pt>
                <c:pt idx="4">
                  <c:v>1.1000000000000001</c:v>
                </c:pt>
                <c:pt idx="5">
                  <c:v>1.2</c:v>
                </c:pt>
              </c:numCache>
              <c:extLst xmlns:c16r2="http://schemas.microsoft.com/office/drawing/2015/06/chart" xmlns:c15="http://schemas.microsoft.com/office/drawing/2012/chart"/>
            </c:numRef>
          </c:xVal>
          <c:yVal>
            <c:numRef>
              <c:f>Feuil1!$B$149:$G$149</c:f>
              <c:numCache>
                <c:formatCode>General</c:formatCode>
                <c:ptCount val="6"/>
                <c:pt idx="0">
                  <c:v>1.6473041022851636</c:v>
                </c:pt>
                <c:pt idx="1">
                  <c:v>0.85118353537145386</c:v>
                </c:pt>
                <c:pt idx="2">
                  <c:v>0.45716843617730446</c:v>
                </c:pt>
                <c:pt idx="3">
                  <c:v>0.24989558105348014</c:v>
                </c:pt>
                <c:pt idx="4">
                  <c:v>0.13588856481952513</c:v>
                </c:pt>
                <c:pt idx="5">
                  <c:v>7.1176877171950398E-2</c:v>
                </c:pt>
              </c:numCache>
              <c:extLst xmlns:c16r2="http://schemas.microsoft.com/office/drawing/2015/06/chart" xmlns:c15="http://schemas.microsoft.com/office/drawing/2012/chart"/>
            </c:numRef>
          </c:yVal>
          <c:smooth val="1"/>
          <c:extLst xmlns:c16r2="http://schemas.microsoft.com/office/drawing/2015/06/chart" xmlns:c15="http://schemas.microsoft.com/office/drawing/2012/chart">
            <c:ext xmlns:c16="http://schemas.microsoft.com/office/drawing/2014/chart" uri="{C3380CC4-5D6E-409C-BE32-E72D297353CC}">
              <c16:uniqueId val="{00000002-730F-4236-BF80-4174946E1A90}"/>
            </c:ext>
          </c:extLst>
        </c:ser>
        <c:ser>
          <c:idx val="3"/>
          <c:order val="2"/>
          <c:tx>
            <c:v>serie2</c:v>
          </c:tx>
          <c:spPr>
            <a:ln w="9525" cap="rnd">
              <a:solidFill>
                <a:schemeClr val="accent4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4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Feuil1!$I$147:$N$147</c:f>
              <c:numCache>
                <c:formatCode>General</c:formatCode>
                <c:ptCount val="6"/>
                <c:pt idx="0">
                  <c:v>0.7</c:v>
                </c:pt>
                <c:pt idx="1">
                  <c:v>0.8</c:v>
                </c:pt>
                <c:pt idx="2">
                  <c:v>0.9</c:v>
                </c:pt>
                <c:pt idx="3">
                  <c:v>1</c:v>
                </c:pt>
                <c:pt idx="4">
                  <c:v>1.1000000000000001</c:v>
                </c:pt>
                <c:pt idx="5">
                  <c:v>1.2</c:v>
                </c:pt>
              </c:numCache>
              <c:extLst xmlns:c16r2="http://schemas.microsoft.com/office/drawing/2015/06/chart" xmlns:c15="http://schemas.microsoft.com/office/drawing/2012/chart"/>
            </c:numRef>
          </c:xVal>
          <c:yVal>
            <c:numRef>
              <c:f>Feuil1!$I$149:$N$149</c:f>
              <c:numCache>
                <c:formatCode>General</c:formatCode>
                <c:ptCount val="6"/>
                <c:pt idx="0">
                  <c:v>1.2334608324341707</c:v>
                </c:pt>
                <c:pt idx="1">
                  <c:v>0.60189452799345911</c:v>
                </c:pt>
                <c:pt idx="2">
                  <c:v>0.2976680845610411</c:v>
                </c:pt>
                <c:pt idx="3">
                  <c:v>0.14291589030512</c:v>
                </c:pt>
                <c:pt idx="4">
                  <c:v>6.1371100563161578E-2</c:v>
                </c:pt>
                <c:pt idx="5">
                  <c:v>1.7642020622711779E-2</c:v>
                </c:pt>
              </c:numCache>
              <c:extLst xmlns:c16r2="http://schemas.microsoft.com/office/drawing/2015/06/chart" xmlns:c15="http://schemas.microsoft.com/office/drawing/2012/chart"/>
            </c:numRef>
          </c:yVal>
          <c:smooth val="1"/>
          <c:extLst xmlns:c16r2="http://schemas.microsoft.com/office/drawing/2015/06/chart" xmlns:c15="http://schemas.microsoft.com/office/drawing/2012/chart">
            <c:ext xmlns:c16="http://schemas.microsoft.com/office/drawing/2014/chart" uri="{C3380CC4-5D6E-409C-BE32-E72D297353CC}">
              <c16:uniqueId val="{00000004-730F-4236-BF80-4174946E1A90}"/>
            </c:ext>
          </c:extLst>
        </c:ser>
        <c:ser>
          <c:idx val="5"/>
          <c:order val="3"/>
          <c:tx>
            <c:v>serie3</c:v>
          </c:tx>
          <c:spPr>
            <a:ln w="9525" cap="rnd">
              <a:solidFill>
                <a:schemeClr val="accent6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6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6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Feuil1!$P$147:$U$147</c:f>
              <c:numCache>
                <c:formatCode>General</c:formatCode>
                <c:ptCount val="6"/>
                <c:pt idx="0">
                  <c:v>0.7</c:v>
                </c:pt>
                <c:pt idx="1">
                  <c:v>0.8</c:v>
                </c:pt>
                <c:pt idx="2">
                  <c:v>0.9</c:v>
                </c:pt>
                <c:pt idx="3">
                  <c:v>1</c:v>
                </c:pt>
                <c:pt idx="4">
                  <c:v>1.1000000000000001</c:v>
                </c:pt>
                <c:pt idx="5">
                  <c:v>1.2</c:v>
                </c:pt>
              </c:numCache>
              <c:extLst xmlns:c16r2="http://schemas.microsoft.com/office/drawing/2015/06/chart" xmlns:c15="http://schemas.microsoft.com/office/drawing/2012/chart"/>
            </c:numRef>
          </c:xVal>
          <c:yVal>
            <c:numRef>
              <c:f>Feuil1!$P$149:$U$149</c:f>
              <c:numCache>
                <c:formatCode>General</c:formatCode>
                <c:ptCount val="6"/>
                <c:pt idx="0">
                  <c:v>0.79138115121563957</c:v>
                </c:pt>
                <c:pt idx="1">
                  <c:v>0.33829918991699215</c:v>
                </c:pt>
                <c:pt idx="2">
                  <c:v>0.13056795116312298</c:v>
                </c:pt>
                <c:pt idx="3">
                  <c:v>3.1785030625000044E-2</c:v>
                </c:pt>
                <c:pt idx="4">
                  <c:v>-1.5432617782682191E-2</c:v>
                </c:pt>
                <c:pt idx="5">
                  <c:v>-3.7130875622106471E-2</c:v>
                </c:pt>
              </c:numCache>
              <c:extLst xmlns:c16r2="http://schemas.microsoft.com/office/drawing/2015/06/chart" xmlns:c15="http://schemas.microsoft.com/office/drawing/2012/chart"/>
            </c:numRef>
          </c:yVal>
          <c:smooth val="1"/>
          <c:extLst xmlns:c16r2="http://schemas.microsoft.com/office/drawing/2015/06/chart" xmlns:c15="http://schemas.microsoft.com/office/drawing/2012/chart">
            <c:ext xmlns:c16="http://schemas.microsoft.com/office/drawing/2014/chart" uri="{C3380CC4-5D6E-409C-BE32-E72D297353CC}">
              <c16:uniqueId val="{00000006-730F-4236-BF80-4174946E1A90}"/>
            </c:ext>
          </c:extLst>
        </c:ser>
        <c:ser>
          <c:idx val="6"/>
          <c:order val="4"/>
          <c:tx>
            <c:v>neta4</c:v>
          </c:tx>
          <c:spPr>
            <a:ln w="9525" cap="rnd">
              <a:solidFill>
                <a:schemeClr val="accent1">
                  <a:lumMod val="60000"/>
                </a:schemeClr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1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1">
                    <a:lumMod val="60000"/>
                  </a:schemeClr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Feuil1!$B$249:$G$249</c:f>
              <c:numCache>
                <c:formatCode>General</c:formatCode>
                <c:ptCount val="6"/>
                <c:pt idx="0">
                  <c:v>0.7</c:v>
                </c:pt>
                <c:pt idx="1">
                  <c:v>0.8</c:v>
                </c:pt>
                <c:pt idx="2">
                  <c:v>0.9</c:v>
                </c:pt>
                <c:pt idx="3">
                  <c:v>1</c:v>
                </c:pt>
                <c:pt idx="4">
                  <c:v>1.1000000000000001</c:v>
                </c:pt>
                <c:pt idx="5">
                  <c:v>1.2</c:v>
                </c:pt>
              </c:numCache>
              <c:extLst xmlns:c16r2="http://schemas.microsoft.com/office/drawing/2015/06/chart" xmlns:c15="http://schemas.microsoft.com/office/drawing/2012/chart"/>
            </c:numRef>
          </c:xVal>
          <c:yVal>
            <c:numRef>
              <c:f>Feuil1!$B$250:$G$250</c:f>
              <c:numCache>
                <c:formatCode>General</c:formatCode>
                <c:ptCount val="6"/>
                <c:pt idx="0">
                  <c:v>0.51695856321041145</c:v>
                </c:pt>
                <c:pt idx="1">
                  <c:v>0.58084569668533093</c:v>
                </c:pt>
                <c:pt idx="2">
                  <c:v>0.63960091844488864</c:v>
                </c:pt>
                <c:pt idx="3">
                  <c:v>0.69122603812723238</c:v>
                </c:pt>
                <c:pt idx="4">
                  <c:v>0.73218181748872002</c:v>
                </c:pt>
                <c:pt idx="5">
                  <c:v>0.75519566908952507</c:v>
                </c:pt>
              </c:numCache>
              <c:extLst xmlns:c16r2="http://schemas.microsoft.com/office/drawing/2015/06/chart" xmlns:c15="http://schemas.microsoft.com/office/drawing/2012/chart"/>
            </c:numRef>
          </c:yVal>
          <c:smooth val="1"/>
          <c:extLst xmlns:c16r2="http://schemas.microsoft.com/office/drawing/2015/06/chart" xmlns:c15="http://schemas.microsoft.com/office/drawing/2012/chart">
            <c:ext xmlns:c16="http://schemas.microsoft.com/office/drawing/2014/chart" uri="{C3380CC4-5D6E-409C-BE32-E72D297353CC}">
              <c16:uniqueId val="{00000010-F71A-4E3A-A596-76AA36FAFF70}"/>
            </c:ext>
          </c:extLst>
        </c:ser>
        <c:ser>
          <c:idx val="7"/>
          <c:order val="5"/>
          <c:tx>
            <c:v>serie4</c:v>
          </c:tx>
          <c:spPr>
            <a:ln w="9525" cap="rnd">
              <a:solidFill>
                <a:schemeClr val="accent2">
                  <a:lumMod val="60000"/>
                </a:schemeClr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2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2">
                    <a:lumMod val="60000"/>
                  </a:schemeClr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Feuil1!$B$249:$G$249</c:f>
              <c:numCache>
                <c:formatCode>General</c:formatCode>
                <c:ptCount val="6"/>
                <c:pt idx="0">
                  <c:v>0.7</c:v>
                </c:pt>
                <c:pt idx="1">
                  <c:v>0.8</c:v>
                </c:pt>
                <c:pt idx="2">
                  <c:v>0.9</c:v>
                </c:pt>
                <c:pt idx="3">
                  <c:v>1</c:v>
                </c:pt>
                <c:pt idx="4">
                  <c:v>1.1000000000000001</c:v>
                </c:pt>
                <c:pt idx="5">
                  <c:v>1.2</c:v>
                </c:pt>
              </c:numCache>
              <c:extLst xmlns:c16r2="http://schemas.microsoft.com/office/drawing/2015/06/chart" xmlns:c15="http://schemas.microsoft.com/office/drawing/2012/chart"/>
            </c:numRef>
          </c:xVal>
          <c:yVal>
            <c:numRef>
              <c:f>Feuil1!$B$251:$G$251</c:f>
              <c:numCache>
                <c:formatCode>General</c:formatCode>
                <c:ptCount val="6"/>
                <c:pt idx="0">
                  <c:v>1.5665680599970124</c:v>
                </c:pt>
                <c:pt idx="1">
                  <c:v>0.80531773732532197</c:v>
                </c:pt>
                <c:pt idx="2">
                  <c:v>0.4302430329218046</c:v>
                </c:pt>
                <c:pt idx="3">
                  <c:v>0.23387270581749256</c:v>
                </c:pt>
                <c:pt idx="4">
                  <c:v>0.12642284645756321</c:v>
                </c:pt>
                <c:pt idx="5">
                  <c:v>6.5788094849850917E-2</c:v>
                </c:pt>
              </c:numCache>
              <c:extLst xmlns:c16r2="http://schemas.microsoft.com/office/drawing/2015/06/chart" xmlns:c15="http://schemas.microsoft.com/office/drawing/2012/chart"/>
            </c:numRef>
          </c:yVal>
          <c:smooth val="1"/>
          <c:extLst xmlns:c16r2="http://schemas.microsoft.com/office/drawing/2015/06/chart" xmlns:c15="http://schemas.microsoft.com/office/drawing/2012/chart">
            <c:ext xmlns:c16="http://schemas.microsoft.com/office/drawing/2014/chart" uri="{C3380CC4-5D6E-409C-BE32-E72D297353CC}">
              <c16:uniqueId val="{00000011-F71A-4E3A-A596-76AA36FAFF70}"/>
            </c:ext>
          </c:extLst>
        </c:ser>
        <c:ser>
          <c:idx val="8"/>
          <c:order val="6"/>
          <c:tx>
            <c:v>serie6</c:v>
          </c:tx>
          <c:spPr>
            <a:ln w="9525" cap="rnd">
              <a:solidFill>
                <a:schemeClr val="accent3">
                  <a:lumMod val="60000"/>
                </a:schemeClr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3">
                    <a:lumMod val="60000"/>
                  </a:schemeClr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Feuil1!$P$249:$U$249</c:f>
              <c:numCache>
                <c:formatCode>General</c:formatCode>
                <c:ptCount val="6"/>
                <c:pt idx="0">
                  <c:v>0.7</c:v>
                </c:pt>
                <c:pt idx="1">
                  <c:v>0.8</c:v>
                </c:pt>
                <c:pt idx="2">
                  <c:v>0.9</c:v>
                </c:pt>
                <c:pt idx="3">
                  <c:v>1</c:v>
                </c:pt>
                <c:pt idx="4">
                  <c:v>1.1000000000000001</c:v>
                </c:pt>
                <c:pt idx="5">
                  <c:v>1.2</c:v>
                </c:pt>
              </c:numCache>
              <c:extLst xmlns:c16r2="http://schemas.microsoft.com/office/drawing/2015/06/chart" xmlns:c15="http://schemas.microsoft.com/office/drawing/2012/chart"/>
            </c:numRef>
          </c:xVal>
          <c:yVal>
            <c:numRef>
              <c:f>Feuil1!$P$251:$U$251</c:f>
              <c:numCache>
                <c:formatCode>General</c:formatCode>
                <c:ptCount val="6"/>
                <c:pt idx="0">
                  <c:v>0.74257163624173272</c:v>
                </c:pt>
                <c:pt idx="1">
                  <c:v>0.31673153903749984</c:v>
                </c:pt>
                <c:pt idx="2">
                  <c:v>0.1224859387424478</c:v>
                </c:pt>
                <c:pt idx="3">
                  <c:v>3.0665612080000012E-2</c:v>
                </c:pt>
                <c:pt idx="4">
                  <c:v>-1.2891328759046529E-2</c:v>
                </c:pt>
                <c:pt idx="5">
                  <c:v>-3.2683058920987627E-2</c:v>
                </c:pt>
              </c:numCache>
              <c:extLst xmlns:c16r2="http://schemas.microsoft.com/office/drawing/2015/06/chart" xmlns:c15="http://schemas.microsoft.com/office/drawing/2012/chart"/>
            </c:numRef>
          </c:yVal>
          <c:smooth val="1"/>
          <c:extLst xmlns:c16r2="http://schemas.microsoft.com/office/drawing/2015/06/chart" xmlns:c15="http://schemas.microsoft.com/office/drawing/2012/chart">
            <c:ext xmlns:c16="http://schemas.microsoft.com/office/drawing/2014/chart" uri="{C3380CC4-5D6E-409C-BE32-E72D297353CC}">
              <c16:uniqueId val="{00000015-F71A-4E3A-A596-76AA36FAFF70}"/>
            </c:ext>
          </c:extLst>
        </c:ser>
        <c:ser>
          <c:idx val="9"/>
          <c:order val="7"/>
          <c:tx>
            <c:v>neta5</c:v>
          </c:tx>
          <c:spPr>
            <a:ln w="9525" cap="rnd">
              <a:solidFill>
                <a:schemeClr val="accent4">
                  <a:lumMod val="60000"/>
                </a:schemeClr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4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4">
                    <a:lumMod val="60000"/>
                  </a:schemeClr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Feuil1!$I$249:$N$249</c:f>
              <c:numCache>
                <c:formatCode>General</c:formatCode>
                <c:ptCount val="6"/>
                <c:pt idx="0">
                  <c:v>0.7</c:v>
                </c:pt>
                <c:pt idx="1">
                  <c:v>0.8</c:v>
                </c:pt>
                <c:pt idx="2">
                  <c:v>0.9</c:v>
                </c:pt>
                <c:pt idx="3">
                  <c:v>1</c:v>
                </c:pt>
                <c:pt idx="4">
                  <c:v>1.1000000000000001</c:v>
                </c:pt>
                <c:pt idx="5">
                  <c:v>1.2</c:v>
                </c:pt>
              </c:numCache>
              <c:extLst xmlns:c16r2="http://schemas.microsoft.com/office/drawing/2015/06/chart" xmlns:c15="http://schemas.microsoft.com/office/drawing/2012/chart"/>
            </c:numRef>
          </c:xVal>
          <c:yVal>
            <c:numRef>
              <c:f>Feuil1!$I$250:$N$250</c:f>
              <c:numCache>
                <c:formatCode>General</c:formatCode>
                <c:ptCount val="6"/>
                <c:pt idx="0">
                  <c:v>0.57873119202538725</c:v>
                </c:pt>
                <c:pt idx="1">
                  <c:v>0.64234962186109135</c:v>
                </c:pt>
                <c:pt idx="2">
                  <c:v>0.69398504645351633</c:v>
                </c:pt>
                <c:pt idx="3">
                  <c:v>0.72483931535479851</c:v>
                </c:pt>
                <c:pt idx="4">
                  <c:v>0.71149653330504414</c:v>
                </c:pt>
                <c:pt idx="5">
                  <c:v>0.56086548686295501</c:v>
                </c:pt>
              </c:numCache>
              <c:extLst xmlns:c16r2="http://schemas.microsoft.com/office/drawing/2015/06/chart" xmlns:c15="http://schemas.microsoft.com/office/drawing/2012/chart"/>
            </c:numRef>
          </c:yVal>
          <c:smooth val="1"/>
          <c:extLst xmlns:c16r2="http://schemas.microsoft.com/office/drawing/2015/06/chart" xmlns:c15="http://schemas.microsoft.com/office/drawing/2012/chart">
            <c:ext xmlns:c16="http://schemas.microsoft.com/office/drawing/2014/chart" uri="{C3380CC4-5D6E-409C-BE32-E72D297353CC}">
              <c16:uniqueId val="{00000016-F71A-4E3A-A596-76AA36FAFF70}"/>
            </c:ext>
          </c:extLst>
        </c:ser>
        <c:ser>
          <c:idx val="11"/>
          <c:order val="8"/>
          <c:tx>
            <c:v>serie5</c:v>
          </c:tx>
          <c:spPr>
            <a:ln w="9525" cap="rnd">
              <a:solidFill>
                <a:schemeClr val="accent6">
                  <a:lumMod val="60000"/>
                </a:schemeClr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6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6">
                    <a:lumMod val="60000"/>
                  </a:schemeClr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Feuil1!$I$249:$N$249</c:f>
              <c:numCache>
                <c:formatCode>General</c:formatCode>
                <c:ptCount val="6"/>
                <c:pt idx="0">
                  <c:v>0.7</c:v>
                </c:pt>
                <c:pt idx="1">
                  <c:v>0.8</c:v>
                </c:pt>
                <c:pt idx="2">
                  <c:v>0.9</c:v>
                </c:pt>
                <c:pt idx="3">
                  <c:v>1</c:v>
                </c:pt>
                <c:pt idx="4">
                  <c:v>1.1000000000000001</c:v>
                </c:pt>
                <c:pt idx="5">
                  <c:v>1.2</c:v>
                </c:pt>
              </c:numCache>
              <c:extLst xmlns:c16r2="http://schemas.microsoft.com/office/drawing/2015/06/chart" xmlns:c15="http://schemas.microsoft.com/office/drawing/2012/chart"/>
            </c:numRef>
          </c:xVal>
          <c:yVal>
            <c:numRef>
              <c:f>Feuil1!$I$251:$N$251</c:f>
              <c:numCache>
                <c:formatCode>General</c:formatCode>
                <c:ptCount val="6"/>
                <c:pt idx="0">
                  <c:v>1.1612666315447937</c:v>
                </c:pt>
                <c:pt idx="1">
                  <c:v>0.56402412828630255</c:v>
                </c:pt>
                <c:pt idx="2">
                  <c:v>0.27774570970518858</c:v>
                </c:pt>
                <c:pt idx="3">
                  <c:v>0.13290862425242111</c:v>
                </c:pt>
                <c:pt idx="4">
                  <c:v>5.7057407099660049E-2</c:v>
                </c:pt>
                <c:pt idx="5">
                  <c:v>1.6681525380087936E-2</c:v>
                </c:pt>
              </c:numCache>
              <c:extLst xmlns:c16r2="http://schemas.microsoft.com/office/drawing/2015/06/chart" xmlns:c15="http://schemas.microsoft.com/office/drawing/2012/chart"/>
            </c:numRef>
          </c:yVal>
          <c:smooth val="1"/>
          <c:extLst xmlns:c16r2="http://schemas.microsoft.com/office/drawing/2015/06/chart" xmlns:c15="http://schemas.microsoft.com/office/drawing/2012/chart">
            <c:ext xmlns:c16="http://schemas.microsoft.com/office/drawing/2014/chart" uri="{C3380CC4-5D6E-409C-BE32-E72D297353CC}">
              <c16:uniqueId val="{00000017-F71A-4E3A-A596-76AA36FAFF70}"/>
            </c:ext>
          </c:extLst>
        </c:ser>
        <c:ser>
          <c:idx val="12"/>
          <c:order val="9"/>
          <c:tx>
            <c:v>serie7</c:v>
          </c:tx>
          <c:spPr>
            <a:ln w="952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1">
                      <a:lumMod val="80000"/>
                      <a:lumOff val="2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lumMod val="80000"/>
                      <a:lumOff val="2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80000"/>
                      <a:lumOff val="2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1">
                    <a:lumMod val="80000"/>
                    <a:lumOff val="20000"/>
                  </a:schemeClr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Feuil1!$B$352:$G$352</c:f>
              <c:numCache>
                <c:formatCode>General</c:formatCode>
                <c:ptCount val="6"/>
                <c:pt idx="0">
                  <c:v>0.7</c:v>
                </c:pt>
                <c:pt idx="1">
                  <c:v>0.8</c:v>
                </c:pt>
                <c:pt idx="2">
                  <c:v>0.9</c:v>
                </c:pt>
                <c:pt idx="3">
                  <c:v>1</c:v>
                </c:pt>
                <c:pt idx="4">
                  <c:v>1.1000000000000001</c:v>
                </c:pt>
                <c:pt idx="5">
                  <c:v>1.2</c:v>
                </c:pt>
              </c:numCache>
              <c:extLst xmlns:c16r2="http://schemas.microsoft.com/office/drawing/2015/06/chart" xmlns:c15="http://schemas.microsoft.com/office/drawing/2012/chart"/>
            </c:numRef>
          </c:xVal>
          <c:yVal>
            <c:numRef>
              <c:f>Feuil1!$B$354:$G$354</c:f>
              <c:numCache>
                <c:formatCode>General</c:formatCode>
                <c:ptCount val="6"/>
                <c:pt idx="0">
                  <c:v>1.4733372508815814</c:v>
                </c:pt>
                <c:pt idx="1">
                  <c:v>0.75044320456861513</c:v>
                </c:pt>
                <c:pt idx="2">
                  <c:v>0.39682737974541571</c:v>
                </c:pt>
                <c:pt idx="3">
                  <c:v>0.21314238940231903</c:v>
                </c:pt>
                <c:pt idx="4">
                  <c:v>0.11351462805274502</c:v>
                </c:pt>
                <c:pt idx="5">
                  <c:v>5.7863122167605328E-2</c:v>
                </c:pt>
              </c:numCache>
              <c:extLst xmlns:c16r2="http://schemas.microsoft.com/office/drawing/2015/06/chart" xmlns:c15="http://schemas.microsoft.com/office/drawing/2012/chart"/>
            </c:numRef>
          </c:yVal>
          <c:smooth val="1"/>
          <c:extLst xmlns:c16r2="http://schemas.microsoft.com/office/drawing/2015/06/chart" xmlns:c15="http://schemas.microsoft.com/office/drawing/2012/chart">
            <c:ext xmlns:c16="http://schemas.microsoft.com/office/drawing/2014/chart" uri="{C3380CC4-5D6E-409C-BE32-E72D297353CC}">
              <c16:uniqueId val="{00000018-F71A-4E3A-A596-76AA36FAFF70}"/>
            </c:ext>
          </c:extLst>
        </c:ser>
        <c:ser>
          <c:idx val="13"/>
          <c:order val="10"/>
          <c:tx>
            <c:v>neta7</c:v>
          </c:tx>
          <c:spPr>
            <a:ln w="952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2">
                      <a:lumMod val="80000"/>
                      <a:lumOff val="2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lumMod val="80000"/>
                      <a:lumOff val="2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80000"/>
                      <a:lumOff val="2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2">
                    <a:lumMod val="80000"/>
                    <a:lumOff val="20000"/>
                  </a:schemeClr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Feuil1!$B$352:$G$352</c:f>
              <c:numCache>
                <c:formatCode>General</c:formatCode>
                <c:ptCount val="6"/>
                <c:pt idx="0">
                  <c:v>0.7</c:v>
                </c:pt>
                <c:pt idx="1">
                  <c:v>0.8</c:v>
                </c:pt>
                <c:pt idx="2">
                  <c:v>0.9</c:v>
                </c:pt>
                <c:pt idx="3">
                  <c:v>1</c:v>
                </c:pt>
                <c:pt idx="4">
                  <c:v>1.1000000000000001</c:v>
                </c:pt>
                <c:pt idx="5">
                  <c:v>1.2</c:v>
                </c:pt>
              </c:numCache>
              <c:extLst xmlns:c16r2="http://schemas.microsoft.com/office/drawing/2015/06/chart" xmlns:c15="http://schemas.microsoft.com/office/drawing/2012/chart"/>
            </c:numRef>
          </c:xVal>
          <c:yVal>
            <c:numRef>
              <c:f>Feuil1!$B$353:$G$353</c:f>
              <c:numCache>
                <c:formatCode>General</c:formatCode>
                <c:ptCount val="6"/>
                <c:pt idx="0">
                  <c:v>0.51304866151031092</c:v>
                </c:pt>
                <c:pt idx="1">
                  <c:v>0.57730164748870816</c:v>
                </c:pt>
                <c:pt idx="2">
                  <c:v>0.636591963564064</c:v>
                </c:pt>
                <c:pt idx="3">
                  <c:v>0.68868132002310278</c:v>
                </c:pt>
                <c:pt idx="4">
                  <c:v>0.72947923692902794</c:v>
                </c:pt>
                <c:pt idx="5">
                  <c:v>0.75034185137057663</c:v>
                </c:pt>
              </c:numCache>
              <c:extLst xmlns:c16r2="http://schemas.microsoft.com/office/drawing/2015/06/chart" xmlns:c15="http://schemas.microsoft.com/office/drawing/2012/chart"/>
            </c:numRef>
          </c:yVal>
          <c:smooth val="1"/>
          <c:extLst xmlns:c16r2="http://schemas.microsoft.com/office/drawing/2015/06/chart" xmlns:c15="http://schemas.microsoft.com/office/drawing/2012/chart">
            <c:ext xmlns:c16="http://schemas.microsoft.com/office/drawing/2014/chart" uri="{C3380CC4-5D6E-409C-BE32-E72D297353CC}">
              <c16:uniqueId val="{00000019-F71A-4E3A-A596-76AA36FAFF70}"/>
            </c:ext>
          </c:extLst>
        </c:ser>
        <c:ser>
          <c:idx val="14"/>
          <c:order val="11"/>
          <c:tx>
            <c:v>neta8</c:v>
          </c:tx>
          <c:spPr>
            <a:ln w="952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lumMod val="80000"/>
                      <a:lumOff val="2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lumMod val="80000"/>
                      <a:lumOff val="2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80000"/>
                      <a:lumOff val="2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3">
                    <a:lumMod val="80000"/>
                    <a:lumOff val="20000"/>
                  </a:schemeClr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Feuil1!$I$352:$N$352</c:f>
              <c:numCache>
                <c:formatCode>General</c:formatCode>
                <c:ptCount val="6"/>
                <c:pt idx="0">
                  <c:v>0.7</c:v>
                </c:pt>
                <c:pt idx="1">
                  <c:v>0.8</c:v>
                </c:pt>
                <c:pt idx="2">
                  <c:v>0.9</c:v>
                </c:pt>
                <c:pt idx="3">
                  <c:v>1</c:v>
                </c:pt>
                <c:pt idx="4">
                  <c:v>1.1000000000000001</c:v>
                </c:pt>
                <c:pt idx="5">
                  <c:v>1.2</c:v>
                </c:pt>
              </c:numCache>
              <c:extLst xmlns:c16r2="http://schemas.microsoft.com/office/drawing/2015/06/chart" xmlns:c15="http://schemas.microsoft.com/office/drawing/2012/chart"/>
            </c:numRef>
          </c:xVal>
          <c:yVal>
            <c:numRef>
              <c:f>Feuil1!$I$353:$N$353</c:f>
              <c:numCache>
                <c:formatCode>General</c:formatCode>
                <c:ptCount val="6"/>
                <c:pt idx="0">
                  <c:v>0.56992573979873495</c:v>
                </c:pt>
                <c:pt idx="1">
                  <c:v>0.63360994506212132</c:v>
                </c:pt>
                <c:pt idx="2">
                  <c:v>0.68521049322681638</c:v>
                </c:pt>
                <c:pt idx="3">
                  <c:v>0.71491447107534045</c:v>
                </c:pt>
                <c:pt idx="4">
                  <c:v>0.69612805606927097</c:v>
                </c:pt>
                <c:pt idx="5">
                  <c:v>0.52052323811262291</c:v>
                </c:pt>
              </c:numCache>
              <c:extLst xmlns:c16r2="http://schemas.microsoft.com/office/drawing/2015/06/chart" xmlns:c15="http://schemas.microsoft.com/office/drawing/2012/chart"/>
            </c:numRef>
          </c:yVal>
          <c:smooth val="1"/>
          <c:extLst xmlns:c16r2="http://schemas.microsoft.com/office/drawing/2015/06/chart" xmlns:c15="http://schemas.microsoft.com/office/drawing/2012/chart">
            <c:ext xmlns:c16="http://schemas.microsoft.com/office/drawing/2014/chart" uri="{C3380CC4-5D6E-409C-BE32-E72D297353CC}">
              <c16:uniqueId val="{0000001A-F71A-4E3A-A596-76AA36FAFF70}"/>
            </c:ext>
          </c:extLst>
        </c:ser>
        <c:ser>
          <c:idx val="15"/>
          <c:order val="12"/>
          <c:tx>
            <c:v>serie8</c:v>
          </c:tx>
          <c:spPr>
            <a:ln w="9525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4">
                      <a:lumMod val="80000"/>
                      <a:lumOff val="2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lumMod val="80000"/>
                      <a:lumOff val="2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80000"/>
                      <a:lumOff val="2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4">
                    <a:lumMod val="80000"/>
                    <a:lumOff val="20000"/>
                  </a:schemeClr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Feuil1!$I$352:$N$352</c:f>
              <c:numCache>
                <c:formatCode>General</c:formatCode>
                <c:ptCount val="6"/>
                <c:pt idx="0">
                  <c:v>0.7</c:v>
                </c:pt>
                <c:pt idx="1">
                  <c:v>0.8</c:v>
                </c:pt>
                <c:pt idx="2">
                  <c:v>0.9</c:v>
                </c:pt>
                <c:pt idx="3">
                  <c:v>1</c:v>
                </c:pt>
                <c:pt idx="4">
                  <c:v>1.1000000000000001</c:v>
                </c:pt>
                <c:pt idx="5">
                  <c:v>1.2</c:v>
                </c:pt>
              </c:numCache>
              <c:extLst xmlns:c16r2="http://schemas.microsoft.com/office/drawing/2015/06/chart" xmlns:c15="http://schemas.microsoft.com/office/drawing/2012/chart"/>
            </c:numRef>
          </c:xVal>
          <c:yVal>
            <c:numRef>
              <c:f>Feuil1!$I$354:$N$354</c:f>
              <c:numCache>
                <c:formatCode>General</c:formatCode>
                <c:ptCount val="6"/>
                <c:pt idx="0">
                  <c:v>1.0760498290459886</c:v>
                </c:pt>
                <c:pt idx="1">
                  <c:v>0.51735561477600978</c:v>
                </c:pt>
                <c:pt idx="2">
                  <c:v>0.25172010868130812</c:v>
                </c:pt>
                <c:pt idx="3">
                  <c:v>0.11856676181653372</c:v>
                </c:pt>
                <c:pt idx="4">
                  <c:v>4.9601490831479703E-2</c:v>
                </c:pt>
                <c:pt idx="5">
                  <c:v>1.3402292350138572E-2</c:v>
                </c:pt>
              </c:numCache>
              <c:extLst xmlns:c16r2="http://schemas.microsoft.com/office/drawing/2015/06/chart" xmlns:c15="http://schemas.microsoft.com/office/drawing/2012/chart"/>
            </c:numRef>
          </c:yVal>
          <c:smooth val="1"/>
          <c:extLst xmlns:c16r2="http://schemas.microsoft.com/office/drawing/2015/06/chart" xmlns:c15="http://schemas.microsoft.com/office/drawing/2012/chart">
            <c:ext xmlns:c16="http://schemas.microsoft.com/office/drawing/2014/chart" uri="{C3380CC4-5D6E-409C-BE32-E72D297353CC}">
              <c16:uniqueId val="{0000001B-F71A-4E3A-A596-76AA36FAFF70}"/>
            </c:ext>
          </c:extLst>
        </c:ser>
        <c:ser>
          <c:idx val="17"/>
          <c:order val="13"/>
          <c:tx>
            <c:v>serie9</c:v>
          </c:tx>
          <c:spPr>
            <a:ln w="9525" cap="rnd">
              <a:solidFill>
                <a:schemeClr val="accent6">
                  <a:lumMod val="80000"/>
                  <a:lumOff val="20000"/>
                </a:schemeClr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6">
                      <a:lumMod val="80000"/>
                      <a:lumOff val="2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lumMod val="80000"/>
                      <a:lumOff val="2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80000"/>
                      <a:lumOff val="2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6">
                    <a:lumMod val="80000"/>
                    <a:lumOff val="20000"/>
                  </a:schemeClr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Feuil1!$P$352:$U$352</c:f>
              <c:numCache>
                <c:formatCode>General</c:formatCode>
                <c:ptCount val="6"/>
                <c:pt idx="0">
                  <c:v>0.7</c:v>
                </c:pt>
                <c:pt idx="1">
                  <c:v>0.8</c:v>
                </c:pt>
                <c:pt idx="2">
                  <c:v>0.9</c:v>
                </c:pt>
                <c:pt idx="3">
                  <c:v>1</c:v>
                </c:pt>
                <c:pt idx="4">
                  <c:v>1.1000000000000001</c:v>
                </c:pt>
                <c:pt idx="5">
                  <c:v>1.2</c:v>
                </c:pt>
              </c:numCache>
              <c:extLst xmlns:c16r2="http://schemas.microsoft.com/office/drawing/2015/06/chart" xmlns:c15="http://schemas.microsoft.com/office/drawing/2012/chart"/>
            </c:numRef>
          </c:xVal>
          <c:yVal>
            <c:numRef>
              <c:f>Feuil1!$P$354:$U$354</c:f>
              <c:numCache>
                <c:formatCode>General</c:formatCode>
                <c:ptCount val="6"/>
                <c:pt idx="0">
                  <c:v>0.67969392077153323</c:v>
                </c:pt>
                <c:pt idx="1">
                  <c:v>0.2861501387892576</c:v>
                </c:pt>
                <c:pt idx="2">
                  <c:v>0.10838388606041</c:v>
                </c:pt>
                <c:pt idx="3">
                  <c:v>2.5387774914999977E-2</c:v>
                </c:pt>
                <c:pt idx="4">
                  <c:v>-1.3304439034447758E-2</c:v>
                </c:pt>
                <c:pt idx="5">
                  <c:v>-3.0385413060609608E-2</c:v>
                </c:pt>
              </c:numCache>
              <c:extLst xmlns:c16r2="http://schemas.microsoft.com/office/drawing/2015/06/chart" xmlns:c15="http://schemas.microsoft.com/office/drawing/2012/chart"/>
            </c:numRef>
          </c:yVal>
          <c:smooth val="1"/>
          <c:extLst xmlns:c16r2="http://schemas.microsoft.com/office/drawing/2015/06/chart" xmlns:c15="http://schemas.microsoft.com/office/drawing/2012/chart">
            <c:ext xmlns:c16="http://schemas.microsoft.com/office/drawing/2014/chart" uri="{C3380CC4-5D6E-409C-BE32-E72D297353CC}">
              <c16:uniqueId val="{0000001D-F71A-4E3A-A596-76AA36FAFF70}"/>
            </c:ext>
          </c:extLst>
        </c:ser>
        <c:ser>
          <c:idx val="18"/>
          <c:order val="14"/>
          <c:tx>
            <c:v>Série 0</c:v>
          </c:tx>
          <c:spPr>
            <a:ln w="9525" cap="rnd">
              <a:solidFill>
                <a:schemeClr val="accent1">
                  <a:lumMod val="80000"/>
                </a:schemeClr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1">
                      <a:lumMod val="8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lumMod val="8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8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1">
                    <a:lumMod val="80000"/>
                  </a:schemeClr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Feuil1!$P$16:$U$16</c:f>
              <c:numCache>
                <c:formatCode>General</c:formatCode>
                <c:ptCount val="6"/>
                <c:pt idx="0">
                  <c:v>0.7</c:v>
                </c:pt>
                <c:pt idx="1">
                  <c:v>0.8</c:v>
                </c:pt>
                <c:pt idx="2">
                  <c:v>0.9</c:v>
                </c:pt>
                <c:pt idx="3">
                  <c:v>1</c:v>
                </c:pt>
                <c:pt idx="4">
                  <c:v>1.1000000000000001</c:v>
                </c:pt>
                <c:pt idx="5">
                  <c:v>1.2</c:v>
                </c:pt>
              </c:numCache>
            </c:numRef>
          </c:xVal>
          <c:yVal>
            <c:numRef>
              <c:f>Feuil1!$P$15:$U$15</c:f>
              <c:numCache>
                <c:formatCode>General</c:formatCode>
                <c:ptCount val="6"/>
                <c:pt idx="0" formatCode="0.000000000000000">
                  <c:v>0.34188248783487696</c:v>
                </c:pt>
                <c:pt idx="1">
                  <c:v>0.34188248783487696</c:v>
                </c:pt>
                <c:pt idx="2">
                  <c:v>0.34188248783487696</c:v>
                </c:pt>
                <c:pt idx="3">
                  <c:v>0.34188248783487696</c:v>
                </c:pt>
                <c:pt idx="4">
                  <c:v>0.34188248783487696</c:v>
                </c:pt>
                <c:pt idx="5">
                  <c:v>0.34188248783487696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AD4F-46A1-B03A-A8E1C1B1A7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13585472"/>
        <c:axId val="1813597440"/>
        <c:extLst xmlns:c16r2="http://schemas.microsoft.com/office/drawing/2015/06/chart"/>
      </c:scatterChart>
      <c:scatterChart>
        <c:scatterStyle val="smoothMarker"/>
        <c:varyColors val="0"/>
        <c:ser>
          <c:idx val="0"/>
          <c:order val="0"/>
          <c:tx>
            <c:v>neta1</c:v>
          </c:tx>
          <c:spPr>
            <a:ln w="95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1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Feuil1!$B$147:$G$147</c:f>
              <c:numCache>
                <c:formatCode>General</c:formatCode>
                <c:ptCount val="6"/>
                <c:pt idx="0">
                  <c:v>0.7</c:v>
                </c:pt>
                <c:pt idx="1">
                  <c:v>0.8</c:v>
                </c:pt>
                <c:pt idx="2">
                  <c:v>0.9</c:v>
                </c:pt>
                <c:pt idx="3">
                  <c:v>1</c:v>
                </c:pt>
                <c:pt idx="4">
                  <c:v>1.1000000000000001</c:v>
                </c:pt>
                <c:pt idx="5">
                  <c:v>1.2</c:v>
                </c:pt>
              </c:numCache>
              <c:extLst xmlns:c16r2="http://schemas.microsoft.com/office/drawing/2015/06/chart" xmlns:c15="http://schemas.microsoft.com/office/drawing/2012/chart"/>
            </c:numRef>
          </c:xVal>
          <c:yVal>
            <c:numRef>
              <c:f>Feuil1!$B$148:$G$148</c:f>
              <c:numCache>
                <c:formatCode>General</c:formatCode>
                <c:ptCount val="6"/>
                <c:pt idx="0">
                  <c:v>0.51814605482363918</c:v>
                </c:pt>
                <c:pt idx="1">
                  <c:v>0.58129093191724224</c:v>
                </c:pt>
                <c:pt idx="2">
                  <c:v>0.63893160642296043</c:v>
                </c:pt>
                <c:pt idx="3">
                  <c:v>0.68901690395562254</c:v>
                </c:pt>
                <c:pt idx="4">
                  <c:v>0.72793488887891911</c:v>
                </c:pt>
                <c:pt idx="5">
                  <c:v>0.74830546017825494</c:v>
                </c:pt>
              </c:numCache>
              <c:extLst xmlns:c16r2="http://schemas.microsoft.com/office/drawing/2015/06/chart" xmlns:c15="http://schemas.microsoft.com/office/drawing/2012/chart"/>
            </c:numRef>
          </c:yVal>
          <c:smooth val="1"/>
          <c:extLst xmlns:c16r2="http://schemas.microsoft.com/office/drawing/2015/06/chart" xmlns:c15="http://schemas.microsoft.com/office/drawing/2012/chart">
            <c:ext xmlns:c16="http://schemas.microsoft.com/office/drawing/2014/chart" uri="{C3380CC4-5D6E-409C-BE32-E72D297353CC}">
              <c16:uniqueId val="{00000000-90F3-44A0-915F-86D9441655B5}"/>
            </c:ext>
          </c:extLst>
        </c:ser>
        <c:ser>
          <c:idx val="4"/>
          <c:order val="15"/>
          <c:tx>
            <c:v>neta3</c:v>
          </c:tx>
          <c:spPr>
            <a:ln w="9525" cap="rnd">
              <a:solidFill>
                <a:schemeClr val="accent5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5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Feuil1!$P$147:$U$147</c:f>
              <c:numCache>
                <c:formatCode>General</c:formatCode>
                <c:ptCount val="6"/>
                <c:pt idx="0">
                  <c:v>0.7</c:v>
                </c:pt>
                <c:pt idx="1">
                  <c:v>0.8</c:v>
                </c:pt>
                <c:pt idx="2">
                  <c:v>0.9</c:v>
                </c:pt>
                <c:pt idx="3">
                  <c:v>1</c:v>
                </c:pt>
                <c:pt idx="4">
                  <c:v>1.1000000000000001</c:v>
                </c:pt>
                <c:pt idx="5">
                  <c:v>1.2</c:v>
                </c:pt>
              </c:numCache>
              <c:extLst xmlns:c16r2="http://schemas.microsoft.com/office/drawing/2015/06/chart" xmlns:c15="http://schemas.microsoft.com/office/drawing/2012/chart"/>
            </c:numRef>
          </c:xVal>
          <c:yVal>
            <c:numRef>
              <c:f>Feuil1!$P$148:$S$148</c:f>
              <c:numCache>
                <c:formatCode>General</c:formatCode>
                <c:ptCount val="4"/>
                <c:pt idx="0">
                  <c:v>0.64651156814853583</c:v>
                </c:pt>
                <c:pt idx="1">
                  <c:v>0.68659658668993451</c:v>
                </c:pt>
                <c:pt idx="2">
                  <c:v>0.6717063915058743</c:v>
                </c:pt>
                <c:pt idx="3">
                  <c:v>0.48235451792799211</c:v>
                </c:pt>
              </c:numCache>
              <c:extLst xmlns:c16r2="http://schemas.microsoft.com/office/drawing/2015/06/chart" xmlns:c15="http://schemas.microsoft.com/office/drawing/2012/chart"/>
            </c:numRef>
          </c:yVal>
          <c:smooth val="1"/>
          <c:extLst xmlns:c16r2="http://schemas.microsoft.com/office/drawing/2015/06/chart" xmlns:c15="http://schemas.microsoft.com/office/drawing/2012/chart">
            <c:ext xmlns:c16="http://schemas.microsoft.com/office/drawing/2014/chart" uri="{C3380CC4-5D6E-409C-BE32-E72D297353CC}">
              <c16:uniqueId val="{00000000-13A9-4A34-9230-DDF3ABDF4AB1}"/>
            </c:ext>
          </c:extLst>
        </c:ser>
        <c:ser>
          <c:idx val="10"/>
          <c:order val="16"/>
          <c:tx>
            <c:v>neta6</c:v>
          </c:tx>
          <c:spPr>
            <a:ln w="9525" cap="rnd">
              <a:solidFill>
                <a:schemeClr val="accent5">
                  <a:lumMod val="60000"/>
                </a:schemeClr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5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5">
                    <a:lumMod val="60000"/>
                  </a:schemeClr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Feuil1!$P$249:$U$249</c:f>
              <c:numCache>
                <c:formatCode>General</c:formatCode>
                <c:ptCount val="6"/>
                <c:pt idx="0">
                  <c:v>0.7</c:v>
                </c:pt>
                <c:pt idx="1">
                  <c:v>0.8</c:v>
                </c:pt>
                <c:pt idx="2">
                  <c:v>0.9</c:v>
                </c:pt>
                <c:pt idx="3">
                  <c:v>1</c:v>
                </c:pt>
                <c:pt idx="4">
                  <c:v>1.1000000000000001</c:v>
                </c:pt>
                <c:pt idx="5">
                  <c:v>1.2</c:v>
                </c:pt>
              </c:numCache>
              <c:extLst xmlns:c16r2="http://schemas.microsoft.com/office/drawing/2015/06/chart" xmlns:c15="http://schemas.microsoft.com/office/drawing/2012/chart"/>
            </c:numRef>
          </c:xVal>
          <c:yVal>
            <c:numRef>
              <c:f>Feuil1!$P$250:$S$250</c:f>
              <c:numCache>
                <c:formatCode>General</c:formatCode>
                <c:ptCount val="4"/>
                <c:pt idx="0">
                  <c:v>0.64591004910220917</c:v>
                </c:pt>
                <c:pt idx="1">
                  <c:v>0.68937137538989723</c:v>
                </c:pt>
                <c:pt idx="2">
                  <c:v>0.680166232360777</c:v>
                </c:pt>
                <c:pt idx="3">
                  <c:v>0.50381934636060233</c:v>
                </c:pt>
              </c:numCache>
              <c:extLst xmlns:c16r2="http://schemas.microsoft.com/office/drawing/2015/06/chart" xmlns:c15="http://schemas.microsoft.com/office/drawing/2012/chart"/>
            </c:numRef>
          </c:yVal>
          <c:smooth val="1"/>
          <c:extLst xmlns:c16r2="http://schemas.microsoft.com/office/drawing/2015/06/chart" xmlns:c15="http://schemas.microsoft.com/office/drawing/2012/chart">
            <c:ext xmlns:c16="http://schemas.microsoft.com/office/drawing/2014/chart" uri="{C3380CC4-5D6E-409C-BE32-E72D297353CC}">
              <c16:uniqueId val="{00000001-13A9-4A34-9230-DDF3ABDF4AB1}"/>
            </c:ext>
          </c:extLst>
        </c:ser>
        <c:ser>
          <c:idx val="16"/>
          <c:order val="17"/>
          <c:tx>
            <c:v>neta9</c:v>
          </c:tx>
          <c:spPr>
            <a:ln w="9525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5">
                      <a:lumMod val="80000"/>
                      <a:lumOff val="2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lumMod val="80000"/>
                      <a:lumOff val="2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80000"/>
                      <a:lumOff val="2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5">
                    <a:lumMod val="80000"/>
                    <a:lumOff val="20000"/>
                  </a:schemeClr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Feuil1!$P$352:$U$352</c:f>
              <c:numCache>
                <c:formatCode>General</c:formatCode>
                <c:ptCount val="6"/>
                <c:pt idx="0">
                  <c:v>0.7</c:v>
                </c:pt>
                <c:pt idx="1">
                  <c:v>0.8</c:v>
                </c:pt>
                <c:pt idx="2">
                  <c:v>0.9</c:v>
                </c:pt>
                <c:pt idx="3">
                  <c:v>1</c:v>
                </c:pt>
                <c:pt idx="4">
                  <c:v>1.1000000000000001</c:v>
                </c:pt>
                <c:pt idx="5">
                  <c:v>1.2</c:v>
                </c:pt>
              </c:numCache>
              <c:extLst xmlns:c16r2="http://schemas.microsoft.com/office/drawing/2015/06/chart" xmlns:c15="http://schemas.microsoft.com/office/drawing/2012/chart"/>
            </c:numRef>
          </c:xVal>
          <c:yVal>
            <c:numRef>
              <c:f>Feuil1!$P$353:$S$353</c:f>
              <c:numCache>
                <c:formatCode>General</c:formatCode>
                <c:ptCount val="4"/>
                <c:pt idx="0">
                  <c:v>0.63950042310175603</c:v>
                </c:pt>
                <c:pt idx="1">
                  <c:v>0.68333518609211463</c:v>
                </c:pt>
                <c:pt idx="2">
                  <c:v>0.67080370245113241</c:v>
                </c:pt>
                <c:pt idx="3">
                  <c:v>0.47342588921425277</c:v>
                </c:pt>
              </c:numCache>
              <c:extLst xmlns:c16r2="http://schemas.microsoft.com/office/drawing/2015/06/chart" xmlns:c15="http://schemas.microsoft.com/office/drawing/2012/chart"/>
            </c:numRef>
          </c:yVal>
          <c:smooth val="1"/>
          <c:extLst xmlns:c16r2="http://schemas.microsoft.com/office/drawing/2015/06/chart" xmlns:c15="http://schemas.microsoft.com/office/drawing/2012/chart">
            <c:ext xmlns:c16="http://schemas.microsoft.com/office/drawing/2014/chart" uri="{C3380CC4-5D6E-409C-BE32-E72D297353CC}">
              <c16:uniqueId val="{00000002-13A9-4A34-9230-DDF3ABDF4AB1}"/>
            </c:ext>
          </c:extLst>
        </c:ser>
        <c:ser>
          <c:idx val="2"/>
          <c:order val="18"/>
          <c:tx>
            <c:v>neta2</c:v>
          </c:tx>
          <c:spPr>
            <a:ln w="9525" cap="rnd">
              <a:solidFill>
                <a:schemeClr val="accent3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3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Feuil1!$I$147:$N$147</c:f>
              <c:numCache>
                <c:formatCode>General</c:formatCode>
                <c:ptCount val="6"/>
                <c:pt idx="0">
                  <c:v>0.7</c:v>
                </c:pt>
                <c:pt idx="1">
                  <c:v>0.8</c:v>
                </c:pt>
                <c:pt idx="2">
                  <c:v>0.9</c:v>
                </c:pt>
                <c:pt idx="3">
                  <c:v>1</c:v>
                </c:pt>
                <c:pt idx="4">
                  <c:v>1.1000000000000001</c:v>
                </c:pt>
                <c:pt idx="5">
                  <c:v>1.2</c:v>
                </c:pt>
              </c:numCache>
            </c:numRef>
          </c:xVal>
          <c:yVal>
            <c:numRef>
              <c:f>Feuil1!$I$148:$N$148</c:f>
              <c:numCache>
                <c:formatCode>General</c:formatCode>
                <c:ptCount val="6"/>
                <c:pt idx="0">
                  <c:v>0.58387784088774697</c:v>
                </c:pt>
                <c:pt idx="1">
                  <c:v>0.64664610481297935</c:v>
                </c:pt>
                <c:pt idx="2">
                  <c:v>0.69651794696655533</c:v>
                </c:pt>
                <c:pt idx="3">
                  <c:v>0.72419330859040865</c:v>
                </c:pt>
                <c:pt idx="4">
                  <c:v>0.70495822622666959</c:v>
                </c:pt>
                <c:pt idx="5">
                  <c:v>0.54083048440961279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B3B8-4555-9828-59ACCFDE3B7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13586016"/>
        <c:axId val="1813583840"/>
        <c:extLst xmlns:c16r2="http://schemas.microsoft.com/office/drawing/2015/06/chart"/>
      </c:scatterChart>
      <c:valAx>
        <c:axId val="1813585472"/>
        <c:scaling>
          <c:orientation val="minMax"/>
          <c:max val="1.2"/>
          <c:min val="0.70000000000000007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13597440"/>
        <c:crosses val="autoZero"/>
        <c:crossBetween val="midCat"/>
        <c:majorUnit val="0.1"/>
        <c:minorUnit val="5.000000000000001E-2"/>
      </c:valAx>
      <c:valAx>
        <c:axId val="18135974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Kt/J^4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13585472"/>
        <c:crosses val="autoZero"/>
        <c:crossBetween val="midCat"/>
      </c:valAx>
      <c:valAx>
        <c:axId val="1813583840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13586016"/>
        <c:crosses val="max"/>
        <c:crossBetween val="midCat"/>
      </c:valAx>
      <c:valAx>
        <c:axId val="181358601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813583840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3213958241815619E-2"/>
          <c:y val="4.3833833557305343E-2"/>
          <c:w val="0.87773163261589893"/>
          <c:h val="0.9032409701255788"/>
        </c:manualLayout>
      </c:layout>
      <c:scatterChart>
        <c:scatterStyle val="smoothMarker"/>
        <c:varyColors val="0"/>
        <c:ser>
          <c:idx val="7"/>
          <c:order val="7"/>
          <c:tx>
            <c:v>R4</c:v>
          </c:tx>
          <c:spPr>
            <a:ln w="190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2">
                    <a:lumMod val="60000"/>
                  </a:schemeClr>
                </a:solidFill>
                <a:prstDash val="sysDot"/>
              </a:ln>
              <a:effectLst/>
            </c:spPr>
            <c:trendlineType val="poly"/>
            <c:order val="2"/>
            <c:dispRSqr val="0"/>
            <c:dispEq val="1"/>
            <c:trendlineLbl>
              <c:layout>
                <c:manualLayout>
                  <c:x val="-0.10313853093725299"/>
                  <c:y val="-7.6937104430650587E-4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Feuil1!$B$249:$G$249</c:f>
              <c:numCache>
                <c:formatCode>General</c:formatCode>
                <c:ptCount val="6"/>
                <c:pt idx="0">
                  <c:v>0.7</c:v>
                </c:pt>
                <c:pt idx="1">
                  <c:v>0.8</c:v>
                </c:pt>
                <c:pt idx="2">
                  <c:v>0.9</c:v>
                </c:pt>
                <c:pt idx="3">
                  <c:v>1</c:v>
                </c:pt>
                <c:pt idx="4">
                  <c:v>1.1000000000000001</c:v>
                </c:pt>
                <c:pt idx="5">
                  <c:v>1.2</c:v>
                </c:pt>
              </c:numCache>
            </c:numRef>
          </c:xVal>
          <c:yVal>
            <c:numRef>
              <c:f>Feuil1!$B$250:$G$250</c:f>
              <c:numCache>
                <c:formatCode>General</c:formatCode>
                <c:ptCount val="6"/>
                <c:pt idx="0">
                  <c:v>0.51695856321041145</c:v>
                </c:pt>
                <c:pt idx="1">
                  <c:v>0.58084569668533093</c:v>
                </c:pt>
                <c:pt idx="2">
                  <c:v>0.63960091844488864</c:v>
                </c:pt>
                <c:pt idx="3">
                  <c:v>0.69122603812723238</c:v>
                </c:pt>
                <c:pt idx="4">
                  <c:v>0.73218181748872002</c:v>
                </c:pt>
                <c:pt idx="5">
                  <c:v>0.75519566908952507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13586560"/>
        <c:axId val="1813596352"/>
        <c:extLst>
          <c:ext xmlns:c15="http://schemas.microsoft.com/office/drawing/2012/chart" uri="{02D57815-91ED-43cb-92C2-25804820EDAC}">
            <c15:filteredScatterSeries>
              <c15:ser>
                <c:idx val="0"/>
                <c:order val="0"/>
                <c:tx>
                  <c:v>R1</c:v>
                </c:tx>
                <c:spPr>
                  <a:ln w="19050" cap="rnd">
                    <a:solidFill>
                      <a:schemeClr val="accent1"/>
                    </a:solidFill>
                    <a:round/>
                  </a:ln>
                  <a:effectLst/>
                </c:spPr>
                <c:marker>
                  <c:symbol val="none"/>
                </c:marker>
                <c:xVal>
                  <c:numRef>
                    <c:extLst>
                      <c:ext uri="{02D57815-91ED-43cb-92C2-25804820EDAC}">
                        <c15:formulaRef>
                          <c15:sqref>Feuil1!$B$147:$G$147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0.7</c:v>
                      </c:pt>
                      <c:pt idx="1">
                        <c:v>0.8</c:v>
                      </c:pt>
                      <c:pt idx="2">
                        <c:v>0.9</c:v>
                      </c:pt>
                      <c:pt idx="3">
                        <c:v>1</c:v>
                      </c:pt>
                      <c:pt idx="4">
                        <c:v>1.1000000000000001</c:v>
                      </c:pt>
                      <c:pt idx="5">
                        <c:v>1.2</c:v>
                      </c:pt>
                    </c:numCache>
                  </c:numRef>
                </c:xVal>
                <c:yVal>
                  <c:numRef>
                    <c:extLst>
                      <c:ext uri="{02D57815-91ED-43cb-92C2-25804820EDAC}">
                        <c15:formulaRef>
                          <c15:sqref>Feuil1!$B$148:$G$148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0.51814605482363918</c:v>
                      </c:pt>
                      <c:pt idx="1">
                        <c:v>0.58129093191724224</c:v>
                      </c:pt>
                      <c:pt idx="2">
                        <c:v>0.63893160642296043</c:v>
                      </c:pt>
                      <c:pt idx="3">
                        <c:v>0.68901690395562254</c:v>
                      </c:pt>
                      <c:pt idx="4">
                        <c:v>0.72793488887891911</c:v>
                      </c:pt>
                      <c:pt idx="5">
                        <c:v>0.74830546017825494</c:v>
                      </c:pt>
                    </c:numCache>
                  </c:numRef>
                </c:yVal>
                <c:smooth val="1"/>
              </c15:ser>
            </c15:filteredScatterSeries>
            <c15:filteredScatterSeries>
              <c15:ser>
                <c:idx val="3"/>
                <c:order val="3"/>
                <c:tx>
                  <c:v>R2</c:v>
                </c:tx>
                <c:spPr>
                  <a:ln w="19050" cap="rnd">
                    <a:solidFill>
                      <a:schemeClr val="accent4"/>
                    </a:solidFill>
                    <a:round/>
                  </a:ln>
                  <a:effectLst/>
                </c:spPr>
                <c:marker>
                  <c:symbol val="none"/>
                </c:marker>
                <c:trendline>
                  <c:spPr>
                    <a:ln w="19050" cap="rnd">
                      <a:solidFill>
                        <a:schemeClr val="accent4"/>
                      </a:solidFill>
                      <a:prstDash val="sysDot"/>
                    </a:ln>
                    <a:effectLst/>
                  </c:spPr>
                  <c:trendlineType val="poly"/>
                  <c:order val="4"/>
                  <c:dispRSqr val="0"/>
                  <c:dispEq val="1"/>
                  <c:trendlineLbl>
                    <c:layout>
                      <c:manualLayout>
                        <c:x val="-2.9821328383162975E-2"/>
                        <c:y val="-0.29233657598160995"/>
                      </c:manualLayout>
                    </c:layout>
                    <c:numFmt formatCode="General" sourceLinked="0"/>
                    <c:spPr>
                      <a:noFill/>
                      <a:ln>
                        <a:noFill/>
                      </a:ln>
                      <a:effectLst/>
                    </c:spPr>
                    <c:txPr>
                      <a:bodyPr rot="0" spcFirstLastPara="1" vertOverflow="ellipsis" vert="horz" wrap="square" anchor="ctr" anchorCtr="1"/>
                      <a:lstStyle/>
                      <a:p>
                        <a:pPr>
                          <a:defRPr sz="900" b="0" i="0" u="none" strike="noStrike" kern="1200" baseline="0">
                            <a:solidFill>
                              <a:schemeClr val="tx1">
                                <a:lumMod val="65000"/>
                                <a:lumOff val="35000"/>
                              </a:schemeClr>
                            </a:solidFill>
                            <a:latin typeface="+mn-lt"/>
                            <a:ea typeface="+mn-ea"/>
                            <a:cs typeface="+mn-cs"/>
                          </a:defRPr>
                        </a:pPr>
                        <a:endParaRPr lang="fr-FR"/>
                      </a:p>
                    </c:txPr>
                  </c:trendlineLbl>
                </c:trendline>
                <c:x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Feuil1!$I$147:$N$147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0.7</c:v>
                      </c:pt>
                      <c:pt idx="1">
                        <c:v>0.8</c:v>
                      </c:pt>
                      <c:pt idx="2">
                        <c:v>0.9</c:v>
                      </c:pt>
                      <c:pt idx="3">
                        <c:v>1</c:v>
                      </c:pt>
                      <c:pt idx="4">
                        <c:v>1.1000000000000001</c:v>
                      </c:pt>
                      <c:pt idx="5">
                        <c:v>1.2</c:v>
                      </c:pt>
                    </c:numCache>
                  </c:numRef>
                </c:xVal>
                <c:y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Feuil1!$I$148:$N$148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0.58387784088774697</c:v>
                      </c:pt>
                      <c:pt idx="1">
                        <c:v>0.64664610481297935</c:v>
                      </c:pt>
                      <c:pt idx="2">
                        <c:v>0.69651794696655533</c:v>
                      </c:pt>
                      <c:pt idx="3">
                        <c:v>0.72419330859040865</c:v>
                      </c:pt>
                      <c:pt idx="4">
                        <c:v>0.70495822622666959</c:v>
                      </c:pt>
                      <c:pt idx="5">
                        <c:v>0.54083048440961279</c:v>
                      </c:pt>
                    </c:numCache>
                  </c:numRef>
                </c:yVal>
                <c:smooth val="1"/>
              </c15:ser>
            </c15:filteredScatterSeries>
            <c15:filteredScatterSeries>
              <c15:ser>
                <c:idx val="4"/>
                <c:order val="4"/>
                <c:tx>
                  <c:v>R3</c:v>
                </c:tx>
                <c:spPr>
                  <a:ln w="19050" cap="rnd">
                    <a:solidFill>
                      <a:schemeClr val="accent5"/>
                    </a:solidFill>
                    <a:round/>
                  </a:ln>
                  <a:effectLst/>
                </c:spPr>
                <c:marker>
                  <c:symbol val="none"/>
                </c:marker>
                <c:x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Feuil1!$P$147:$U$147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0.7</c:v>
                      </c:pt>
                      <c:pt idx="1">
                        <c:v>0.8</c:v>
                      </c:pt>
                      <c:pt idx="2">
                        <c:v>0.9</c:v>
                      </c:pt>
                      <c:pt idx="3">
                        <c:v>1</c:v>
                      </c:pt>
                      <c:pt idx="4">
                        <c:v>1.1000000000000001</c:v>
                      </c:pt>
                      <c:pt idx="5">
                        <c:v>1.2</c:v>
                      </c:pt>
                    </c:numCache>
                  </c:numRef>
                </c:xVal>
                <c:y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Feuil1!$P$148:$U$148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0.64651156814853583</c:v>
                      </c:pt>
                      <c:pt idx="1">
                        <c:v>0.68659658668993451</c:v>
                      </c:pt>
                      <c:pt idx="2">
                        <c:v>0.6717063915058743</c:v>
                      </c:pt>
                      <c:pt idx="3">
                        <c:v>0.48235451792799211</c:v>
                      </c:pt>
                      <c:pt idx="4">
                        <c:v>-1.6588838471677874</c:v>
                      </c:pt>
                      <c:pt idx="5">
                        <c:v>2.4459787998284419</c:v>
                      </c:pt>
                    </c:numCache>
                  </c:numRef>
                </c:yVal>
                <c:smooth val="1"/>
              </c15:ser>
            </c15:filteredScatterSeries>
            <c15:filteredScatterSeries>
              <c15:ser>
                <c:idx val="8"/>
                <c:order val="8"/>
                <c:tx>
                  <c:v>R5</c:v>
                </c:tx>
                <c:spPr>
                  <a:ln w="19050" cap="rnd">
                    <a:solidFill>
                      <a:schemeClr val="accent3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x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Feuil1!$I$249:$N$249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0.7</c:v>
                      </c:pt>
                      <c:pt idx="1">
                        <c:v>0.8</c:v>
                      </c:pt>
                      <c:pt idx="2">
                        <c:v>0.9</c:v>
                      </c:pt>
                      <c:pt idx="3">
                        <c:v>1</c:v>
                      </c:pt>
                      <c:pt idx="4">
                        <c:v>1.1000000000000001</c:v>
                      </c:pt>
                      <c:pt idx="5">
                        <c:v>1.2</c:v>
                      </c:pt>
                    </c:numCache>
                  </c:numRef>
                </c:xVal>
                <c:y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Feuil1!$I$250:$N$250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0.57873119202538725</c:v>
                      </c:pt>
                      <c:pt idx="1">
                        <c:v>0.64234962186109135</c:v>
                      </c:pt>
                      <c:pt idx="2">
                        <c:v>0.69398504645351633</c:v>
                      </c:pt>
                      <c:pt idx="3">
                        <c:v>0.72483931535479851</c:v>
                      </c:pt>
                      <c:pt idx="4">
                        <c:v>0.71149653330504414</c:v>
                      </c:pt>
                      <c:pt idx="5">
                        <c:v>0.56086548686295501</c:v>
                      </c:pt>
                    </c:numCache>
                  </c:numRef>
                </c:yVal>
                <c:smooth val="1"/>
              </c15:ser>
            </c15:filteredScatterSeries>
            <c15:filteredScatterSeries>
              <c15:ser>
                <c:idx val="9"/>
                <c:order val="9"/>
                <c:tx>
                  <c:v>R6</c:v>
                </c:tx>
                <c:spPr>
                  <a:ln w="19050" cap="rnd">
                    <a:solidFill>
                      <a:schemeClr val="accent4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x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Feuil1!$P$249:$U$249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0.7</c:v>
                      </c:pt>
                      <c:pt idx="1">
                        <c:v>0.8</c:v>
                      </c:pt>
                      <c:pt idx="2">
                        <c:v>0.9</c:v>
                      </c:pt>
                      <c:pt idx="3">
                        <c:v>1</c:v>
                      </c:pt>
                      <c:pt idx="4">
                        <c:v>1.1000000000000001</c:v>
                      </c:pt>
                      <c:pt idx="5">
                        <c:v>1.2</c:v>
                      </c:pt>
                    </c:numCache>
                  </c:numRef>
                </c:xVal>
                <c:y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Feuil1!$P$250:$U$250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0.64591004910220917</c:v>
                      </c:pt>
                      <c:pt idx="1">
                        <c:v>0.68937137538989723</c:v>
                      </c:pt>
                      <c:pt idx="2">
                        <c:v>0.680166232360777</c:v>
                      </c:pt>
                      <c:pt idx="3">
                        <c:v>0.50381934636060233</c:v>
                      </c:pt>
                      <c:pt idx="4">
                        <c:v>-1.438560204446333</c:v>
                      </c:pt>
                      <c:pt idx="5">
                        <c:v>2.4890079330870925</c:v>
                      </c:pt>
                    </c:numCache>
                  </c:numRef>
                </c:yVal>
                <c:smooth val="1"/>
              </c15:ser>
            </c15:filteredScatterSeries>
            <c15:filteredScatterSeries>
              <c15:ser>
                <c:idx val="13"/>
                <c:order val="13"/>
                <c:tx>
                  <c:v>R7</c:v>
                </c:tx>
                <c:spPr>
                  <a:ln w="19050" cap="rnd">
                    <a:solidFill>
                      <a:schemeClr val="accent2">
                        <a:lumMod val="80000"/>
                        <a:lumOff val="2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x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Feuil1!$B$352:$G$352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0.7</c:v>
                      </c:pt>
                      <c:pt idx="1">
                        <c:v>0.8</c:v>
                      </c:pt>
                      <c:pt idx="2">
                        <c:v>0.9</c:v>
                      </c:pt>
                      <c:pt idx="3">
                        <c:v>1</c:v>
                      </c:pt>
                      <c:pt idx="4">
                        <c:v>1.1000000000000001</c:v>
                      </c:pt>
                      <c:pt idx="5">
                        <c:v>1.2</c:v>
                      </c:pt>
                    </c:numCache>
                  </c:numRef>
                </c:xVal>
                <c:y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Feuil1!$B$353:$G$353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0.51304866151031092</c:v>
                      </c:pt>
                      <c:pt idx="1">
                        <c:v>0.57730164748870816</c:v>
                      </c:pt>
                      <c:pt idx="2">
                        <c:v>0.636591963564064</c:v>
                      </c:pt>
                      <c:pt idx="3">
                        <c:v>0.68868132002310278</c:v>
                      </c:pt>
                      <c:pt idx="4">
                        <c:v>0.72947923692902794</c:v>
                      </c:pt>
                      <c:pt idx="5">
                        <c:v>0.75034185137057663</c:v>
                      </c:pt>
                    </c:numCache>
                  </c:numRef>
                </c:yVal>
                <c:smooth val="1"/>
              </c15:ser>
            </c15:filteredScatterSeries>
            <c15:filteredScatterSeries>
              <c15:ser>
                <c:idx val="14"/>
                <c:order val="14"/>
                <c:tx>
                  <c:v>R8</c:v>
                </c:tx>
                <c:spPr>
                  <a:ln w="19050" cap="rnd">
                    <a:solidFill>
                      <a:schemeClr val="accent3">
                        <a:lumMod val="80000"/>
                        <a:lumOff val="2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x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Feuil1!$I$352:$N$352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0.7</c:v>
                      </c:pt>
                      <c:pt idx="1">
                        <c:v>0.8</c:v>
                      </c:pt>
                      <c:pt idx="2">
                        <c:v>0.9</c:v>
                      </c:pt>
                      <c:pt idx="3">
                        <c:v>1</c:v>
                      </c:pt>
                      <c:pt idx="4">
                        <c:v>1.1000000000000001</c:v>
                      </c:pt>
                      <c:pt idx="5">
                        <c:v>1.2</c:v>
                      </c:pt>
                    </c:numCache>
                  </c:numRef>
                </c:xVal>
                <c:y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Feuil1!$I$353:$N$353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0.56992573979873495</c:v>
                      </c:pt>
                      <c:pt idx="1">
                        <c:v>0.63360994506212132</c:v>
                      </c:pt>
                      <c:pt idx="2">
                        <c:v>0.68521049322681638</c:v>
                      </c:pt>
                      <c:pt idx="3">
                        <c:v>0.71491447107534045</c:v>
                      </c:pt>
                      <c:pt idx="4">
                        <c:v>0.69612805606927097</c:v>
                      </c:pt>
                      <c:pt idx="5">
                        <c:v>0.52052323811262291</c:v>
                      </c:pt>
                    </c:numCache>
                  </c:numRef>
                </c:yVal>
                <c:smooth val="1"/>
              </c15:ser>
            </c15:filteredScatterSeries>
            <c15:filteredScatterSeries>
              <c15:ser>
                <c:idx val="17"/>
                <c:order val="17"/>
                <c:tx>
                  <c:v>R9</c:v>
                </c:tx>
                <c:spPr>
                  <a:ln w="19050" cap="rnd">
                    <a:solidFill>
                      <a:schemeClr val="accent6">
                        <a:lumMod val="80000"/>
                        <a:lumOff val="2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x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Feuil1!$P$352:$U$352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0.7</c:v>
                      </c:pt>
                      <c:pt idx="1">
                        <c:v>0.8</c:v>
                      </c:pt>
                      <c:pt idx="2">
                        <c:v>0.9</c:v>
                      </c:pt>
                      <c:pt idx="3">
                        <c:v>1</c:v>
                      </c:pt>
                      <c:pt idx="4">
                        <c:v>1.1000000000000001</c:v>
                      </c:pt>
                      <c:pt idx="5">
                        <c:v>1.2</c:v>
                      </c:pt>
                    </c:numCache>
                  </c:numRef>
                </c:xVal>
                <c:y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Feuil1!$P$353:$U$353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0.63950042310175603</c:v>
                      </c:pt>
                      <c:pt idx="1">
                        <c:v>0.68333518609211463</c:v>
                      </c:pt>
                      <c:pt idx="2">
                        <c:v>0.67080370245113241</c:v>
                      </c:pt>
                      <c:pt idx="3">
                        <c:v>0.47342588921425277</c:v>
                      </c:pt>
                      <c:pt idx="4">
                        <c:v>-1.742608930352906</c:v>
                      </c:pt>
                      <c:pt idx="5">
                        <c:v>2.6850906921728757</c:v>
                      </c:pt>
                    </c:numCache>
                  </c:numRef>
                </c:yVal>
                <c:smooth val="1"/>
              </c15:ser>
            </c15:filteredScatterSeries>
          </c:ext>
        </c:extLst>
      </c:scatterChart>
      <c:scatterChart>
        <c:scatterStyle val="smoothMarker"/>
        <c:varyColors val="0"/>
        <c:ser>
          <c:idx val="2"/>
          <c:order val="2"/>
          <c:tx>
            <c:v>K2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3"/>
                </a:solidFill>
                <a:prstDash val="sysDot"/>
              </a:ln>
              <a:effectLst/>
            </c:spPr>
            <c:trendlineType val="poly"/>
            <c:order val="4"/>
            <c:dispRSqr val="0"/>
            <c:dispEq val="1"/>
            <c:trendlineLbl>
              <c:layout>
                <c:manualLayout>
                  <c:x val="-0.16940893661660653"/>
                  <c:y val="-6.9033876746804348E-2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Feuil1!$I$147:$N$147</c:f>
              <c:numCache>
                <c:formatCode>General</c:formatCode>
                <c:ptCount val="6"/>
                <c:pt idx="0">
                  <c:v>0.7</c:v>
                </c:pt>
                <c:pt idx="1">
                  <c:v>0.8</c:v>
                </c:pt>
                <c:pt idx="2">
                  <c:v>0.9</c:v>
                </c:pt>
                <c:pt idx="3">
                  <c:v>1</c:v>
                </c:pt>
                <c:pt idx="4">
                  <c:v>1.1000000000000001</c:v>
                </c:pt>
                <c:pt idx="5">
                  <c:v>1.2</c:v>
                </c:pt>
              </c:numCache>
            </c:numRef>
          </c:xVal>
          <c:yVal>
            <c:numRef>
              <c:f>Feuil1!$I$149:$N$149</c:f>
              <c:numCache>
                <c:formatCode>General</c:formatCode>
                <c:ptCount val="6"/>
                <c:pt idx="0">
                  <c:v>1.2334608324341707</c:v>
                </c:pt>
                <c:pt idx="1">
                  <c:v>0.60189452799345911</c:v>
                </c:pt>
                <c:pt idx="2">
                  <c:v>0.2976680845610411</c:v>
                </c:pt>
                <c:pt idx="3">
                  <c:v>0.14291589030512</c:v>
                </c:pt>
                <c:pt idx="4">
                  <c:v>6.1371100563161578E-2</c:v>
                </c:pt>
                <c:pt idx="5">
                  <c:v>1.7642020622711779E-2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13595808"/>
        <c:axId val="1813587104"/>
        <c:extLst>
          <c:ext xmlns:c15="http://schemas.microsoft.com/office/drawing/2012/chart" uri="{02D57815-91ED-43cb-92C2-25804820EDAC}">
            <c15:filteredScatterSeries>
              <c15:ser>
                <c:idx val="1"/>
                <c:order val="1"/>
                <c:tx>
                  <c:v>K1</c:v>
                </c:tx>
                <c:spPr>
                  <a:ln w="19050" cap="rnd">
                    <a:solidFill>
                      <a:schemeClr val="accent2"/>
                    </a:solidFill>
                    <a:round/>
                  </a:ln>
                  <a:effectLst/>
                </c:spPr>
                <c:marker>
                  <c:symbol val="none"/>
                </c:marker>
                <c:xVal>
                  <c:numRef>
                    <c:extLst>
                      <c:ext uri="{02D57815-91ED-43cb-92C2-25804820EDAC}">
                        <c15:formulaRef>
                          <c15:sqref>Feuil1!$B$147:$G$147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0.7</c:v>
                      </c:pt>
                      <c:pt idx="1">
                        <c:v>0.8</c:v>
                      </c:pt>
                      <c:pt idx="2">
                        <c:v>0.9</c:v>
                      </c:pt>
                      <c:pt idx="3">
                        <c:v>1</c:v>
                      </c:pt>
                      <c:pt idx="4">
                        <c:v>1.1000000000000001</c:v>
                      </c:pt>
                      <c:pt idx="5">
                        <c:v>1.2</c:v>
                      </c:pt>
                    </c:numCache>
                  </c:numRef>
                </c:xVal>
                <c:yVal>
                  <c:numRef>
                    <c:extLst>
                      <c:ext uri="{02D57815-91ED-43cb-92C2-25804820EDAC}">
                        <c15:formulaRef>
                          <c15:sqref>Feuil1!$B$149:$G$149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1.6473041022851636</c:v>
                      </c:pt>
                      <c:pt idx="1">
                        <c:v>0.85118353537145386</c:v>
                      </c:pt>
                      <c:pt idx="2">
                        <c:v>0.45716843617730446</c:v>
                      </c:pt>
                      <c:pt idx="3">
                        <c:v>0.24989558105348014</c:v>
                      </c:pt>
                      <c:pt idx="4">
                        <c:v>0.13588856481952513</c:v>
                      </c:pt>
                      <c:pt idx="5">
                        <c:v>7.1176877171950398E-2</c:v>
                      </c:pt>
                    </c:numCache>
                  </c:numRef>
                </c:yVal>
                <c:smooth val="1"/>
              </c15:ser>
            </c15:filteredScatterSeries>
            <c15:filteredScatterSeries>
              <c15:ser>
                <c:idx val="5"/>
                <c:order val="5"/>
                <c:tx>
                  <c:v>K3</c:v>
                </c:tx>
                <c:spPr>
                  <a:ln w="19050" cap="rnd">
                    <a:solidFill>
                      <a:schemeClr val="accent6"/>
                    </a:solidFill>
                    <a:round/>
                  </a:ln>
                  <a:effectLst/>
                </c:spPr>
                <c:marker>
                  <c:symbol val="none"/>
                </c:marker>
                <c:x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Feuil1!$P$147:$U$147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0.7</c:v>
                      </c:pt>
                      <c:pt idx="1">
                        <c:v>0.8</c:v>
                      </c:pt>
                      <c:pt idx="2">
                        <c:v>0.9</c:v>
                      </c:pt>
                      <c:pt idx="3">
                        <c:v>1</c:v>
                      </c:pt>
                      <c:pt idx="4">
                        <c:v>1.1000000000000001</c:v>
                      </c:pt>
                      <c:pt idx="5">
                        <c:v>1.2</c:v>
                      </c:pt>
                    </c:numCache>
                  </c:numRef>
                </c:xVal>
                <c:y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Feuil1!$P$149:$U$149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0.79138115121563957</c:v>
                      </c:pt>
                      <c:pt idx="1">
                        <c:v>0.33829918991699215</c:v>
                      </c:pt>
                      <c:pt idx="2">
                        <c:v>0.13056795116312298</c:v>
                      </c:pt>
                      <c:pt idx="3">
                        <c:v>3.1785030625000044E-2</c:v>
                      </c:pt>
                      <c:pt idx="4">
                        <c:v>-1.5432617782682191E-2</c:v>
                      </c:pt>
                      <c:pt idx="5">
                        <c:v>-3.7130875622106471E-2</c:v>
                      </c:pt>
                    </c:numCache>
                  </c:numRef>
                </c:yVal>
                <c:smooth val="1"/>
              </c15:ser>
            </c15:filteredScatterSeries>
            <c15:filteredScatterSeries>
              <c15:ser>
                <c:idx val="6"/>
                <c:order val="6"/>
                <c:tx>
                  <c:v>K4</c:v>
                </c:tx>
                <c:spPr>
                  <a:ln w="19050" cap="rnd">
                    <a:solidFill>
                      <a:schemeClr val="accent1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x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Feuil1!$B$249:$G$249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0.7</c:v>
                      </c:pt>
                      <c:pt idx="1">
                        <c:v>0.8</c:v>
                      </c:pt>
                      <c:pt idx="2">
                        <c:v>0.9</c:v>
                      </c:pt>
                      <c:pt idx="3">
                        <c:v>1</c:v>
                      </c:pt>
                      <c:pt idx="4">
                        <c:v>1.1000000000000001</c:v>
                      </c:pt>
                      <c:pt idx="5">
                        <c:v>1.2</c:v>
                      </c:pt>
                    </c:numCache>
                  </c:numRef>
                </c:xVal>
                <c:y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Feuil1!$B$251:$G$251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1.5665680599970124</c:v>
                      </c:pt>
                      <c:pt idx="1">
                        <c:v>0.80531773732532197</c:v>
                      </c:pt>
                      <c:pt idx="2">
                        <c:v>0.4302430329218046</c:v>
                      </c:pt>
                      <c:pt idx="3">
                        <c:v>0.23387270581749256</c:v>
                      </c:pt>
                      <c:pt idx="4">
                        <c:v>0.12642284645756321</c:v>
                      </c:pt>
                      <c:pt idx="5">
                        <c:v>6.5788094849850917E-2</c:v>
                      </c:pt>
                    </c:numCache>
                  </c:numRef>
                </c:yVal>
                <c:smooth val="1"/>
              </c15:ser>
            </c15:filteredScatterSeries>
            <c15:filteredScatterSeries>
              <c15:ser>
                <c:idx val="10"/>
                <c:order val="10"/>
                <c:tx>
                  <c:v>K5</c:v>
                </c:tx>
                <c:spPr>
                  <a:ln w="19050" cap="rnd">
                    <a:solidFill>
                      <a:schemeClr val="accent5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x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Feuil1!$I$249:$N$249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0.7</c:v>
                      </c:pt>
                      <c:pt idx="1">
                        <c:v>0.8</c:v>
                      </c:pt>
                      <c:pt idx="2">
                        <c:v>0.9</c:v>
                      </c:pt>
                      <c:pt idx="3">
                        <c:v>1</c:v>
                      </c:pt>
                      <c:pt idx="4">
                        <c:v>1.1000000000000001</c:v>
                      </c:pt>
                      <c:pt idx="5">
                        <c:v>1.2</c:v>
                      </c:pt>
                    </c:numCache>
                  </c:numRef>
                </c:xVal>
                <c:y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Feuil1!$I$251:$N$251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1.1612666315447937</c:v>
                      </c:pt>
                      <c:pt idx="1">
                        <c:v>0.56402412828630255</c:v>
                      </c:pt>
                      <c:pt idx="2">
                        <c:v>0.27774570970518858</c:v>
                      </c:pt>
                      <c:pt idx="3">
                        <c:v>0.13290862425242111</c:v>
                      </c:pt>
                      <c:pt idx="4">
                        <c:v>5.7057407099660049E-2</c:v>
                      </c:pt>
                      <c:pt idx="5">
                        <c:v>1.6681525380087936E-2</c:v>
                      </c:pt>
                    </c:numCache>
                  </c:numRef>
                </c:yVal>
                <c:smooth val="1"/>
              </c15:ser>
            </c15:filteredScatterSeries>
            <c15:filteredScatterSeries>
              <c15:ser>
                <c:idx val="11"/>
                <c:order val="11"/>
                <c:tx>
                  <c:v>K6</c:v>
                </c:tx>
                <c:spPr>
                  <a:ln w="19050" cap="rnd">
                    <a:solidFill>
                      <a:schemeClr val="accent6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x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Feuil1!$P$249:$U$249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0.7</c:v>
                      </c:pt>
                      <c:pt idx="1">
                        <c:v>0.8</c:v>
                      </c:pt>
                      <c:pt idx="2">
                        <c:v>0.9</c:v>
                      </c:pt>
                      <c:pt idx="3">
                        <c:v>1</c:v>
                      </c:pt>
                      <c:pt idx="4">
                        <c:v>1.1000000000000001</c:v>
                      </c:pt>
                      <c:pt idx="5">
                        <c:v>1.2</c:v>
                      </c:pt>
                    </c:numCache>
                  </c:numRef>
                </c:xVal>
                <c:y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Feuil1!$P$251:$U$251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0.74257163624173272</c:v>
                      </c:pt>
                      <c:pt idx="1">
                        <c:v>0.31673153903749984</c:v>
                      </c:pt>
                      <c:pt idx="2">
                        <c:v>0.1224859387424478</c:v>
                      </c:pt>
                      <c:pt idx="3">
                        <c:v>3.0665612080000012E-2</c:v>
                      </c:pt>
                      <c:pt idx="4">
                        <c:v>-1.2891328759046529E-2</c:v>
                      </c:pt>
                      <c:pt idx="5">
                        <c:v>-3.2683058920987627E-2</c:v>
                      </c:pt>
                    </c:numCache>
                  </c:numRef>
                </c:yVal>
                <c:smooth val="1"/>
              </c15:ser>
            </c15:filteredScatterSeries>
            <c15:filteredScatterSeries>
              <c15:ser>
                <c:idx val="12"/>
                <c:order val="12"/>
                <c:tx>
                  <c:v>K7</c:v>
                </c:tx>
                <c:spPr>
                  <a:ln w="19050" cap="rnd">
                    <a:solidFill>
                      <a:schemeClr val="accent1">
                        <a:lumMod val="80000"/>
                        <a:lumOff val="2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x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Feuil1!$B$352:$G$352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0.7</c:v>
                      </c:pt>
                      <c:pt idx="1">
                        <c:v>0.8</c:v>
                      </c:pt>
                      <c:pt idx="2">
                        <c:v>0.9</c:v>
                      </c:pt>
                      <c:pt idx="3">
                        <c:v>1</c:v>
                      </c:pt>
                      <c:pt idx="4">
                        <c:v>1.1000000000000001</c:v>
                      </c:pt>
                      <c:pt idx="5">
                        <c:v>1.2</c:v>
                      </c:pt>
                    </c:numCache>
                  </c:numRef>
                </c:xVal>
                <c:y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Feuil1!$B$354:$G$354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1.4733372508815814</c:v>
                      </c:pt>
                      <c:pt idx="1">
                        <c:v>0.75044320456861513</c:v>
                      </c:pt>
                      <c:pt idx="2">
                        <c:v>0.39682737974541571</c:v>
                      </c:pt>
                      <c:pt idx="3">
                        <c:v>0.21314238940231903</c:v>
                      </c:pt>
                      <c:pt idx="4">
                        <c:v>0.11351462805274502</c:v>
                      </c:pt>
                      <c:pt idx="5">
                        <c:v>5.7863122167605328E-2</c:v>
                      </c:pt>
                    </c:numCache>
                  </c:numRef>
                </c:yVal>
                <c:smooth val="1"/>
              </c15:ser>
            </c15:filteredScatterSeries>
            <c15:filteredScatterSeries>
              <c15:ser>
                <c:idx val="15"/>
                <c:order val="15"/>
                <c:tx>
                  <c:v>K8</c:v>
                </c:tx>
                <c:spPr>
                  <a:ln w="19050" cap="rnd">
                    <a:solidFill>
                      <a:schemeClr val="accent4">
                        <a:lumMod val="80000"/>
                        <a:lumOff val="2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x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Feuil1!$I$352:$N$352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0.7</c:v>
                      </c:pt>
                      <c:pt idx="1">
                        <c:v>0.8</c:v>
                      </c:pt>
                      <c:pt idx="2">
                        <c:v>0.9</c:v>
                      </c:pt>
                      <c:pt idx="3">
                        <c:v>1</c:v>
                      </c:pt>
                      <c:pt idx="4">
                        <c:v>1.1000000000000001</c:v>
                      </c:pt>
                      <c:pt idx="5">
                        <c:v>1.2</c:v>
                      </c:pt>
                    </c:numCache>
                  </c:numRef>
                </c:xVal>
                <c:y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Feuil1!$I$354:$N$354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1.0760498290459886</c:v>
                      </c:pt>
                      <c:pt idx="1">
                        <c:v>0.51735561477600978</c:v>
                      </c:pt>
                      <c:pt idx="2">
                        <c:v>0.25172010868130812</c:v>
                      </c:pt>
                      <c:pt idx="3">
                        <c:v>0.11856676181653372</c:v>
                      </c:pt>
                      <c:pt idx="4">
                        <c:v>4.9601490831479703E-2</c:v>
                      </c:pt>
                      <c:pt idx="5">
                        <c:v>1.3402292350138572E-2</c:v>
                      </c:pt>
                    </c:numCache>
                  </c:numRef>
                </c:yVal>
                <c:smooth val="1"/>
              </c15:ser>
            </c15:filteredScatterSeries>
            <c15:filteredScatterSeries>
              <c15:ser>
                <c:idx val="16"/>
                <c:order val="16"/>
                <c:tx>
                  <c:v>K9</c:v>
                </c:tx>
                <c:spPr>
                  <a:ln w="19050" cap="rnd">
                    <a:solidFill>
                      <a:schemeClr val="accent5">
                        <a:lumMod val="80000"/>
                        <a:lumOff val="2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x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Feuil1!$P$352:$U$352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0.7</c:v>
                      </c:pt>
                      <c:pt idx="1">
                        <c:v>0.8</c:v>
                      </c:pt>
                      <c:pt idx="2">
                        <c:v>0.9</c:v>
                      </c:pt>
                      <c:pt idx="3">
                        <c:v>1</c:v>
                      </c:pt>
                      <c:pt idx="4">
                        <c:v>1.1000000000000001</c:v>
                      </c:pt>
                      <c:pt idx="5">
                        <c:v>1.2</c:v>
                      </c:pt>
                    </c:numCache>
                  </c:numRef>
                </c:xVal>
                <c:y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Feuil1!$P$354:$U$354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0.67969392077153323</c:v>
                      </c:pt>
                      <c:pt idx="1">
                        <c:v>0.2861501387892576</c:v>
                      </c:pt>
                      <c:pt idx="2">
                        <c:v>0.10838388606041</c:v>
                      </c:pt>
                      <c:pt idx="3">
                        <c:v>2.5387774914999977E-2</c:v>
                      </c:pt>
                      <c:pt idx="4">
                        <c:v>-1.3304439034447758E-2</c:v>
                      </c:pt>
                      <c:pt idx="5">
                        <c:v>-3.0385413060609608E-2</c:v>
                      </c:pt>
                    </c:numCache>
                  </c:numRef>
                </c:yVal>
                <c:smooth val="1"/>
              </c15:ser>
            </c15:filteredScatterSeries>
            <c15:filteredScatterSeries>
              <c15:ser>
                <c:idx val="18"/>
                <c:order val="18"/>
                <c:tx>
                  <c:v>KT/J^4</c:v>
                </c:tx>
                <c:spPr>
                  <a:ln w="19050" cap="rnd">
                    <a:solidFill>
                      <a:schemeClr val="accent1">
                        <a:lumMod val="8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x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Feuil1!$P$16:$U$16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0.7</c:v>
                      </c:pt>
                      <c:pt idx="1">
                        <c:v>0.8</c:v>
                      </c:pt>
                      <c:pt idx="2">
                        <c:v>0.9</c:v>
                      </c:pt>
                      <c:pt idx="3">
                        <c:v>1</c:v>
                      </c:pt>
                      <c:pt idx="4">
                        <c:v>1.1000000000000001</c:v>
                      </c:pt>
                      <c:pt idx="5">
                        <c:v>1.2</c:v>
                      </c:pt>
                    </c:numCache>
                  </c:numRef>
                </c:xVal>
                <c:y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Feuil1!$P$15:$U$15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 formatCode="0.000000000000000">
                        <c:v>0.34188248783487696</c:v>
                      </c:pt>
                      <c:pt idx="1">
                        <c:v>0.34188248783487696</c:v>
                      </c:pt>
                      <c:pt idx="2">
                        <c:v>0.34188248783487696</c:v>
                      </c:pt>
                      <c:pt idx="3">
                        <c:v>0.34188248783487696</c:v>
                      </c:pt>
                      <c:pt idx="4">
                        <c:v>0.34188248783487696</c:v>
                      </c:pt>
                      <c:pt idx="5">
                        <c:v>0.34188248783487696</c:v>
                      </c:pt>
                    </c:numCache>
                  </c:numRef>
                </c:yVal>
                <c:smooth val="1"/>
              </c15:ser>
            </c15:filteredScatterSeries>
          </c:ext>
        </c:extLst>
      </c:scatterChart>
      <c:valAx>
        <c:axId val="1813586560"/>
        <c:scaling>
          <c:orientation val="minMax"/>
          <c:max val="1.2"/>
          <c:min val="0.70000000000000007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13596352"/>
        <c:crosses val="autoZero"/>
        <c:crossBetween val="midCat"/>
      </c:valAx>
      <c:valAx>
        <c:axId val="1813596352"/>
        <c:scaling>
          <c:orientation val="minMax"/>
          <c:max val="0.8"/>
          <c:min val="0.4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13586560"/>
        <c:crosses val="autoZero"/>
        <c:crossBetween val="midCat"/>
        <c:majorUnit val="5.000000000000001E-2"/>
        <c:minorUnit val="1.0000000000000002E-3"/>
      </c:valAx>
      <c:valAx>
        <c:axId val="1813587104"/>
        <c:scaling>
          <c:orientation val="minMax"/>
          <c:max val="0.4"/>
          <c:min val="0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13595808"/>
        <c:crosses val="max"/>
        <c:crossBetween val="midCat"/>
        <c:majorUnit val="5.000000000000001E-2"/>
      </c:valAx>
      <c:valAx>
        <c:axId val="181359580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81358710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8">
  <cs:axisTitle>
    <cs:lnRef idx="0"/>
    <cs:fillRef idx="0"/>
    <cs:effectRef idx="0"/>
    <cs:fontRef idx="minor">
      <a:schemeClr val="lt1">
        <a:lumMod val="7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18" Type="http://schemas.openxmlformats.org/officeDocument/2006/relationships/image" Target="../media/image18.png"/><Relationship Id="rId3" Type="http://schemas.openxmlformats.org/officeDocument/2006/relationships/image" Target="../media/image3.png"/><Relationship Id="rId21" Type="http://schemas.openxmlformats.org/officeDocument/2006/relationships/image" Target="../media/image21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17" Type="http://schemas.openxmlformats.org/officeDocument/2006/relationships/image" Target="../media/image17.png"/><Relationship Id="rId2" Type="http://schemas.openxmlformats.org/officeDocument/2006/relationships/image" Target="../media/image2.png"/><Relationship Id="rId16" Type="http://schemas.openxmlformats.org/officeDocument/2006/relationships/image" Target="../media/image16.png"/><Relationship Id="rId20" Type="http://schemas.openxmlformats.org/officeDocument/2006/relationships/image" Target="../media/image20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23" Type="http://schemas.openxmlformats.org/officeDocument/2006/relationships/chart" Target="../charts/chart2.xml"/><Relationship Id="rId10" Type="http://schemas.openxmlformats.org/officeDocument/2006/relationships/image" Target="../media/image10.png"/><Relationship Id="rId19" Type="http://schemas.openxmlformats.org/officeDocument/2006/relationships/image" Target="../media/image19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Relationship Id="rId22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276226</xdr:colOff>
      <xdr:row>147</xdr:row>
      <xdr:rowOff>0</xdr:rowOff>
    </xdr:from>
    <xdr:to>
      <xdr:col>0</xdr:col>
      <xdr:colOff>590551</xdr:colOff>
      <xdr:row>147</xdr:row>
      <xdr:rowOff>180975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226" y="28089225"/>
          <a:ext cx="314325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342900</xdr:colOff>
      <xdr:row>146</xdr:row>
      <xdr:rowOff>38100</xdr:rowOff>
    </xdr:from>
    <xdr:to>
      <xdr:col>0</xdr:col>
      <xdr:colOff>457200</xdr:colOff>
      <xdr:row>147</xdr:row>
      <xdr:rowOff>28575</xdr:rowOff>
    </xdr:to>
    <xdr:pic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" y="27936825"/>
          <a:ext cx="114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152400</xdr:colOff>
      <xdr:row>147</xdr:row>
      <xdr:rowOff>180975</xdr:rowOff>
    </xdr:from>
    <xdr:to>
      <xdr:col>0</xdr:col>
      <xdr:colOff>552450</xdr:colOff>
      <xdr:row>149</xdr:row>
      <xdr:rowOff>0</xdr:rowOff>
    </xdr:to>
    <xdr:pic>
      <xdr:nvPicPr>
        <xdr:cNvPr id="6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" y="28270200"/>
          <a:ext cx="400050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266700</xdr:colOff>
      <xdr:row>147</xdr:row>
      <xdr:rowOff>0</xdr:rowOff>
    </xdr:from>
    <xdr:to>
      <xdr:col>7</xdr:col>
      <xdr:colOff>581025</xdr:colOff>
      <xdr:row>147</xdr:row>
      <xdr:rowOff>180975</xdr:rowOff>
    </xdr:to>
    <xdr:pic>
      <xdr:nvPicPr>
        <xdr:cNvPr id="7" name="Image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0700" y="28089225"/>
          <a:ext cx="314325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295275</xdr:colOff>
      <xdr:row>146</xdr:row>
      <xdr:rowOff>19050</xdr:rowOff>
    </xdr:from>
    <xdr:to>
      <xdr:col>7</xdr:col>
      <xdr:colOff>409575</xdr:colOff>
      <xdr:row>147</xdr:row>
      <xdr:rowOff>9525</xdr:rowOff>
    </xdr:to>
    <xdr:pic>
      <xdr:nvPicPr>
        <xdr:cNvPr id="8" name="Image 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27917775"/>
          <a:ext cx="114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161925</xdr:colOff>
      <xdr:row>147</xdr:row>
      <xdr:rowOff>180975</xdr:rowOff>
    </xdr:from>
    <xdr:to>
      <xdr:col>7</xdr:col>
      <xdr:colOff>561975</xdr:colOff>
      <xdr:row>149</xdr:row>
      <xdr:rowOff>0</xdr:rowOff>
    </xdr:to>
    <xdr:pic>
      <xdr:nvPicPr>
        <xdr:cNvPr id="9" name="Image 8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5925" y="28270200"/>
          <a:ext cx="400050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276225</xdr:colOff>
      <xdr:row>146</xdr:row>
      <xdr:rowOff>180975</xdr:rowOff>
    </xdr:from>
    <xdr:to>
      <xdr:col>14</xdr:col>
      <xdr:colOff>590550</xdr:colOff>
      <xdr:row>147</xdr:row>
      <xdr:rowOff>171450</xdr:rowOff>
    </xdr:to>
    <xdr:pic>
      <xdr:nvPicPr>
        <xdr:cNvPr id="10" name="Image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28079700"/>
          <a:ext cx="314325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314325</xdr:colOff>
      <xdr:row>146</xdr:row>
      <xdr:rowOff>28575</xdr:rowOff>
    </xdr:from>
    <xdr:to>
      <xdr:col>14</xdr:col>
      <xdr:colOff>428625</xdr:colOff>
      <xdr:row>147</xdr:row>
      <xdr:rowOff>19050</xdr:rowOff>
    </xdr:to>
    <xdr:pic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7927300"/>
          <a:ext cx="114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200025</xdr:colOff>
      <xdr:row>148</xdr:row>
      <xdr:rowOff>9525</xdr:rowOff>
    </xdr:from>
    <xdr:to>
      <xdr:col>14</xdr:col>
      <xdr:colOff>600075</xdr:colOff>
      <xdr:row>149</xdr:row>
      <xdr:rowOff>19050</xdr:rowOff>
    </xdr:to>
    <xdr:pic>
      <xdr:nvPicPr>
        <xdr:cNvPr id="1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68025" y="28289250"/>
          <a:ext cx="400050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304800</xdr:colOff>
      <xdr:row>95</xdr:row>
      <xdr:rowOff>9525</xdr:rowOff>
    </xdr:from>
    <xdr:to>
      <xdr:col>0</xdr:col>
      <xdr:colOff>419100</xdr:colOff>
      <xdr:row>96</xdr:row>
      <xdr:rowOff>0</xdr:rowOff>
    </xdr:to>
    <xdr:pic>
      <xdr:nvPicPr>
        <xdr:cNvPr id="1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" y="18192750"/>
          <a:ext cx="114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342900</xdr:colOff>
      <xdr:row>51</xdr:row>
      <xdr:rowOff>19050</xdr:rowOff>
    </xdr:from>
    <xdr:to>
      <xdr:col>0</xdr:col>
      <xdr:colOff>457200</xdr:colOff>
      <xdr:row>52</xdr:row>
      <xdr:rowOff>9525</xdr:rowOff>
    </xdr:to>
    <xdr:pic>
      <xdr:nvPicPr>
        <xdr:cNvPr id="1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" y="9820275"/>
          <a:ext cx="114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314325</xdr:colOff>
      <xdr:row>196</xdr:row>
      <xdr:rowOff>19050</xdr:rowOff>
    </xdr:from>
    <xdr:to>
      <xdr:col>0</xdr:col>
      <xdr:colOff>428625</xdr:colOff>
      <xdr:row>197</xdr:row>
      <xdr:rowOff>9525</xdr:rowOff>
    </xdr:to>
    <xdr:pic>
      <xdr:nvPicPr>
        <xdr:cNvPr id="25" name="Image 2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37442775"/>
          <a:ext cx="114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304800</xdr:colOff>
      <xdr:row>152</xdr:row>
      <xdr:rowOff>28575</xdr:rowOff>
    </xdr:from>
    <xdr:to>
      <xdr:col>0</xdr:col>
      <xdr:colOff>419100</xdr:colOff>
      <xdr:row>153</xdr:row>
      <xdr:rowOff>19050</xdr:rowOff>
    </xdr:to>
    <xdr:pic>
      <xdr:nvPicPr>
        <xdr:cNvPr id="26" name="Image 2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" y="29070300"/>
          <a:ext cx="114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295275</xdr:colOff>
      <xdr:row>196</xdr:row>
      <xdr:rowOff>28575</xdr:rowOff>
    </xdr:from>
    <xdr:to>
      <xdr:col>7</xdr:col>
      <xdr:colOff>409575</xdr:colOff>
      <xdr:row>197</xdr:row>
      <xdr:rowOff>19050</xdr:rowOff>
    </xdr:to>
    <xdr:pic>
      <xdr:nvPicPr>
        <xdr:cNvPr id="27" name="Image 2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7452300"/>
          <a:ext cx="114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304800</xdr:colOff>
      <xdr:row>196</xdr:row>
      <xdr:rowOff>0</xdr:rowOff>
    </xdr:from>
    <xdr:to>
      <xdr:col>14</xdr:col>
      <xdr:colOff>419100</xdr:colOff>
      <xdr:row>196</xdr:row>
      <xdr:rowOff>180975</xdr:rowOff>
    </xdr:to>
    <xdr:pic>
      <xdr:nvPicPr>
        <xdr:cNvPr id="28" name="Image 2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423725"/>
          <a:ext cx="114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333376</xdr:colOff>
      <xdr:row>249</xdr:row>
      <xdr:rowOff>0</xdr:rowOff>
    </xdr:from>
    <xdr:to>
      <xdr:col>0</xdr:col>
      <xdr:colOff>647701</xdr:colOff>
      <xdr:row>249</xdr:row>
      <xdr:rowOff>180975</xdr:rowOff>
    </xdr:to>
    <xdr:pic>
      <xdr:nvPicPr>
        <xdr:cNvPr id="32" name="Image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6" y="47520225"/>
          <a:ext cx="314325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342900</xdr:colOff>
      <xdr:row>248</xdr:row>
      <xdr:rowOff>38100</xdr:rowOff>
    </xdr:from>
    <xdr:to>
      <xdr:col>0</xdr:col>
      <xdr:colOff>457200</xdr:colOff>
      <xdr:row>249</xdr:row>
      <xdr:rowOff>28575</xdr:rowOff>
    </xdr:to>
    <xdr:pic>
      <xdr:nvPicPr>
        <xdr:cNvPr id="33" name="Image 3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" y="27936825"/>
          <a:ext cx="114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152400</xdr:colOff>
      <xdr:row>249</xdr:row>
      <xdr:rowOff>180975</xdr:rowOff>
    </xdr:from>
    <xdr:to>
      <xdr:col>0</xdr:col>
      <xdr:colOff>552450</xdr:colOff>
      <xdr:row>251</xdr:row>
      <xdr:rowOff>0</xdr:rowOff>
    </xdr:to>
    <xdr:pic>
      <xdr:nvPicPr>
        <xdr:cNvPr id="34" name="Image 33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" y="28270200"/>
          <a:ext cx="400050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333376</xdr:colOff>
      <xdr:row>249</xdr:row>
      <xdr:rowOff>0</xdr:rowOff>
    </xdr:from>
    <xdr:to>
      <xdr:col>7</xdr:col>
      <xdr:colOff>647701</xdr:colOff>
      <xdr:row>249</xdr:row>
      <xdr:rowOff>180975</xdr:rowOff>
    </xdr:to>
    <xdr:pic>
      <xdr:nvPicPr>
        <xdr:cNvPr id="35" name="Image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6" y="47520225"/>
          <a:ext cx="314325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342900</xdr:colOff>
      <xdr:row>248</xdr:row>
      <xdr:rowOff>38100</xdr:rowOff>
    </xdr:from>
    <xdr:to>
      <xdr:col>7</xdr:col>
      <xdr:colOff>457200</xdr:colOff>
      <xdr:row>249</xdr:row>
      <xdr:rowOff>28575</xdr:rowOff>
    </xdr:to>
    <xdr:pic>
      <xdr:nvPicPr>
        <xdr:cNvPr id="36" name="Image 3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" y="47367825"/>
          <a:ext cx="114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152400</xdr:colOff>
      <xdr:row>249</xdr:row>
      <xdr:rowOff>180975</xdr:rowOff>
    </xdr:from>
    <xdr:to>
      <xdr:col>7</xdr:col>
      <xdr:colOff>552450</xdr:colOff>
      <xdr:row>251</xdr:row>
      <xdr:rowOff>0</xdr:rowOff>
    </xdr:to>
    <xdr:pic>
      <xdr:nvPicPr>
        <xdr:cNvPr id="37" name="Image 36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" y="47701200"/>
          <a:ext cx="400050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333376</xdr:colOff>
      <xdr:row>249</xdr:row>
      <xdr:rowOff>0</xdr:rowOff>
    </xdr:from>
    <xdr:to>
      <xdr:col>14</xdr:col>
      <xdr:colOff>647701</xdr:colOff>
      <xdr:row>249</xdr:row>
      <xdr:rowOff>180975</xdr:rowOff>
    </xdr:to>
    <xdr:pic>
      <xdr:nvPicPr>
        <xdr:cNvPr id="38" name="Image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7376" y="47520225"/>
          <a:ext cx="314325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342900</xdr:colOff>
      <xdr:row>248</xdr:row>
      <xdr:rowOff>38100</xdr:rowOff>
    </xdr:from>
    <xdr:to>
      <xdr:col>14</xdr:col>
      <xdr:colOff>457200</xdr:colOff>
      <xdr:row>249</xdr:row>
      <xdr:rowOff>28575</xdr:rowOff>
    </xdr:to>
    <xdr:pic>
      <xdr:nvPicPr>
        <xdr:cNvPr id="39" name="Image 3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6900" y="47367825"/>
          <a:ext cx="114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152400</xdr:colOff>
      <xdr:row>249</xdr:row>
      <xdr:rowOff>180975</xdr:rowOff>
    </xdr:from>
    <xdr:to>
      <xdr:col>14</xdr:col>
      <xdr:colOff>552450</xdr:colOff>
      <xdr:row>251</xdr:row>
      <xdr:rowOff>0</xdr:rowOff>
    </xdr:to>
    <xdr:pic>
      <xdr:nvPicPr>
        <xdr:cNvPr id="40" name="Image 39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47701200"/>
          <a:ext cx="400050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304800</xdr:colOff>
      <xdr:row>255</xdr:row>
      <xdr:rowOff>28575</xdr:rowOff>
    </xdr:from>
    <xdr:to>
      <xdr:col>0</xdr:col>
      <xdr:colOff>419100</xdr:colOff>
      <xdr:row>256</xdr:row>
      <xdr:rowOff>19050</xdr:rowOff>
    </xdr:to>
    <xdr:pic>
      <xdr:nvPicPr>
        <xdr:cNvPr id="41" name="Image 4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" y="48691800"/>
          <a:ext cx="114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323850</xdr:colOff>
      <xdr:row>299</xdr:row>
      <xdr:rowOff>19050</xdr:rowOff>
    </xdr:from>
    <xdr:to>
      <xdr:col>0</xdr:col>
      <xdr:colOff>438150</xdr:colOff>
      <xdr:row>300</xdr:row>
      <xdr:rowOff>9525</xdr:rowOff>
    </xdr:to>
    <xdr:pic>
      <xdr:nvPicPr>
        <xdr:cNvPr id="42" name="Image 4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57064275"/>
          <a:ext cx="114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276225</xdr:colOff>
      <xdr:row>299</xdr:row>
      <xdr:rowOff>19050</xdr:rowOff>
    </xdr:from>
    <xdr:to>
      <xdr:col>7</xdr:col>
      <xdr:colOff>390525</xdr:colOff>
      <xdr:row>300</xdr:row>
      <xdr:rowOff>9525</xdr:rowOff>
    </xdr:to>
    <xdr:pic>
      <xdr:nvPicPr>
        <xdr:cNvPr id="44" name="Image 4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57064275"/>
          <a:ext cx="114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295275</xdr:colOff>
      <xdr:row>299</xdr:row>
      <xdr:rowOff>19050</xdr:rowOff>
    </xdr:from>
    <xdr:to>
      <xdr:col>14</xdr:col>
      <xdr:colOff>409575</xdr:colOff>
      <xdr:row>300</xdr:row>
      <xdr:rowOff>9525</xdr:rowOff>
    </xdr:to>
    <xdr:pic>
      <xdr:nvPicPr>
        <xdr:cNvPr id="45" name="Image 4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57064275"/>
          <a:ext cx="114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333376</xdr:colOff>
      <xdr:row>352</xdr:row>
      <xdr:rowOff>0</xdr:rowOff>
    </xdr:from>
    <xdr:to>
      <xdr:col>0</xdr:col>
      <xdr:colOff>647701</xdr:colOff>
      <xdr:row>352</xdr:row>
      <xdr:rowOff>180975</xdr:rowOff>
    </xdr:to>
    <xdr:pic>
      <xdr:nvPicPr>
        <xdr:cNvPr id="52" name="Image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6" y="47520225"/>
          <a:ext cx="314325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342900</xdr:colOff>
      <xdr:row>351</xdr:row>
      <xdr:rowOff>38100</xdr:rowOff>
    </xdr:from>
    <xdr:to>
      <xdr:col>0</xdr:col>
      <xdr:colOff>457200</xdr:colOff>
      <xdr:row>352</xdr:row>
      <xdr:rowOff>28575</xdr:rowOff>
    </xdr:to>
    <xdr:pic>
      <xdr:nvPicPr>
        <xdr:cNvPr id="53" name="Image 5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" y="47367825"/>
          <a:ext cx="114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152400</xdr:colOff>
      <xdr:row>352</xdr:row>
      <xdr:rowOff>180975</xdr:rowOff>
    </xdr:from>
    <xdr:to>
      <xdr:col>0</xdr:col>
      <xdr:colOff>552450</xdr:colOff>
      <xdr:row>354</xdr:row>
      <xdr:rowOff>0</xdr:rowOff>
    </xdr:to>
    <xdr:pic>
      <xdr:nvPicPr>
        <xdr:cNvPr id="54" name="Image 53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" y="47701200"/>
          <a:ext cx="400050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342901</xdr:colOff>
      <xdr:row>352</xdr:row>
      <xdr:rowOff>9525</xdr:rowOff>
    </xdr:from>
    <xdr:to>
      <xdr:col>7</xdr:col>
      <xdr:colOff>657226</xdr:colOff>
      <xdr:row>353</xdr:row>
      <xdr:rowOff>0</xdr:rowOff>
    </xdr:to>
    <xdr:pic>
      <xdr:nvPicPr>
        <xdr:cNvPr id="55" name="Image 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6901" y="67551300"/>
          <a:ext cx="314325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342900</xdr:colOff>
      <xdr:row>351</xdr:row>
      <xdr:rowOff>38100</xdr:rowOff>
    </xdr:from>
    <xdr:to>
      <xdr:col>7</xdr:col>
      <xdr:colOff>457200</xdr:colOff>
      <xdr:row>352</xdr:row>
      <xdr:rowOff>28575</xdr:rowOff>
    </xdr:to>
    <xdr:pic>
      <xdr:nvPicPr>
        <xdr:cNvPr id="56" name="Image 5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" y="66989325"/>
          <a:ext cx="114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152400</xdr:colOff>
      <xdr:row>352</xdr:row>
      <xdr:rowOff>180975</xdr:rowOff>
    </xdr:from>
    <xdr:to>
      <xdr:col>7</xdr:col>
      <xdr:colOff>552450</xdr:colOff>
      <xdr:row>354</xdr:row>
      <xdr:rowOff>0</xdr:rowOff>
    </xdr:to>
    <xdr:pic>
      <xdr:nvPicPr>
        <xdr:cNvPr id="57" name="Image 56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" y="67322700"/>
          <a:ext cx="400050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333376</xdr:colOff>
      <xdr:row>352</xdr:row>
      <xdr:rowOff>0</xdr:rowOff>
    </xdr:from>
    <xdr:to>
      <xdr:col>14</xdr:col>
      <xdr:colOff>647701</xdr:colOff>
      <xdr:row>352</xdr:row>
      <xdr:rowOff>180975</xdr:rowOff>
    </xdr:to>
    <xdr:pic>
      <xdr:nvPicPr>
        <xdr:cNvPr id="58" name="Image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7376" y="67141725"/>
          <a:ext cx="314325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342900</xdr:colOff>
      <xdr:row>351</xdr:row>
      <xdr:rowOff>38100</xdr:rowOff>
    </xdr:from>
    <xdr:to>
      <xdr:col>14</xdr:col>
      <xdr:colOff>457200</xdr:colOff>
      <xdr:row>352</xdr:row>
      <xdr:rowOff>28575</xdr:rowOff>
    </xdr:to>
    <xdr:pic>
      <xdr:nvPicPr>
        <xdr:cNvPr id="59" name="Image 5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6900" y="66989325"/>
          <a:ext cx="114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152400</xdr:colOff>
      <xdr:row>353</xdr:row>
      <xdr:rowOff>19050</xdr:rowOff>
    </xdr:from>
    <xdr:to>
      <xdr:col>14</xdr:col>
      <xdr:colOff>552450</xdr:colOff>
      <xdr:row>354</xdr:row>
      <xdr:rowOff>28575</xdr:rowOff>
    </xdr:to>
    <xdr:pic>
      <xdr:nvPicPr>
        <xdr:cNvPr id="60" name="Image 59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0400" y="67751325"/>
          <a:ext cx="400050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266700</xdr:colOff>
      <xdr:row>91</xdr:row>
      <xdr:rowOff>9525</xdr:rowOff>
    </xdr:from>
    <xdr:to>
      <xdr:col>0</xdr:col>
      <xdr:colOff>466725</xdr:colOff>
      <xdr:row>92</xdr:row>
      <xdr:rowOff>9525</xdr:rowOff>
    </xdr:to>
    <xdr:pic>
      <xdr:nvPicPr>
        <xdr:cNvPr id="63" name="Image 62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7430750"/>
          <a:ext cx="200025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266700</xdr:colOff>
      <xdr:row>142</xdr:row>
      <xdr:rowOff>180975</xdr:rowOff>
    </xdr:from>
    <xdr:to>
      <xdr:col>0</xdr:col>
      <xdr:colOff>476250</xdr:colOff>
      <xdr:row>143</xdr:row>
      <xdr:rowOff>180975</xdr:rowOff>
    </xdr:to>
    <xdr:pic>
      <xdr:nvPicPr>
        <xdr:cNvPr id="64" name="Image 63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7317700"/>
          <a:ext cx="20955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285750</xdr:colOff>
      <xdr:row>192</xdr:row>
      <xdr:rowOff>0</xdr:rowOff>
    </xdr:from>
    <xdr:to>
      <xdr:col>0</xdr:col>
      <xdr:colOff>485775</xdr:colOff>
      <xdr:row>193</xdr:row>
      <xdr:rowOff>0</xdr:rowOff>
    </xdr:to>
    <xdr:pic>
      <xdr:nvPicPr>
        <xdr:cNvPr id="65" name="Image 64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" y="36661725"/>
          <a:ext cx="200025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276225</xdr:colOff>
      <xdr:row>244</xdr:row>
      <xdr:rowOff>9525</xdr:rowOff>
    </xdr:from>
    <xdr:to>
      <xdr:col>0</xdr:col>
      <xdr:colOff>485775</xdr:colOff>
      <xdr:row>245</xdr:row>
      <xdr:rowOff>9525</xdr:rowOff>
    </xdr:to>
    <xdr:pic>
      <xdr:nvPicPr>
        <xdr:cNvPr id="66" name="Image 65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225" y="46367700"/>
          <a:ext cx="20955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266700</xdr:colOff>
      <xdr:row>295</xdr:row>
      <xdr:rowOff>0</xdr:rowOff>
    </xdr:from>
    <xdr:to>
      <xdr:col>0</xdr:col>
      <xdr:colOff>466725</xdr:colOff>
      <xdr:row>296</xdr:row>
      <xdr:rowOff>0</xdr:rowOff>
    </xdr:to>
    <xdr:pic>
      <xdr:nvPicPr>
        <xdr:cNvPr id="67" name="Image 66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6073675"/>
          <a:ext cx="200025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238125</xdr:colOff>
      <xdr:row>347</xdr:row>
      <xdr:rowOff>9525</xdr:rowOff>
    </xdr:from>
    <xdr:to>
      <xdr:col>0</xdr:col>
      <xdr:colOff>447675</xdr:colOff>
      <xdr:row>348</xdr:row>
      <xdr:rowOff>9525</xdr:rowOff>
    </xdr:to>
    <xdr:pic>
      <xdr:nvPicPr>
        <xdr:cNvPr id="69" name="Image 68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" y="65989200"/>
          <a:ext cx="20955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257175</xdr:colOff>
      <xdr:row>91</xdr:row>
      <xdr:rowOff>28575</xdr:rowOff>
    </xdr:from>
    <xdr:to>
      <xdr:col>7</xdr:col>
      <xdr:colOff>457200</xdr:colOff>
      <xdr:row>92</xdr:row>
      <xdr:rowOff>28575</xdr:rowOff>
    </xdr:to>
    <xdr:pic>
      <xdr:nvPicPr>
        <xdr:cNvPr id="70" name="Image 69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7449800"/>
          <a:ext cx="200025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342900</xdr:colOff>
      <xdr:row>51</xdr:row>
      <xdr:rowOff>9525</xdr:rowOff>
    </xdr:from>
    <xdr:to>
      <xdr:col>7</xdr:col>
      <xdr:colOff>457200</xdr:colOff>
      <xdr:row>52</xdr:row>
      <xdr:rowOff>0</xdr:rowOff>
    </xdr:to>
    <xdr:pic>
      <xdr:nvPicPr>
        <xdr:cNvPr id="71" name="Image 7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6900" y="9810750"/>
          <a:ext cx="114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352425</xdr:colOff>
      <xdr:row>95</xdr:row>
      <xdr:rowOff>9525</xdr:rowOff>
    </xdr:from>
    <xdr:to>
      <xdr:col>7</xdr:col>
      <xdr:colOff>466725</xdr:colOff>
      <xdr:row>96</xdr:row>
      <xdr:rowOff>0</xdr:rowOff>
    </xdr:to>
    <xdr:pic>
      <xdr:nvPicPr>
        <xdr:cNvPr id="61" name="Image 6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18192750"/>
          <a:ext cx="114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266700</xdr:colOff>
      <xdr:row>143</xdr:row>
      <xdr:rowOff>0</xdr:rowOff>
    </xdr:from>
    <xdr:to>
      <xdr:col>7</xdr:col>
      <xdr:colOff>476250</xdr:colOff>
      <xdr:row>144</xdr:row>
      <xdr:rowOff>0</xdr:rowOff>
    </xdr:to>
    <xdr:pic>
      <xdr:nvPicPr>
        <xdr:cNvPr id="62" name="Image 61"/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0700" y="27327225"/>
          <a:ext cx="20955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323850</xdr:colOff>
      <xdr:row>255</xdr:row>
      <xdr:rowOff>19050</xdr:rowOff>
    </xdr:from>
    <xdr:to>
      <xdr:col>7</xdr:col>
      <xdr:colOff>438150</xdr:colOff>
      <xdr:row>256</xdr:row>
      <xdr:rowOff>9525</xdr:rowOff>
    </xdr:to>
    <xdr:pic>
      <xdr:nvPicPr>
        <xdr:cNvPr id="68" name="Image 6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7850" y="48472725"/>
          <a:ext cx="114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304800</xdr:colOff>
      <xdr:row>295</xdr:row>
      <xdr:rowOff>9525</xdr:rowOff>
    </xdr:from>
    <xdr:to>
      <xdr:col>7</xdr:col>
      <xdr:colOff>504825</xdr:colOff>
      <xdr:row>296</xdr:row>
      <xdr:rowOff>19050</xdr:rowOff>
    </xdr:to>
    <xdr:pic>
      <xdr:nvPicPr>
        <xdr:cNvPr id="83" name="Image 82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800" y="56083200"/>
          <a:ext cx="20002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247650</xdr:colOff>
      <xdr:row>347</xdr:row>
      <xdr:rowOff>0</xdr:rowOff>
    </xdr:from>
    <xdr:to>
      <xdr:col>7</xdr:col>
      <xdr:colOff>457200</xdr:colOff>
      <xdr:row>348</xdr:row>
      <xdr:rowOff>9525</xdr:rowOff>
    </xdr:to>
    <xdr:pic>
      <xdr:nvPicPr>
        <xdr:cNvPr id="129" name="Image 128"/>
        <xdr:cNvPicPr>
          <a:picLocks noChangeAspect="1" noChangeArrowheads="1"/>
        </xdr:cNvPicPr>
      </xdr:nvPicPr>
      <xdr:blipFill>
        <a:blip xmlns:r="http://schemas.openxmlformats.org/officeDocument/2006/relationships" r:embed="rId1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65979675"/>
          <a:ext cx="209550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304800</xdr:colOff>
      <xdr:row>152</xdr:row>
      <xdr:rowOff>19050</xdr:rowOff>
    </xdr:from>
    <xdr:to>
      <xdr:col>7</xdr:col>
      <xdr:colOff>419100</xdr:colOff>
      <xdr:row>153</xdr:row>
      <xdr:rowOff>9525</xdr:rowOff>
    </xdr:to>
    <xdr:pic>
      <xdr:nvPicPr>
        <xdr:cNvPr id="130" name="Image 12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800" y="29060775"/>
          <a:ext cx="114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266700</xdr:colOff>
      <xdr:row>191</xdr:row>
      <xdr:rowOff>180975</xdr:rowOff>
    </xdr:from>
    <xdr:to>
      <xdr:col>7</xdr:col>
      <xdr:colOff>466725</xdr:colOff>
      <xdr:row>193</xdr:row>
      <xdr:rowOff>0</xdr:rowOff>
    </xdr:to>
    <xdr:pic>
      <xdr:nvPicPr>
        <xdr:cNvPr id="166" name="Image 165"/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0700" y="36652200"/>
          <a:ext cx="20002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285750</xdr:colOff>
      <xdr:row>244</xdr:row>
      <xdr:rowOff>9525</xdr:rowOff>
    </xdr:from>
    <xdr:to>
      <xdr:col>7</xdr:col>
      <xdr:colOff>495300</xdr:colOff>
      <xdr:row>245</xdr:row>
      <xdr:rowOff>19050</xdr:rowOff>
    </xdr:to>
    <xdr:pic>
      <xdr:nvPicPr>
        <xdr:cNvPr id="167" name="Image 166"/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9750" y="46367700"/>
          <a:ext cx="209550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342900</xdr:colOff>
      <xdr:row>51</xdr:row>
      <xdr:rowOff>9525</xdr:rowOff>
    </xdr:from>
    <xdr:to>
      <xdr:col>14</xdr:col>
      <xdr:colOff>457200</xdr:colOff>
      <xdr:row>52</xdr:row>
      <xdr:rowOff>0</xdr:rowOff>
    </xdr:to>
    <xdr:pic>
      <xdr:nvPicPr>
        <xdr:cNvPr id="168" name="Image 16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6900" y="9810750"/>
          <a:ext cx="114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304800</xdr:colOff>
      <xdr:row>91</xdr:row>
      <xdr:rowOff>0</xdr:rowOff>
    </xdr:from>
    <xdr:to>
      <xdr:col>14</xdr:col>
      <xdr:colOff>504825</xdr:colOff>
      <xdr:row>92</xdr:row>
      <xdr:rowOff>9525</xdr:rowOff>
    </xdr:to>
    <xdr:pic>
      <xdr:nvPicPr>
        <xdr:cNvPr id="169" name="Image 168"/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7421225"/>
          <a:ext cx="20002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342900</xdr:colOff>
      <xdr:row>95</xdr:row>
      <xdr:rowOff>0</xdr:rowOff>
    </xdr:from>
    <xdr:to>
      <xdr:col>14</xdr:col>
      <xdr:colOff>457200</xdr:colOff>
      <xdr:row>95</xdr:row>
      <xdr:rowOff>180975</xdr:rowOff>
    </xdr:to>
    <xdr:pic>
      <xdr:nvPicPr>
        <xdr:cNvPr id="170" name="Image 16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8183225"/>
          <a:ext cx="114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295275</xdr:colOff>
      <xdr:row>143</xdr:row>
      <xdr:rowOff>9525</xdr:rowOff>
    </xdr:from>
    <xdr:to>
      <xdr:col>14</xdr:col>
      <xdr:colOff>495300</xdr:colOff>
      <xdr:row>144</xdr:row>
      <xdr:rowOff>9958</xdr:rowOff>
    </xdr:to>
    <xdr:pic>
      <xdr:nvPicPr>
        <xdr:cNvPr id="171" name="Image 170"/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7336750"/>
          <a:ext cx="200025" cy="1909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295275</xdr:colOff>
      <xdr:row>255</xdr:row>
      <xdr:rowOff>19050</xdr:rowOff>
    </xdr:from>
    <xdr:to>
      <xdr:col>14</xdr:col>
      <xdr:colOff>409575</xdr:colOff>
      <xdr:row>256</xdr:row>
      <xdr:rowOff>9525</xdr:rowOff>
    </xdr:to>
    <xdr:pic>
      <xdr:nvPicPr>
        <xdr:cNvPr id="172" name="Image 17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48472725"/>
          <a:ext cx="114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295275</xdr:colOff>
      <xdr:row>295</xdr:row>
      <xdr:rowOff>0</xdr:rowOff>
    </xdr:from>
    <xdr:to>
      <xdr:col>14</xdr:col>
      <xdr:colOff>495300</xdr:colOff>
      <xdr:row>296</xdr:row>
      <xdr:rowOff>9525</xdr:rowOff>
    </xdr:to>
    <xdr:pic>
      <xdr:nvPicPr>
        <xdr:cNvPr id="196" name="Image 195"/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56073675"/>
          <a:ext cx="20002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285750</xdr:colOff>
      <xdr:row>347</xdr:row>
      <xdr:rowOff>0</xdr:rowOff>
    </xdr:from>
    <xdr:to>
      <xdr:col>14</xdr:col>
      <xdr:colOff>495300</xdr:colOff>
      <xdr:row>348</xdr:row>
      <xdr:rowOff>9525</xdr:rowOff>
    </xdr:to>
    <xdr:pic>
      <xdr:nvPicPr>
        <xdr:cNvPr id="197" name="Image 196"/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53750" y="65979675"/>
          <a:ext cx="209550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276225</xdr:colOff>
      <xdr:row>244</xdr:row>
      <xdr:rowOff>0</xdr:rowOff>
    </xdr:from>
    <xdr:to>
      <xdr:col>14</xdr:col>
      <xdr:colOff>485775</xdr:colOff>
      <xdr:row>245</xdr:row>
      <xdr:rowOff>9525</xdr:rowOff>
    </xdr:to>
    <xdr:pic>
      <xdr:nvPicPr>
        <xdr:cNvPr id="198" name="Image 197"/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46358175"/>
          <a:ext cx="209550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295275</xdr:colOff>
      <xdr:row>191</xdr:row>
      <xdr:rowOff>180975</xdr:rowOff>
    </xdr:from>
    <xdr:to>
      <xdr:col>14</xdr:col>
      <xdr:colOff>495300</xdr:colOff>
      <xdr:row>193</xdr:row>
      <xdr:rowOff>0</xdr:rowOff>
    </xdr:to>
    <xdr:pic>
      <xdr:nvPicPr>
        <xdr:cNvPr id="199" name="Image 198"/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6652200"/>
          <a:ext cx="20002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276225</xdr:colOff>
      <xdr:row>152</xdr:row>
      <xdr:rowOff>0</xdr:rowOff>
    </xdr:from>
    <xdr:to>
      <xdr:col>14</xdr:col>
      <xdr:colOff>390525</xdr:colOff>
      <xdr:row>152</xdr:row>
      <xdr:rowOff>180975</xdr:rowOff>
    </xdr:to>
    <xdr:pic>
      <xdr:nvPicPr>
        <xdr:cNvPr id="200" name="Image 19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29041725"/>
          <a:ext cx="114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523875</xdr:colOff>
      <xdr:row>357</xdr:row>
      <xdr:rowOff>114300</xdr:rowOff>
    </xdr:from>
    <xdr:to>
      <xdr:col>14</xdr:col>
      <xdr:colOff>209550</xdr:colOff>
      <xdr:row>382</xdr:row>
      <xdr:rowOff>19050</xdr:rowOff>
    </xdr:to>
    <xdr:graphicFrame macro="">
      <xdr:nvGraphicFramePr>
        <xdr:cNvPr id="72" name="Graphique 7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18</xdr:col>
      <xdr:colOff>323850</xdr:colOff>
      <xdr:row>1</xdr:row>
      <xdr:rowOff>0</xdr:rowOff>
    </xdr:from>
    <xdr:to>
      <xdr:col>18</xdr:col>
      <xdr:colOff>438150</xdr:colOff>
      <xdr:row>1</xdr:row>
      <xdr:rowOff>180975</xdr:rowOff>
    </xdr:to>
    <xdr:pic>
      <xdr:nvPicPr>
        <xdr:cNvPr id="73" name="Image 7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9850" y="190500"/>
          <a:ext cx="114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19</xdr:col>
      <xdr:colOff>323850</xdr:colOff>
      <xdr:row>1</xdr:row>
      <xdr:rowOff>0</xdr:rowOff>
    </xdr:from>
    <xdr:to>
      <xdr:col>19</xdr:col>
      <xdr:colOff>638175</xdr:colOff>
      <xdr:row>1</xdr:row>
      <xdr:rowOff>180975</xdr:rowOff>
    </xdr:to>
    <xdr:pic>
      <xdr:nvPicPr>
        <xdr:cNvPr id="74" name="Image 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01850" y="190500"/>
          <a:ext cx="314325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180975</xdr:colOff>
      <xdr:row>14</xdr:row>
      <xdr:rowOff>0</xdr:rowOff>
    </xdr:from>
    <xdr:to>
      <xdr:col>14</xdr:col>
      <xdr:colOff>581025</xdr:colOff>
      <xdr:row>15</xdr:row>
      <xdr:rowOff>9525</xdr:rowOff>
    </xdr:to>
    <xdr:pic>
      <xdr:nvPicPr>
        <xdr:cNvPr id="75" name="Image 74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2752725"/>
          <a:ext cx="400050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323850</xdr:colOff>
      <xdr:row>15</xdr:row>
      <xdr:rowOff>19050</xdr:rowOff>
    </xdr:from>
    <xdr:to>
      <xdr:col>14</xdr:col>
      <xdr:colOff>438150</xdr:colOff>
      <xdr:row>16</xdr:row>
      <xdr:rowOff>9525</xdr:rowOff>
    </xdr:to>
    <xdr:pic>
      <xdr:nvPicPr>
        <xdr:cNvPr id="76" name="Image 7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1850" y="2962275"/>
          <a:ext cx="114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428625</xdr:colOff>
      <xdr:row>384</xdr:row>
      <xdr:rowOff>83342</xdr:rowOff>
    </xdr:from>
    <xdr:to>
      <xdr:col>14</xdr:col>
      <xdr:colOff>178595</xdr:colOff>
      <xdr:row>407</xdr:row>
      <xdr:rowOff>83343</xdr:rowOff>
    </xdr:to>
    <xdr:graphicFrame macro="">
      <xdr:nvGraphicFramePr>
        <xdr:cNvPr id="17" name="Graphique 1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354"/>
  <sheetViews>
    <sheetView tabSelected="1" topLeftCell="A390" zoomScaleNormal="100" workbookViewId="0">
      <selection activeCell="W25" sqref="W25"/>
    </sheetView>
  </sheetViews>
  <sheetFormatPr baseColWidth="10" defaultRowHeight="15" x14ac:dyDescent="0.25"/>
  <cols>
    <col min="14" max="14" width="11.42578125" customWidth="1"/>
    <col min="16" max="16" width="19.140625" bestFit="1" customWidth="1"/>
    <col min="17" max="17" width="18.7109375" customWidth="1"/>
    <col min="19" max="19" width="12.28515625" bestFit="1" customWidth="1"/>
  </cols>
  <sheetData>
    <row r="1" spans="1:21" x14ac:dyDescent="0.25">
      <c r="A1" s="1"/>
      <c r="B1" s="71" t="s">
        <v>0</v>
      </c>
      <c r="C1" s="71"/>
      <c r="D1" s="71"/>
      <c r="E1" s="71"/>
      <c r="F1" s="71"/>
      <c r="G1" s="2"/>
      <c r="H1" s="1"/>
      <c r="I1" s="71" t="s">
        <v>1</v>
      </c>
      <c r="J1" s="71"/>
      <c r="K1" s="71"/>
      <c r="L1" s="71"/>
      <c r="M1" s="71"/>
    </row>
    <row r="2" spans="1:21" x14ac:dyDescent="0.25">
      <c r="A2" s="3" t="s">
        <v>2</v>
      </c>
      <c r="B2" s="1" t="s">
        <v>3</v>
      </c>
      <c r="C2" s="4" t="s">
        <v>4</v>
      </c>
      <c r="D2" s="4" t="s">
        <v>5</v>
      </c>
      <c r="E2" s="4" t="s">
        <v>6</v>
      </c>
      <c r="F2" s="4" t="s">
        <v>7</v>
      </c>
      <c r="G2" s="2"/>
      <c r="H2" s="5" t="s">
        <v>2</v>
      </c>
      <c r="I2" s="1" t="s">
        <v>3</v>
      </c>
      <c r="J2" s="4" t="s">
        <v>4</v>
      </c>
      <c r="K2" s="4" t="s">
        <v>5</v>
      </c>
      <c r="L2" s="4" t="s">
        <v>6</v>
      </c>
      <c r="M2" s="4" t="s">
        <v>7</v>
      </c>
      <c r="O2" s="14" t="s">
        <v>8</v>
      </c>
      <c r="P2" s="14" t="s">
        <v>9</v>
      </c>
      <c r="Q2" s="14" t="s">
        <v>10</v>
      </c>
      <c r="R2" s="14" t="s">
        <v>11</v>
      </c>
      <c r="S2" s="16"/>
      <c r="T2" s="16"/>
      <c r="U2" s="16" t="s">
        <v>32</v>
      </c>
    </row>
    <row r="3" spans="1:21" ht="15.75" x14ac:dyDescent="0.25">
      <c r="A3" s="6">
        <v>1</v>
      </c>
      <c r="B3" s="7">
        <v>8.8049600000000006E-3</v>
      </c>
      <c r="C3" s="7">
        <v>0</v>
      </c>
      <c r="D3" s="7">
        <v>0</v>
      </c>
      <c r="E3" s="7">
        <v>0</v>
      </c>
      <c r="F3" s="7">
        <v>0</v>
      </c>
      <c r="G3" s="2"/>
      <c r="H3" s="6">
        <v>1</v>
      </c>
      <c r="I3" s="7">
        <v>3.7936799999999998E-3</v>
      </c>
      <c r="J3" s="7">
        <v>0</v>
      </c>
      <c r="K3" s="7">
        <v>0</v>
      </c>
      <c r="L3" s="7">
        <v>0</v>
      </c>
      <c r="M3" s="7">
        <v>0</v>
      </c>
      <c r="O3" s="9" t="s">
        <v>12</v>
      </c>
      <c r="P3" s="8">
        <v>5</v>
      </c>
      <c r="Q3" s="8">
        <v>0.75</v>
      </c>
      <c r="R3" s="8">
        <v>1.4</v>
      </c>
      <c r="S3" s="17">
        <v>0.94694170630999996</v>
      </c>
      <c r="T3" s="11">
        <f>-0.7042*S3^3+1.4913*S3^2-0.4225*S3+0.3249</f>
        <v>0.6641125261641575</v>
      </c>
      <c r="U3" s="12">
        <f>$V$19/($S3*(230/60))</f>
        <v>3.6686273386577217</v>
      </c>
    </row>
    <row r="4" spans="1:21" ht="15.75" x14ac:dyDescent="0.25">
      <c r="A4" s="8">
        <v>2</v>
      </c>
      <c r="B4" s="7">
        <v>-0.20455400000000001</v>
      </c>
      <c r="C4" s="7">
        <v>1</v>
      </c>
      <c r="D4" s="7">
        <v>0</v>
      </c>
      <c r="E4" s="7">
        <v>0</v>
      </c>
      <c r="F4" s="7">
        <v>0</v>
      </c>
      <c r="G4" s="2"/>
      <c r="H4" s="6">
        <v>2</v>
      </c>
      <c r="I4" s="7">
        <v>8.86523E-3</v>
      </c>
      <c r="J4" s="7">
        <v>2</v>
      </c>
      <c r="K4" s="7">
        <v>0</v>
      </c>
      <c r="L4" s="7">
        <v>0</v>
      </c>
      <c r="M4" s="7">
        <v>0</v>
      </c>
      <c r="O4" s="59" t="s">
        <v>13</v>
      </c>
      <c r="P4" s="60">
        <v>5</v>
      </c>
      <c r="Q4" s="60">
        <v>0.75</v>
      </c>
      <c r="R4" s="60">
        <v>1.2</v>
      </c>
      <c r="S4" s="60">
        <v>0.87957512886470002</v>
      </c>
      <c r="T4" s="18">
        <f>-48.212*(S4)^5+210.53*(S4)^4-367.82*(S4)^3+320.35*(S4)^2-138.18*(S4)+24.056</f>
        <v>0.68827683089415714</v>
      </c>
      <c r="U4" s="61">
        <f t="shared" ref="U4:U11" si="0">$V$19/($S4*(230/60))</f>
        <v>3.9496071658688741</v>
      </c>
    </row>
    <row r="5" spans="1:21" ht="15.75" x14ac:dyDescent="0.25">
      <c r="A5" s="6">
        <v>3</v>
      </c>
      <c r="B5" s="7">
        <v>0.166351</v>
      </c>
      <c r="C5" s="7">
        <v>0</v>
      </c>
      <c r="D5" s="7">
        <v>1</v>
      </c>
      <c r="E5" s="7">
        <v>0</v>
      </c>
      <c r="F5" s="7">
        <v>0</v>
      </c>
      <c r="G5" s="2"/>
      <c r="H5" s="6">
        <v>3</v>
      </c>
      <c r="I5" s="7">
        <v>-3.2240999999999999E-2</v>
      </c>
      <c r="J5" s="7">
        <v>1</v>
      </c>
      <c r="K5" s="7">
        <v>1</v>
      </c>
      <c r="L5" s="7">
        <v>0</v>
      </c>
      <c r="M5" s="7">
        <v>0</v>
      </c>
      <c r="O5" s="9" t="s">
        <v>14</v>
      </c>
      <c r="P5" s="8">
        <v>5</v>
      </c>
      <c r="Q5" s="8">
        <v>0.75</v>
      </c>
      <c r="R5" s="8">
        <v>1</v>
      </c>
      <c r="S5" s="11">
        <v>0.79911630863500005</v>
      </c>
      <c r="T5" s="11">
        <f>-19.914*(S5)^3+45.046*(S5)^2-33.513*(S5)+8.8635</f>
        <v>0.68628203216142403</v>
      </c>
      <c r="U5" s="12">
        <f t="shared" si="0"/>
        <v>4.3472723486498284</v>
      </c>
    </row>
    <row r="6" spans="1:21" ht="15.75" x14ac:dyDescent="0.25">
      <c r="A6" s="8">
        <v>4</v>
      </c>
      <c r="B6" s="7">
        <v>0.158114</v>
      </c>
      <c r="C6" s="7">
        <v>0</v>
      </c>
      <c r="D6" s="7">
        <v>2</v>
      </c>
      <c r="E6" s="7">
        <v>0</v>
      </c>
      <c r="F6" s="7">
        <v>0</v>
      </c>
      <c r="G6" s="2"/>
      <c r="H6" s="6">
        <v>4</v>
      </c>
      <c r="I6" s="7">
        <v>3.4477800000000001E-3</v>
      </c>
      <c r="J6" s="7">
        <v>0</v>
      </c>
      <c r="K6" s="7">
        <v>2</v>
      </c>
      <c r="L6" s="7">
        <v>0</v>
      </c>
      <c r="M6" s="7">
        <v>0</v>
      </c>
      <c r="O6" s="52" t="s">
        <v>15</v>
      </c>
      <c r="P6" s="53">
        <v>4</v>
      </c>
      <c r="Q6" s="53">
        <v>0.7</v>
      </c>
      <c r="R6" s="53">
        <v>1.4</v>
      </c>
      <c r="S6" s="27">
        <v>0.93788816909999995</v>
      </c>
      <c r="T6" s="27">
        <f>-0.6914*S6^3+1.4783*S6^2-0.4172*S6+0.3219</f>
        <v>0.66057233909014279</v>
      </c>
      <c r="U6" s="12">
        <f t="shared" si="0"/>
        <v>3.7040410001308519</v>
      </c>
    </row>
    <row r="7" spans="1:21" ht="15.75" x14ac:dyDescent="0.25">
      <c r="A7" s="6">
        <v>5</v>
      </c>
      <c r="B7" s="7">
        <v>-0.14758099999999999</v>
      </c>
      <c r="C7" s="7">
        <v>2</v>
      </c>
      <c r="D7" s="7">
        <v>0</v>
      </c>
      <c r="E7" s="7">
        <v>1</v>
      </c>
      <c r="F7" s="7">
        <v>0</v>
      </c>
      <c r="G7" s="2"/>
      <c r="H7" s="6">
        <v>5</v>
      </c>
      <c r="I7" s="7">
        <v>-4.0881099999999997E-2</v>
      </c>
      <c r="J7" s="7">
        <v>0</v>
      </c>
      <c r="K7" s="7">
        <v>1</v>
      </c>
      <c r="L7" s="7">
        <v>1</v>
      </c>
      <c r="M7" s="7">
        <v>0</v>
      </c>
      <c r="O7" s="9" t="s">
        <v>16</v>
      </c>
      <c r="P7" s="8">
        <v>4</v>
      </c>
      <c r="Q7" s="8">
        <v>0.7</v>
      </c>
      <c r="R7" s="8">
        <v>1.2</v>
      </c>
      <c r="S7" s="17">
        <v>0.87304958372999997</v>
      </c>
      <c r="T7" s="11">
        <f>-45.881*S7^5+200.38*S7^4-350.1*S7^3+304.95*S7^2-131.52*S7+22.904</f>
        <v>0.68703961198555774</v>
      </c>
      <c r="U7" s="12">
        <f t="shared" si="0"/>
        <v>3.9791282151947311</v>
      </c>
    </row>
    <row r="8" spans="1:21" ht="15.75" x14ac:dyDescent="0.25">
      <c r="A8" s="8">
        <v>6</v>
      </c>
      <c r="B8" s="7">
        <v>-0.48149700000000001</v>
      </c>
      <c r="C8" s="7">
        <v>1</v>
      </c>
      <c r="D8" s="7">
        <v>1</v>
      </c>
      <c r="E8" s="7">
        <v>1</v>
      </c>
      <c r="F8" s="7">
        <v>0</v>
      </c>
      <c r="G8" s="2"/>
      <c r="H8" s="6">
        <v>6</v>
      </c>
      <c r="I8" s="7">
        <v>-0.10800899999999999</v>
      </c>
      <c r="J8" s="7">
        <v>1</v>
      </c>
      <c r="K8" s="7">
        <v>1</v>
      </c>
      <c r="L8" s="7">
        <v>1</v>
      </c>
      <c r="M8" s="7">
        <v>0</v>
      </c>
      <c r="O8" s="9" t="s">
        <v>17</v>
      </c>
      <c r="P8" s="8">
        <v>4</v>
      </c>
      <c r="Q8" s="8">
        <v>0.7</v>
      </c>
      <c r="R8" s="8">
        <v>1</v>
      </c>
      <c r="S8" s="11">
        <v>0.78993070483000005</v>
      </c>
      <c r="T8" s="11">
        <f>-19.079*(S8)^3+43.157*(S8)^2-32.057*(S8)+8.4829</f>
        <v>0.6854342363239283</v>
      </c>
      <c r="U8" s="12">
        <f t="shared" si="0"/>
        <v>4.3978240251234277</v>
      </c>
    </row>
    <row r="9" spans="1:21" ht="15.75" x14ac:dyDescent="0.25">
      <c r="A9" s="6">
        <v>7</v>
      </c>
      <c r="B9" s="7">
        <v>0.415437</v>
      </c>
      <c r="C9" s="7">
        <v>0</v>
      </c>
      <c r="D9" s="7">
        <v>2</v>
      </c>
      <c r="E9" s="7">
        <v>1</v>
      </c>
      <c r="F9" s="7">
        <v>0</v>
      </c>
      <c r="G9" s="2"/>
      <c r="H9" s="6">
        <v>7</v>
      </c>
      <c r="I9" s="7">
        <v>-8.8538099999999995E-2</v>
      </c>
      <c r="J9" s="7">
        <v>2</v>
      </c>
      <c r="K9" s="7">
        <v>1</v>
      </c>
      <c r="L9" s="7">
        <v>1</v>
      </c>
      <c r="M9" s="7">
        <v>0</v>
      </c>
      <c r="O9" s="9" t="s">
        <v>18</v>
      </c>
      <c r="P9" s="8">
        <v>3</v>
      </c>
      <c r="Q9" s="8">
        <v>0.65</v>
      </c>
      <c r="R9" s="8">
        <v>1.4</v>
      </c>
      <c r="S9" s="11">
        <v>0.92504152111000004</v>
      </c>
      <c r="T9" s="11">
        <f>-1.3345*S9^4+4.2643*S9^3-5.3558*S9^2+3.7323*S9-0.6174</f>
        <v>0.6504576926979504</v>
      </c>
      <c r="U9" s="12">
        <f t="shared" si="0"/>
        <v>3.755481405543259</v>
      </c>
    </row>
    <row r="10" spans="1:21" ht="15.75" x14ac:dyDescent="0.25">
      <c r="A10" s="8">
        <v>8</v>
      </c>
      <c r="B10" s="7">
        <v>1.44043E-2</v>
      </c>
      <c r="C10" s="7">
        <v>0</v>
      </c>
      <c r="D10" s="7">
        <v>0</v>
      </c>
      <c r="E10" s="7">
        <v>0</v>
      </c>
      <c r="F10" s="7">
        <v>1</v>
      </c>
      <c r="G10" s="2"/>
      <c r="H10" s="6">
        <v>8</v>
      </c>
      <c r="I10" s="7">
        <v>0.18856100000000001</v>
      </c>
      <c r="J10" s="7">
        <v>0</v>
      </c>
      <c r="K10" s="7">
        <v>2</v>
      </c>
      <c r="L10" s="7">
        <v>1</v>
      </c>
      <c r="M10" s="7">
        <v>0</v>
      </c>
      <c r="O10" s="9" t="s">
        <v>19</v>
      </c>
      <c r="P10" s="8">
        <v>3</v>
      </c>
      <c r="Q10" s="8">
        <v>0.65</v>
      </c>
      <c r="R10" s="8">
        <v>1.2</v>
      </c>
      <c r="S10" s="11">
        <v>0.85780443192</v>
      </c>
      <c r="T10" s="11">
        <f>-54.128*S10^5+236.58*S10^4-413.59*S10^3+360.47*S10^2-155.71*S10+27.095</f>
        <v>0.66843578464141729</v>
      </c>
      <c r="U10" s="12">
        <f t="shared" si="0"/>
        <v>4.0498464482263774</v>
      </c>
    </row>
    <row r="11" spans="1:21" ht="15.75" x14ac:dyDescent="0.25">
      <c r="A11" s="6">
        <v>9</v>
      </c>
      <c r="B11" s="7">
        <v>-5.3005400000000001E-2</v>
      </c>
      <c r="C11" s="7">
        <v>2</v>
      </c>
      <c r="D11" s="7">
        <v>0</v>
      </c>
      <c r="E11" s="7">
        <v>0</v>
      </c>
      <c r="F11" s="7">
        <v>1</v>
      </c>
      <c r="G11" s="2"/>
      <c r="H11" s="6">
        <v>9</v>
      </c>
      <c r="I11" s="7">
        <v>-3.70871E-3</v>
      </c>
      <c r="J11" s="7">
        <v>1</v>
      </c>
      <c r="K11" s="7">
        <v>0</v>
      </c>
      <c r="L11" s="7">
        <v>0</v>
      </c>
      <c r="M11" s="7">
        <v>1</v>
      </c>
      <c r="O11" s="9" t="s">
        <v>20</v>
      </c>
      <c r="P11" s="8">
        <v>3</v>
      </c>
      <c r="Q11" s="8">
        <v>0.65</v>
      </c>
      <c r="R11" s="8">
        <v>1</v>
      </c>
      <c r="S11" s="11">
        <v>0.78084009017</v>
      </c>
      <c r="T11" s="11">
        <f>-21.43*(S11)^3+48.574*(S11)^2-36.234*(S11)+9.5467</f>
        <v>0.66731017561077799</v>
      </c>
      <c r="U11" s="12">
        <f t="shared" si="0"/>
        <v>4.449023911064458</v>
      </c>
    </row>
    <row r="12" spans="1:21" x14ac:dyDescent="0.25">
      <c r="A12" s="8">
        <v>10</v>
      </c>
      <c r="B12" s="7">
        <v>1.4348100000000001E-2</v>
      </c>
      <c r="C12" s="7">
        <v>0</v>
      </c>
      <c r="D12" s="7">
        <v>1</v>
      </c>
      <c r="E12" s="7">
        <v>0</v>
      </c>
      <c r="F12" s="7">
        <v>1</v>
      </c>
      <c r="G12" s="2"/>
      <c r="H12" s="6">
        <v>10</v>
      </c>
      <c r="I12" s="7">
        <v>5.1369600000000003E-3</v>
      </c>
      <c r="J12" s="7">
        <v>0</v>
      </c>
      <c r="K12" s="7">
        <v>1</v>
      </c>
      <c r="L12" s="7">
        <v>0</v>
      </c>
      <c r="M12" s="7">
        <v>1</v>
      </c>
      <c r="O12" s="20"/>
      <c r="P12" s="20"/>
      <c r="Q12" s="20"/>
      <c r="R12" s="20"/>
      <c r="S12" s="20"/>
      <c r="T12" s="15"/>
    </row>
    <row r="13" spans="1:21" x14ac:dyDescent="0.25">
      <c r="A13" s="6">
        <v>11</v>
      </c>
      <c r="B13" s="7">
        <v>6.0682600000000003E-2</v>
      </c>
      <c r="C13" s="7">
        <v>1</v>
      </c>
      <c r="D13" s="7">
        <v>1</v>
      </c>
      <c r="E13" s="7">
        <v>0</v>
      </c>
      <c r="F13" s="7">
        <v>1</v>
      </c>
      <c r="G13" s="2"/>
      <c r="H13" s="6">
        <v>11</v>
      </c>
      <c r="I13" s="7">
        <v>2.0944899999999999E-2</v>
      </c>
      <c r="J13" s="7">
        <v>1</v>
      </c>
      <c r="K13" s="7">
        <v>1</v>
      </c>
      <c r="L13" s="7">
        <v>0</v>
      </c>
      <c r="M13" s="7">
        <v>1</v>
      </c>
    </row>
    <row r="14" spans="1:21" x14ac:dyDescent="0.25">
      <c r="A14" s="8">
        <v>12</v>
      </c>
      <c r="B14" s="7">
        <v>-1.2589400000000001E-2</v>
      </c>
      <c r="C14" s="7">
        <v>0</v>
      </c>
      <c r="D14" s="7">
        <v>0</v>
      </c>
      <c r="E14" s="7">
        <v>1</v>
      </c>
      <c r="F14" s="7">
        <v>1</v>
      </c>
      <c r="G14" s="2"/>
      <c r="H14" s="6">
        <v>12</v>
      </c>
      <c r="I14" s="7">
        <v>4.7431900000000004E-3</v>
      </c>
      <c r="J14" s="7">
        <v>2</v>
      </c>
      <c r="K14" s="7">
        <v>1</v>
      </c>
      <c r="L14" s="7">
        <v>0</v>
      </c>
      <c r="M14" s="7">
        <v>1</v>
      </c>
    </row>
    <row r="15" spans="1:21" x14ac:dyDescent="0.25">
      <c r="A15" s="6">
        <v>13</v>
      </c>
      <c r="B15" s="7">
        <v>1.09689E-2</v>
      </c>
      <c r="C15" s="7">
        <v>1</v>
      </c>
      <c r="D15" s="7">
        <v>0</v>
      </c>
      <c r="E15" s="7">
        <v>1</v>
      </c>
      <c r="F15" s="7">
        <v>1</v>
      </c>
      <c r="G15" s="2"/>
      <c r="H15" s="6">
        <v>13</v>
      </c>
      <c r="I15" s="7">
        <v>-7.2340800000000004E-3</v>
      </c>
      <c r="J15" s="7">
        <v>2</v>
      </c>
      <c r="K15" s="7">
        <v>0</v>
      </c>
      <c r="L15" s="7">
        <v>1</v>
      </c>
      <c r="M15" s="7">
        <v>1</v>
      </c>
      <c r="O15" s="12"/>
      <c r="P15" s="58">
        <f>(75*10^4*(230/60)^2)/(1025*(0.86*30.1*1852/3600)^4)</f>
        <v>0.34188248783487696</v>
      </c>
      <c r="Q15" s="12">
        <f t="shared" ref="Q15:U15" si="1">(75*10^4*(230/60)^2)/(1025*(0.86*30.1*1852/3600)^4)</f>
        <v>0.34188248783487696</v>
      </c>
      <c r="R15" s="12">
        <f t="shared" si="1"/>
        <v>0.34188248783487696</v>
      </c>
      <c r="S15" s="12">
        <f t="shared" si="1"/>
        <v>0.34188248783487696</v>
      </c>
      <c r="T15" s="12">
        <f t="shared" si="1"/>
        <v>0.34188248783487696</v>
      </c>
      <c r="U15" s="12">
        <f t="shared" si="1"/>
        <v>0.34188248783487696</v>
      </c>
    </row>
    <row r="16" spans="1:21" x14ac:dyDescent="0.25">
      <c r="A16" s="8">
        <v>14</v>
      </c>
      <c r="B16" s="7">
        <v>-0.13369800000000001</v>
      </c>
      <c r="C16" s="7">
        <v>0</v>
      </c>
      <c r="D16" s="7">
        <v>3</v>
      </c>
      <c r="E16" s="7">
        <v>0</v>
      </c>
      <c r="F16" s="7">
        <v>0</v>
      </c>
      <c r="G16" s="2"/>
      <c r="H16" s="6">
        <v>14</v>
      </c>
      <c r="I16" s="7">
        <v>4.3838799999999997E-3</v>
      </c>
      <c r="J16" s="7">
        <v>1</v>
      </c>
      <c r="K16" s="7">
        <v>1</v>
      </c>
      <c r="L16" s="7">
        <v>1</v>
      </c>
      <c r="M16" s="7">
        <v>1</v>
      </c>
      <c r="O16" s="12"/>
      <c r="P16" s="54">
        <v>0.7</v>
      </c>
      <c r="Q16" s="54">
        <v>0.8</v>
      </c>
      <c r="R16" s="54">
        <v>0.9</v>
      </c>
      <c r="S16" s="54">
        <v>1</v>
      </c>
      <c r="T16" s="54">
        <v>1.1000000000000001</v>
      </c>
      <c r="U16" s="54">
        <v>1.2</v>
      </c>
    </row>
    <row r="17" spans="1:22" x14ac:dyDescent="0.25">
      <c r="A17" s="6">
        <v>15</v>
      </c>
      <c r="B17" s="7">
        <v>6.3840700000000004E-3</v>
      </c>
      <c r="C17" s="7">
        <v>0</v>
      </c>
      <c r="D17" s="7">
        <v>6</v>
      </c>
      <c r="E17" s="7">
        <v>0</v>
      </c>
      <c r="F17" s="7">
        <v>0</v>
      </c>
      <c r="G17" s="2"/>
      <c r="H17" s="6">
        <v>15</v>
      </c>
      <c r="I17" s="7">
        <v>-2.69403E-2</v>
      </c>
      <c r="J17" s="7">
        <v>0</v>
      </c>
      <c r="K17" s="7">
        <v>2</v>
      </c>
      <c r="L17" s="7">
        <v>1</v>
      </c>
      <c r="M17" s="7">
        <v>1</v>
      </c>
    </row>
    <row r="18" spans="1:22" ht="15.75" x14ac:dyDescent="0.25">
      <c r="A18" s="8">
        <v>16</v>
      </c>
      <c r="B18" s="7">
        <v>-1.3271800000000001E-3</v>
      </c>
      <c r="C18" s="7">
        <v>2</v>
      </c>
      <c r="D18" s="7">
        <v>6</v>
      </c>
      <c r="E18" s="7">
        <v>0</v>
      </c>
      <c r="F18" s="7">
        <v>0</v>
      </c>
      <c r="G18" s="2"/>
      <c r="H18" s="6">
        <v>16</v>
      </c>
      <c r="I18" s="7">
        <v>5.5808200000000002E-2</v>
      </c>
      <c r="J18" s="7">
        <v>3</v>
      </c>
      <c r="K18" s="7">
        <v>0</v>
      </c>
      <c r="L18" s="7">
        <v>1</v>
      </c>
      <c r="M18" s="7">
        <v>0</v>
      </c>
      <c r="O18" s="90" t="s">
        <v>33</v>
      </c>
      <c r="P18" s="91"/>
      <c r="Q18" s="91"/>
      <c r="R18" s="91"/>
      <c r="S18" s="92"/>
      <c r="U18" s="57" t="s">
        <v>44</v>
      </c>
      <c r="V18" s="57"/>
    </row>
    <row r="19" spans="1:22" ht="15.75" x14ac:dyDescent="0.25">
      <c r="A19" s="6">
        <v>17</v>
      </c>
      <c r="B19" s="7">
        <v>0.16849600000000001</v>
      </c>
      <c r="C19" s="7">
        <v>3</v>
      </c>
      <c r="D19" s="7">
        <v>0</v>
      </c>
      <c r="E19" s="7">
        <v>1</v>
      </c>
      <c r="F19" s="7">
        <v>0</v>
      </c>
      <c r="G19" s="2"/>
      <c r="H19" s="6">
        <v>17</v>
      </c>
      <c r="I19" s="7">
        <v>1.6188600000000001E-2</v>
      </c>
      <c r="J19" s="7">
        <v>0</v>
      </c>
      <c r="K19" s="7">
        <v>3</v>
      </c>
      <c r="L19" s="7">
        <v>1</v>
      </c>
      <c r="M19" s="7">
        <v>0</v>
      </c>
      <c r="O19" s="97" t="s">
        <v>34</v>
      </c>
      <c r="P19" s="98"/>
      <c r="Q19" s="99"/>
      <c r="R19" s="55" t="s">
        <v>43</v>
      </c>
      <c r="S19" s="55"/>
      <c r="U19" s="11" t="s">
        <v>55</v>
      </c>
      <c r="V19" s="11">
        <f>(0.86*30.1*1852)/3600</f>
        <v>13.316908888888888</v>
      </c>
    </row>
    <row r="20" spans="1:22" ht="15.75" x14ac:dyDescent="0.25">
      <c r="A20" s="8">
        <v>18</v>
      </c>
      <c r="B20" s="7">
        <v>-5.07214E-2</v>
      </c>
      <c r="C20" s="7">
        <v>0</v>
      </c>
      <c r="D20" s="7">
        <v>0</v>
      </c>
      <c r="E20" s="7">
        <v>2</v>
      </c>
      <c r="F20" s="7">
        <v>0</v>
      </c>
      <c r="G20" s="2"/>
      <c r="H20" s="6">
        <v>18</v>
      </c>
      <c r="I20" s="7">
        <v>3.1808600000000002E-3</v>
      </c>
      <c r="J20" s="7">
        <v>1</v>
      </c>
      <c r="K20" s="7">
        <v>3</v>
      </c>
      <c r="L20" s="7">
        <v>1</v>
      </c>
      <c r="M20" s="7">
        <v>0</v>
      </c>
      <c r="O20" s="90" t="s">
        <v>38</v>
      </c>
      <c r="P20" s="91"/>
      <c r="Q20" s="92"/>
      <c r="R20" s="56" t="s">
        <v>42</v>
      </c>
      <c r="S20" s="56"/>
      <c r="U20" s="11" t="s">
        <v>56</v>
      </c>
      <c r="V20" s="11">
        <f>(12*10^5)/(2*0.8)</f>
        <v>750000</v>
      </c>
    </row>
    <row r="21" spans="1:22" ht="15.75" x14ac:dyDescent="0.25">
      <c r="A21" s="6">
        <v>19</v>
      </c>
      <c r="B21" s="7">
        <v>8.5455900000000001E-2</v>
      </c>
      <c r="C21" s="7">
        <v>2</v>
      </c>
      <c r="D21" s="7">
        <v>0</v>
      </c>
      <c r="E21" s="7">
        <v>2</v>
      </c>
      <c r="F21" s="7">
        <v>0</v>
      </c>
      <c r="G21" s="2"/>
      <c r="H21" s="6">
        <v>19</v>
      </c>
      <c r="I21" s="7">
        <v>1.5896E-2</v>
      </c>
      <c r="J21" s="7">
        <v>0</v>
      </c>
      <c r="K21" s="7">
        <v>0</v>
      </c>
      <c r="L21" s="7">
        <v>2</v>
      </c>
      <c r="M21" s="7">
        <v>0</v>
      </c>
      <c r="O21" s="57" t="s">
        <v>35</v>
      </c>
      <c r="P21" s="57"/>
      <c r="Q21" s="57"/>
      <c r="R21" s="93" t="s">
        <v>39</v>
      </c>
      <c r="S21" s="94"/>
      <c r="U21" s="11" t="s">
        <v>57</v>
      </c>
      <c r="V21" s="12">
        <f>230/60</f>
        <v>3.8333333333333335</v>
      </c>
    </row>
    <row r="22" spans="1:22" ht="15.75" x14ac:dyDescent="0.25">
      <c r="A22" s="8">
        <v>20</v>
      </c>
      <c r="B22" s="7">
        <v>-5.0447499999999999E-2</v>
      </c>
      <c r="C22" s="7">
        <v>3</v>
      </c>
      <c r="D22" s="7">
        <v>0</v>
      </c>
      <c r="E22" s="7">
        <v>2</v>
      </c>
      <c r="F22" s="7">
        <v>0</v>
      </c>
      <c r="G22" s="2"/>
      <c r="H22" s="6">
        <v>20</v>
      </c>
      <c r="I22" s="7">
        <v>4.7172899999999997E-2</v>
      </c>
      <c r="J22" s="7">
        <v>1</v>
      </c>
      <c r="K22" s="7">
        <v>0</v>
      </c>
      <c r="L22" s="7">
        <v>2</v>
      </c>
      <c r="M22" s="7">
        <v>0</v>
      </c>
      <c r="O22" s="90" t="s">
        <v>36</v>
      </c>
      <c r="P22" s="91"/>
      <c r="Q22" s="92"/>
      <c r="R22" s="93" t="s">
        <v>40</v>
      </c>
      <c r="S22" s="94"/>
    </row>
    <row r="23" spans="1:22" ht="15.75" x14ac:dyDescent="0.25">
      <c r="A23" s="6">
        <v>21</v>
      </c>
      <c r="B23" s="7">
        <v>1.0465E-2</v>
      </c>
      <c r="C23" s="7">
        <v>1</v>
      </c>
      <c r="D23" s="7">
        <v>6</v>
      </c>
      <c r="E23" s="7">
        <v>2</v>
      </c>
      <c r="F23" s="7">
        <v>0</v>
      </c>
      <c r="G23" s="2"/>
      <c r="H23" s="6">
        <v>21</v>
      </c>
      <c r="I23" s="7">
        <v>1.9628300000000001E-2</v>
      </c>
      <c r="J23" s="7">
        <v>3</v>
      </c>
      <c r="K23" s="7">
        <v>0</v>
      </c>
      <c r="L23" s="7">
        <v>2</v>
      </c>
      <c r="M23" s="7">
        <v>0</v>
      </c>
      <c r="O23" s="90" t="s">
        <v>37</v>
      </c>
      <c r="P23" s="91"/>
      <c r="Q23" s="92"/>
      <c r="R23" s="93" t="s">
        <v>41</v>
      </c>
      <c r="S23" s="94"/>
    </row>
    <row r="24" spans="1:22" ht="15.75" x14ac:dyDescent="0.25">
      <c r="A24" s="8">
        <v>22</v>
      </c>
      <c r="B24" s="7">
        <v>-6.48272E-3</v>
      </c>
      <c r="C24" s="7">
        <v>2</v>
      </c>
      <c r="D24" s="7">
        <v>6</v>
      </c>
      <c r="E24" s="7">
        <v>2</v>
      </c>
      <c r="F24" s="7">
        <v>0</v>
      </c>
      <c r="G24" s="2"/>
      <c r="H24" s="6">
        <v>22</v>
      </c>
      <c r="I24" s="7">
        <v>-5.0278200000000002E-2</v>
      </c>
      <c r="J24" s="7">
        <v>0</v>
      </c>
      <c r="K24" s="7">
        <v>1</v>
      </c>
      <c r="L24" s="7">
        <v>2</v>
      </c>
      <c r="M24" s="7">
        <v>0</v>
      </c>
      <c r="O24" s="95" t="s">
        <v>45</v>
      </c>
      <c r="P24" s="100"/>
      <c r="Q24" s="96"/>
      <c r="R24" s="95" t="s">
        <v>46</v>
      </c>
      <c r="S24" s="96"/>
    </row>
    <row r="25" spans="1:22" ht="15.75" x14ac:dyDescent="0.25">
      <c r="A25" s="6">
        <v>23</v>
      </c>
      <c r="B25" s="7">
        <v>-8.4172799999999992E-3</v>
      </c>
      <c r="C25" s="7">
        <v>0</v>
      </c>
      <c r="D25" s="7">
        <v>3</v>
      </c>
      <c r="E25" s="7">
        <v>0</v>
      </c>
      <c r="F25" s="7">
        <v>1</v>
      </c>
      <c r="G25" s="2"/>
      <c r="H25" s="6">
        <v>23</v>
      </c>
      <c r="I25" s="7">
        <v>-3.0054999999999998E-2</v>
      </c>
      <c r="J25" s="7">
        <v>3</v>
      </c>
      <c r="K25" s="7">
        <v>1</v>
      </c>
      <c r="L25" s="7">
        <v>2</v>
      </c>
      <c r="M25" s="7">
        <v>0</v>
      </c>
      <c r="O25" s="95" t="s">
        <v>47</v>
      </c>
      <c r="P25" s="100"/>
      <c r="Q25" s="96"/>
      <c r="R25" s="95" t="s">
        <v>48</v>
      </c>
      <c r="S25" s="96"/>
    </row>
    <row r="26" spans="1:22" ht="15.75" x14ac:dyDescent="0.25">
      <c r="A26" s="8">
        <v>24</v>
      </c>
      <c r="B26" s="7">
        <v>1.68424E-2</v>
      </c>
      <c r="C26" s="7">
        <v>1</v>
      </c>
      <c r="D26" s="7">
        <v>3</v>
      </c>
      <c r="E26" s="7">
        <v>0</v>
      </c>
      <c r="F26" s="7">
        <v>1</v>
      </c>
      <c r="G26" s="2"/>
      <c r="H26" s="6">
        <v>24</v>
      </c>
      <c r="I26" s="7">
        <v>4.1712199999999998E-2</v>
      </c>
      <c r="J26" s="7">
        <v>2</v>
      </c>
      <c r="K26" s="7">
        <v>2</v>
      </c>
      <c r="L26" s="7">
        <v>2</v>
      </c>
      <c r="M26" s="7">
        <v>0</v>
      </c>
      <c r="O26" s="95" t="s">
        <v>49</v>
      </c>
      <c r="P26" s="100"/>
      <c r="Q26" s="96"/>
      <c r="R26" s="95" t="s">
        <v>50</v>
      </c>
      <c r="S26" s="96"/>
    </row>
    <row r="27" spans="1:22" ht="15.75" x14ac:dyDescent="0.25">
      <c r="A27" s="6">
        <v>25</v>
      </c>
      <c r="B27" s="7">
        <v>-1.0229600000000001E-3</v>
      </c>
      <c r="C27" s="7">
        <v>3</v>
      </c>
      <c r="D27" s="7">
        <v>3</v>
      </c>
      <c r="E27" s="7">
        <v>0</v>
      </c>
      <c r="F27" s="7">
        <v>1</v>
      </c>
      <c r="G27" s="2"/>
      <c r="H27" s="6">
        <v>25</v>
      </c>
      <c r="I27" s="7">
        <v>-3.9772200000000001E-2</v>
      </c>
      <c r="J27" s="7">
        <v>0</v>
      </c>
      <c r="K27" s="7">
        <v>3</v>
      </c>
      <c r="L27" s="7">
        <v>2</v>
      </c>
      <c r="M27" s="7">
        <v>0</v>
      </c>
      <c r="O27" s="95" t="s">
        <v>51</v>
      </c>
      <c r="P27" s="100"/>
      <c r="Q27" s="96"/>
      <c r="R27" s="95" t="s">
        <v>52</v>
      </c>
      <c r="S27" s="96"/>
    </row>
    <row r="28" spans="1:22" ht="15.75" x14ac:dyDescent="0.25">
      <c r="A28" s="8">
        <v>26</v>
      </c>
      <c r="B28" s="7">
        <v>-3.1779099999999998E-2</v>
      </c>
      <c r="C28" s="7">
        <v>0</v>
      </c>
      <c r="D28" s="7">
        <v>3</v>
      </c>
      <c r="E28" s="7">
        <v>1</v>
      </c>
      <c r="F28" s="7">
        <v>1</v>
      </c>
      <c r="G28" s="2"/>
      <c r="H28" s="6">
        <v>26</v>
      </c>
      <c r="I28" s="7">
        <v>-3.5002399999999999E-3</v>
      </c>
      <c r="J28" s="7">
        <v>0</v>
      </c>
      <c r="K28" s="7">
        <v>6</v>
      </c>
      <c r="L28" s="7">
        <v>2</v>
      </c>
      <c r="M28" s="7">
        <v>0</v>
      </c>
      <c r="O28" s="95" t="s">
        <v>53</v>
      </c>
      <c r="P28" s="100"/>
      <c r="Q28" s="96"/>
      <c r="R28" s="95" t="s">
        <v>54</v>
      </c>
      <c r="S28" s="96"/>
    </row>
    <row r="29" spans="1:22" x14ac:dyDescent="0.25">
      <c r="A29" s="6">
        <v>27</v>
      </c>
      <c r="B29" s="7">
        <v>1.8603999999999999E-2</v>
      </c>
      <c r="C29" s="7">
        <v>1</v>
      </c>
      <c r="D29" s="7">
        <v>0</v>
      </c>
      <c r="E29" s="7">
        <v>2</v>
      </c>
      <c r="F29" s="7">
        <v>1</v>
      </c>
      <c r="G29" s="2"/>
      <c r="H29" s="6">
        <v>27</v>
      </c>
      <c r="I29" s="7">
        <v>-1.0685399999999999E-2</v>
      </c>
      <c r="J29" s="7">
        <v>3</v>
      </c>
      <c r="K29" s="7">
        <v>0</v>
      </c>
      <c r="L29" s="7">
        <v>0</v>
      </c>
      <c r="M29" s="7">
        <v>1</v>
      </c>
    </row>
    <row r="30" spans="1:22" x14ac:dyDescent="0.25">
      <c r="A30" s="8">
        <v>28</v>
      </c>
      <c r="B30" s="7">
        <v>-4.1079799999999998E-3</v>
      </c>
      <c r="C30" s="7">
        <v>0</v>
      </c>
      <c r="D30" s="7">
        <v>2</v>
      </c>
      <c r="E30" s="7">
        <v>2</v>
      </c>
      <c r="F30" s="7">
        <v>1</v>
      </c>
      <c r="G30" s="2"/>
      <c r="H30" s="6">
        <v>28</v>
      </c>
      <c r="I30" s="7">
        <v>1.10903E-3</v>
      </c>
      <c r="J30" s="7">
        <v>3</v>
      </c>
      <c r="K30" s="7">
        <v>3</v>
      </c>
      <c r="L30" s="7">
        <v>0</v>
      </c>
      <c r="M30" s="7">
        <v>1</v>
      </c>
    </row>
    <row r="31" spans="1:22" x14ac:dyDescent="0.25">
      <c r="A31" s="6">
        <v>29</v>
      </c>
      <c r="B31" s="7">
        <v>-6.06848E-4</v>
      </c>
      <c r="C31" s="7">
        <v>0</v>
      </c>
      <c r="D31" s="7">
        <v>0</v>
      </c>
      <c r="E31" s="7">
        <v>0</v>
      </c>
      <c r="F31" s="7">
        <v>2</v>
      </c>
      <c r="G31" s="2"/>
      <c r="H31" s="6">
        <v>29</v>
      </c>
      <c r="I31" s="7">
        <v>-3.1391200000000001E-4</v>
      </c>
      <c r="J31" s="7">
        <v>0</v>
      </c>
      <c r="K31" s="7">
        <v>6</v>
      </c>
      <c r="L31" s="7">
        <v>0</v>
      </c>
      <c r="M31" s="7">
        <v>1</v>
      </c>
    </row>
    <row r="32" spans="1:22" x14ac:dyDescent="0.25">
      <c r="A32" s="8">
        <v>30</v>
      </c>
      <c r="B32" s="7">
        <v>-4.9819E-3</v>
      </c>
      <c r="C32" s="7">
        <v>1</v>
      </c>
      <c r="D32" s="7">
        <v>0</v>
      </c>
      <c r="E32" s="7">
        <v>0</v>
      </c>
      <c r="F32" s="7">
        <v>2</v>
      </c>
      <c r="G32" s="2"/>
      <c r="H32" s="6">
        <v>30</v>
      </c>
      <c r="I32" s="7">
        <v>3.5985000000000001E-3</v>
      </c>
      <c r="J32" s="7">
        <v>3</v>
      </c>
      <c r="K32" s="7">
        <v>0</v>
      </c>
      <c r="L32" s="7">
        <v>1</v>
      </c>
      <c r="M32" s="7">
        <v>1</v>
      </c>
    </row>
    <row r="33" spans="1:13" x14ac:dyDescent="0.25">
      <c r="A33" s="6">
        <v>31</v>
      </c>
      <c r="B33" s="7">
        <v>2.5983E-3</v>
      </c>
      <c r="C33" s="7">
        <v>2</v>
      </c>
      <c r="D33" s="7">
        <v>0</v>
      </c>
      <c r="E33" s="7">
        <v>0</v>
      </c>
      <c r="F33" s="7">
        <v>2</v>
      </c>
      <c r="G33" s="2"/>
      <c r="H33" s="6">
        <v>31</v>
      </c>
      <c r="I33" s="7">
        <v>-1.42121E-3</v>
      </c>
      <c r="J33" s="7">
        <v>0</v>
      </c>
      <c r="K33" s="7">
        <v>6</v>
      </c>
      <c r="L33" s="7">
        <v>1</v>
      </c>
      <c r="M33" s="7">
        <v>1</v>
      </c>
    </row>
    <row r="34" spans="1:13" x14ac:dyDescent="0.25">
      <c r="A34" s="8">
        <v>32</v>
      </c>
      <c r="B34" s="7">
        <v>-5.6052800000000002E-4</v>
      </c>
      <c r="C34" s="7">
        <v>3</v>
      </c>
      <c r="D34" s="7">
        <v>0</v>
      </c>
      <c r="E34" s="7">
        <v>0</v>
      </c>
      <c r="F34" s="7">
        <v>2</v>
      </c>
      <c r="G34" s="2"/>
      <c r="H34" s="6">
        <v>32</v>
      </c>
      <c r="I34" s="7">
        <v>-3.83637E-3</v>
      </c>
      <c r="J34" s="7">
        <v>1</v>
      </c>
      <c r="K34" s="7">
        <v>0</v>
      </c>
      <c r="L34" s="7">
        <v>2</v>
      </c>
      <c r="M34" s="7">
        <v>1</v>
      </c>
    </row>
    <row r="35" spans="1:13" x14ac:dyDescent="0.25">
      <c r="A35" s="6">
        <v>33</v>
      </c>
      <c r="B35" s="7">
        <v>-1.63652E-3</v>
      </c>
      <c r="C35" s="7">
        <v>1</v>
      </c>
      <c r="D35" s="7">
        <v>2</v>
      </c>
      <c r="E35" s="7">
        <v>0</v>
      </c>
      <c r="F35" s="7">
        <v>2</v>
      </c>
      <c r="G35" s="2"/>
      <c r="H35" s="6">
        <v>33</v>
      </c>
      <c r="I35" s="7">
        <v>1.26803E-2</v>
      </c>
      <c r="J35" s="7">
        <v>0</v>
      </c>
      <c r="K35" s="7">
        <v>2</v>
      </c>
      <c r="L35" s="7">
        <v>2</v>
      </c>
      <c r="M35" s="7">
        <v>1</v>
      </c>
    </row>
    <row r="36" spans="1:13" x14ac:dyDescent="0.25">
      <c r="A36" s="8">
        <v>34</v>
      </c>
      <c r="B36" s="7">
        <v>-3.2878699999999998E-4</v>
      </c>
      <c r="C36" s="7">
        <v>1</v>
      </c>
      <c r="D36" s="7">
        <v>6</v>
      </c>
      <c r="E36" s="7">
        <v>0</v>
      </c>
      <c r="F36" s="7">
        <v>2</v>
      </c>
      <c r="G36" s="2"/>
      <c r="H36" s="6">
        <v>34</v>
      </c>
      <c r="I36" s="7">
        <v>-3.1827800000000001E-3</v>
      </c>
      <c r="J36" s="7">
        <v>2</v>
      </c>
      <c r="K36" s="7">
        <v>3</v>
      </c>
      <c r="L36" s="7">
        <v>2</v>
      </c>
      <c r="M36" s="7">
        <v>1</v>
      </c>
    </row>
    <row r="37" spans="1:13" x14ac:dyDescent="0.25">
      <c r="A37" s="6">
        <v>35</v>
      </c>
      <c r="B37" s="7">
        <v>1.16502E-4</v>
      </c>
      <c r="C37" s="7">
        <v>2</v>
      </c>
      <c r="D37" s="7">
        <v>6</v>
      </c>
      <c r="E37" s="7">
        <v>0</v>
      </c>
      <c r="F37" s="7">
        <v>2</v>
      </c>
      <c r="G37" s="2"/>
      <c r="H37" s="6">
        <v>35</v>
      </c>
      <c r="I37" s="7">
        <v>3.3426799999999998E-3</v>
      </c>
      <c r="J37" s="7">
        <v>0</v>
      </c>
      <c r="K37" s="7">
        <v>6</v>
      </c>
      <c r="L37" s="7">
        <v>2</v>
      </c>
      <c r="M37" s="7">
        <v>1</v>
      </c>
    </row>
    <row r="38" spans="1:13" x14ac:dyDescent="0.25">
      <c r="A38" s="8">
        <v>36</v>
      </c>
      <c r="B38" s="7">
        <v>6.90904E-4</v>
      </c>
      <c r="C38" s="7">
        <v>0</v>
      </c>
      <c r="D38" s="7">
        <v>0</v>
      </c>
      <c r="E38" s="7">
        <v>1</v>
      </c>
      <c r="F38" s="7">
        <v>2</v>
      </c>
      <c r="G38" s="2"/>
      <c r="H38" s="6">
        <v>36</v>
      </c>
      <c r="I38" s="7">
        <v>-1.8349099999999999E-3</v>
      </c>
      <c r="J38" s="7">
        <v>1</v>
      </c>
      <c r="K38" s="7">
        <v>1</v>
      </c>
      <c r="L38" s="7">
        <v>0</v>
      </c>
      <c r="M38" s="7">
        <v>2</v>
      </c>
    </row>
    <row r="39" spans="1:13" x14ac:dyDescent="0.25">
      <c r="A39" s="6">
        <v>37</v>
      </c>
      <c r="B39" s="7">
        <v>4.21749E-3</v>
      </c>
      <c r="C39" s="7">
        <v>0</v>
      </c>
      <c r="D39" s="7">
        <v>3</v>
      </c>
      <c r="E39" s="7">
        <v>1</v>
      </c>
      <c r="F39" s="7">
        <v>2</v>
      </c>
      <c r="G39" s="2"/>
      <c r="H39" s="6">
        <v>37</v>
      </c>
      <c r="I39" s="7">
        <v>1.12451E-4</v>
      </c>
      <c r="J39" s="7">
        <v>3</v>
      </c>
      <c r="K39" s="7">
        <v>2</v>
      </c>
      <c r="L39" s="7">
        <v>0</v>
      </c>
      <c r="M39" s="7">
        <v>2</v>
      </c>
    </row>
    <row r="40" spans="1:13" x14ac:dyDescent="0.25">
      <c r="A40" s="8">
        <v>38</v>
      </c>
      <c r="B40" s="7">
        <v>5.6522900000000001E-5</v>
      </c>
      <c r="C40" s="7">
        <v>3</v>
      </c>
      <c r="D40" s="7">
        <v>6</v>
      </c>
      <c r="E40" s="7">
        <v>1</v>
      </c>
      <c r="F40" s="7">
        <v>2</v>
      </c>
      <c r="G40" s="2"/>
      <c r="H40" s="6">
        <v>38</v>
      </c>
      <c r="I40" s="7">
        <v>-2.9722799999999999E-5</v>
      </c>
      <c r="J40" s="7">
        <v>3</v>
      </c>
      <c r="K40" s="7">
        <v>6</v>
      </c>
      <c r="L40" s="7">
        <v>0</v>
      </c>
      <c r="M40" s="7">
        <v>2</v>
      </c>
    </row>
    <row r="41" spans="1:13" x14ac:dyDescent="0.25">
      <c r="A41" s="6">
        <v>39</v>
      </c>
      <c r="B41" s="7">
        <v>-1.46564E-3</v>
      </c>
      <c r="C41" s="7">
        <v>0</v>
      </c>
      <c r="D41" s="7">
        <v>3</v>
      </c>
      <c r="E41" s="7">
        <v>2</v>
      </c>
      <c r="F41" s="7">
        <v>2</v>
      </c>
      <c r="G41" s="2"/>
      <c r="H41" s="6">
        <v>39</v>
      </c>
      <c r="I41" s="7">
        <v>2.6955099999999998E-4</v>
      </c>
      <c r="J41" s="7">
        <v>1</v>
      </c>
      <c r="K41" s="7">
        <v>0</v>
      </c>
      <c r="L41" s="7">
        <v>1</v>
      </c>
      <c r="M41" s="7">
        <v>2</v>
      </c>
    </row>
    <row r="42" spans="1:13" x14ac:dyDescent="0.25">
      <c r="A42" s="2"/>
      <c r="B42" s="2"/>
      <c r="C42" s="2"/>
      <c r="D42" s="2"/>
      <c r="E42" s="2"/>
      <c r="F42" s="2"/>
      <c r="G42" s="2"/>
      <c r="H42" s="6">
        <v>40</v>
      </c>
      <c r="I42" s="7">
        <v>8.3264999999999999E-4</v>
      </c>
      <c r="J42" s="7">
        <v>2</v>
      </c>
      <c r="K42" s="7">
        <v>0</v>
      </c>
      <c r="L42" s="7">
        <v>1</v>
      </c>
      <c r="M42" s="7">
        <v>2</v>
      </c>
    </row>
    <row r="43" spans="1:13" x14ac:dyDescent="0.25">
      <c r="A43" s="2"/>
      <c r="B43" s="2"/>
      <c r="C43" s="2"/>
      <c r="D43" s="2"/>
      <c r="E43" s="2"/>
      <c r="F43" s="2"/>
      <c r="G43" s="2"/>
      <c r="H43" s="6">
        <v>41</v>
      </c>
      <c r="I43" s="7">
        <v>1.5533400000000001E-3</v>
      </c>
      <c r="J43" s="7">
        <v>0</v>
      </c>
      <c r="K43" s="7">
        <v>2</v>
      </c>
      <c r="L43" s="7">
        <v>1</v>
      </c>
      <c r="M43" s="7">
        <v>2</v>
      </c>
    </row>
    <row r="44" spans="1:13" x14ac:dyDescent="0.25">
      <c r="A44" s="2"/>
      <c r="B44" s="2"/>
      <c r="C44" s="2"/>
      <c r="D44" s="2"/>
      <c r="E44" s="2"/>
      <c r="F44" s="2"/>
      <c r="G44" s="2"/>
      <c r="H44" s="6">
        <v>42</v>
      </c>
      <c r="I44" s="7">
        <v>3.0268299999999999E-4</v>
      </c>
      <c r="J44" s="7">
        <v>0</v>
      </c>
      <c r="K44" s="7">
        <v>6</v>
      </c>
      <c r="L44" s="7">
        <v>1</v>
      </c>
      <c r="M44" s="7">
        <v>2</v>
      </c>
    </row>
    <row r="45" spans="1:13" x14ac:dyDescent="0.25">
      <c r="A45" s="2"/>
      <c r="B45" s="2"/>
      <c r="C45" s="2"/>
      <c r="D45" s="2"/>
      <c r="E45" s="2"/>
      <c r="F45" s="2"/>
      <c r="G45" s="2"/>
      <c r="H45" s="6">
        <v>43</v>
      </c>
      <c r="I45" s="7">
        <v>-1.8430000000000001E-4</v>
      </c>
      <c r="J45" s="7">
        <v>0</v>
      </c>
      <c r="K45" s="7">
        <v>0</v>
      </c>
      <c r="L45" s="7">
        <v>2</v>
      </c>
      <c r="M45" s="7">
        <v>2</v>
      </c>
    </row>
    <row r="46" spans="1:13" x14ac:dyDescent="0.25">
      <c r="A46" s="2"/>
      <c r="B46" s="2"/>
      <c r="C46" s="2"/>
      <c r="D46" s="2"/>
      <c r="E46" s="2"/>
      <c r="F46" s="2"/>
      <c r="G46" s="2"/>
      <c r="H46" s="6">
        <v>44</v>
      </c>
      <c r="I46" s="7">
        <v>-4.2539900000000002E-4</v>
      </c>
      <c r="J46" s="7">
        <v>0</v>
      </c>
      <c r="K46" s="7">
        <v>3</v>
      </c>
      <c r="L46" s="7">
        <v>2</v>
      </c>
      <c r="M46" s="7">
        <v>2</v>
      </c>
    </row>
    <row r="47" spans="1:13" x14ac:dyDescent="0.25">
      <c r="A47" s="2"/>
      <c r="B47" s="2"/>
      <c r="C47" s="2"/>
      <c r="D47" s="2"/>
      <c r="E47" s="2"/>
      <c r="F47" s="2"/>
      <c r="G47" s="2"/>
      <c r="H47" s="6">
        <v>45</v>
      </c>
      <c r="I47" s="7">
        <v>8.6924300000000004E-5</v>
      </c>
      <c r="J47" s="7">
        <v>3</v>
      </c>
      <c r="K47" s="7">
        <v>3</v>
      </c>
      <c r="L47" s="7">
        <v>2</v>
      </c>
      <c r="M47" s="7">
        <v>2</v>
      </c>
    </row>
    <row r="48" spans="1:13" x14ac:dyDescent="0.25">
      <c r="A48" s="2"/>
      <c r="B48" s="2"/>
      <c r="C48" s="2"/>
      <c r="D48" s="2"/>
      <c r="E48" s="2"/>
      <c r="F48" s="2"/>
      <c r="G48" s="2"/>
      <c r="H48" s="6">
        <v>46</v>
      </c>
      <c r="I48" s="7">
        <v>-4.6589999999999999E-4</v>
      </c>
      <c r="J48" s="7">
        <v>0</v>
      </c>
      <c r="K48" s="7">
        <v>6</v>
      </c>
      <c r="L48" s="7">
        <v>2</v>
      </c>
      <c r="M48" s="7">
        <v>2</v>
      </c>
    </row>
    <row r="49" spans="1:21" x14ac:dyDescent="0.25">
      <c r="A49" s="2"/>
      <c r="B49" s="2"/>
      <c r="C49" s="2"/>
      <c r="D49" s="2"/>
      <c r="E49" s="2"/>
      <c r="F49" s="2"/>
      <c r="G49" s="2"/>
      <c r="H49" s="6">
        <v>47</v>
      </c>
      <c r="I49" s="7">
        <v>5.54194E-5</v>
      </c>
      <c r="J49" s="7">
        <v>1</v>
      </c>
      <c r="K49" s="7">
        <v>6</v>
      </c>
      <c r="L49" s="7">
        <v>2</v>
      </c>
      <c r="M49" s="7">
        <v>2</v>
      </c>
    </row>
    <row r="51" spans="1:21" ht="21" x14ac:dyDescent="0.35">
      <c r="A51" s="72" t="s">
        <v>21</v>
      </c>
      <c r="B51" s="73"/>
      <c r="C51" s="73"/>
      <c r="D51" s="73"/>
      <c r="E51" s="73"/>
      <c r="F51" s="73"/>
      <c r="G51" s="74"/>
      <c r="H51" s="75" t="s">
        <v>22</v>
      </c>
      <c r="I51" s="76"/>
      <c r="J51" s="76"/>
      <c r="K51" s="76"/>
      <c r="L51" s="76"/>
      <c r="M51" s="76"/>
      <c r="N51" s="77"/>
      <c r="O51" s="68" t="s">
        <v>23</v>
      </c>
      <c r="P51" s="69"/>
      <c r="Q51" s="69"/>
      <c r="R51" s="69"/>
      <c r="S51" s="69"/>
      <c r="T51" s="69"/>
      <c r="U51" s="70"/>
    </row>
    <row r="52" spans="1:21" x14ac:dyDescent="0.25">
      <c r="A52" s="11"/>
      <c r="B52" s="11">
        <v>0.7</v>
      </c>
      <c r="C52" s="11">
        <v>0.8</v>
      </c>
      <c r="D52" s="11">
        <v>0.9</v>
      </c>
      <c r="E52" s="11">
        <v>1</v>
      </c>
      <c r="F52" s="11">
        <v>1.1000000000000001</v>
      </c>
      <c r="G52" s="11">
        <v>1.2</v>
      </c>
      <c r="H52" s="12"/>
      <c r="I52" s="11">
        <v>0.7</v>
      </c>
      <c r="J52" s="11">
        <v>0.8</v>
      </c>
      <c r="K52" s="11">
        <v>0.9</v>
      </c>
      <c r="L52" s="11">
        <v>1</v>
      </c>
      <c r="M52" s="11">
        <v>1.1000000000000001</v>
      </c>
      <c r="N52" s="11">
        <v>1.2</v>
      </c>
      <c r="O52" s="12"/>
      <c r="P52" s="11">
        <v>0.7</v>
      </c>
      <c r="Q52" s="11">
        <v>0.8</v>
      </c>
      <c r="R52" s="11">
        <v>0.9</v>
      </c>
      <c r="S52" s="11">
        <v>1</v>
      </c>
      <c r="T52" s="11">
        <v>1.1000000000000001</v>
      </c>
      <c r="U52" s="11">
        <v>1.2</v>
      </c>
    </row>
    <row r="53" spans="1:21" x14ac:dyDescent="0.25">
      <c r="A53" s="11">
        <v>1</v>
      </c>
      <c r="B53" s="11">
        <f>$B3*B$52^ $C3*$R$3^ $D3*$Q$3^$E3*$P$3^$F3</f>
        <v>8.8049600000000006E-3</v>
      </c>
      <c r="C53" s="11">
        <f>$B3*C$52^ $C3*$R$3^ $D3*$Q$3^$E3*$P$3^$F3</f>
        <v>8.8049600000000006E-3</v>
      </c>
      <c r="D53" s="11">
        <f>$B3*D$52^ $C3*$R$3^ $D3*$Q$3^$E3*$P$3^$F3</f>
        <v>8.8049600000000006E-3</v>
      </c>
      <c r="E53" s="11">
        <f t="shared" ref="E53:F53" si="2">$B3*E$52^ $C3*$R$3^ $D3*$Q$3^$E3*$P$3^$F3</f>
        <v>8.8049600000000006E-3</v>
      </c>
      <c r="F53" s="11">
        <f t="shared" si="2"/>
        <v>8.8049600000000006E-3</v>
      </c>
      <c r="G53" s="11">
        <f>$B3*G$52^ $C3*$R$3^ $D3*$Q$3^$E3*$P$3^$F3</f>
        <v>8.8049600000000006E-3</v>
      </c>
      <c r="H53" s="11">
        <v>1</v>
      </c>
      <c r="I53" s="11">
        <f>$B3*I$52^ $C3*$R$4^ $D3*$Q$3^$E3*$P$3^$F3</f>
        <v>8.8049600000000006E-3</v>
      </c>
      <c r="J53" s="11">
        <f t="shared" ref="J53:N53" si="3">$B3*J$52^ $C3*$R$4^ $D3*$Q$3^$E3*$P$3^$F3</f>
        <v>8.8049600000000006E-3</v>
      </c>
      <c r="K53" s="11">
        <f t="shared" si="3"/>
        <v>8.8049600000000006E-3</v>
      </c>
      <c r="L53" s="11">
        <f t="shared" si="3"/>
        <v>8.8049600000000006E-3</v>
      </c>
      <c r="M53" s="11">
        <f t="shared" si="3"/>
        <v>8.8049600000000006E-3</v>
      </c>
      <c r="N53" s="11">
        <f t="shared" si="3"/>
        <v>8.8049600000000006E-3</v>
      </c>
      <c r="O53" s="11">
        <v>1</v>
      </c>
      <c r="P53" s="11">
        <f>$B3*P$52^$C3*$R$5^$D3*$Q$5^$E3*$P$5^$F3</f>
        <v>8.8049600000000006E-3</v>
      </c>
      <c r="Q53" s="11">
        <f t="shared" ref="Q53:U53" si="4">$B3*Q$52^$C3*$R$5^$D3*$Q$5^$E3*$P$5^$F3</f>
        <v>8.8049600000000006E-3</v>
      </c>
      <c r="R53" s="11">
        <f t="shared" si="4"/>
        <v>8.8049600000000006E-3</v>
      </c>
      <c r="S53" s="11">
        <f t="shared" si="4"/>
        <v>8.8049600000000006E-3</v>
      </c>
      <c r="T53" s="11">
        <f t="shared" si="4"/>
        <v>8.8049600000000006E-3</v>
      </c>
      <c r="U53" s="11">
        <f t="shared" si="4"/>
        <v>8.8049600000000006E-3</v>
      </c>
    </row>
    <row r="54" spans="1:21" x14ac:dyDescent="0.25">
      <c r="A54" s="11">
        <v>2</v>
      </c>
      <c r="B54" s="11">
        <f t="shared" ref="B54:F91" si="5">$B4*B$52^ $C4*$R$3^ $D4*$Q$3^$E4*$P$3^$F4</f>
        <v>-0.1431878</v>
      </c>
      <c r="C54" s="11">
        <f t="shared" ref="C54:D73" si="6">$B4*C$52^ $C4*$R$3^ $D4*$Q$3^$E4*$P$3^$F4</f>
        <v>-0.16364320000000002</v>
      </c>
      <c r="D54" s="11">
        <f t="shared" si="6"/>
        <v>-0.18409860000000003</v>
      </c>
      <c r="E54" s="11">
        <f t="shared" si="5"/>
        <v>-0.20455400000000001</v>
      </c>
      <c r="F54" s="11">
        <f t="shared" si="5"/>
        <v>-0.22500940000000003</v>
      </c>
      <c r="G54" s="11">
        <f t="shared" ref="G54" si="7">$B4*G$52^ $C4*$R$3^ $D4*$Q$3^$E4*$P$3^$F4</f>
        <v>-0.24546480000000001</v>
      </c>
      <c r="H54" s="11">
        <v>2</v>
      </c>
      <c r="I54" s="11">
        <f t="shared" ref="I54:N54" si="8">$B4*I$52^ $C4*$R$4^ $D4*$Q$3^$E4*$P$3^$F4</f>
        <v>-0.1431878</v>
      </c>
      <c r="J54" s="11">
        <f t="shared" si="8"/>
        <v>-0.16364320000000002</v>
      </c>
      <c r="K54" s="11">
        <f t="shared" si="8"/>
        <v>-0.18409860000000003</v>
      </c>
      <c r="L54" s="11">
        <f t="shared" si="8"/>
        <v>-0.20455400000000001</v>
      </c>
      <c r="M54" s="11">
        <f t="shared" si="8"/>
        <v>-0.22500940000000003</v>
      </c>
      <c r="N54" s="11">
        <f t="shared" si="8"/>
        <v>-0.24546480000000001</v>
      </c>
      <c r="O54" s="11">
        <v>2</v>
      </c>
      <c r="P54" s="11">
        <f t="shared" ref="P54:U54" si="9">$B4*P$52^$C4*$R$5^$D4*$Q$5^$E4*$P$5^$F4</f>
        <v>-0.1431878</v>
      </c>
      <c r="Q54" s="11">
        <f t="shared" si="9"/>
        <v>-0.16364320000000002</v>
      </c>
      <c r="R54" s="11">
        <f t="shared" si="9"/>
        <v>-0.18409860000000003</v>
      </c>
      <c r="S54" s="11">
        <f t="shared" si="9"/>
        <v>-0.20455400000000001</v>
      </c>
      <c r="T54" s="11">
        <f t="shared" si="9"/>
        <v>-0.22500940000000003</v>
      </c>
      <c r="U54" s="11">
        <f t="shared" si="9"/>
        <v>-0.24546480000000001</v>
      </c>
    </row>
    <row r="55" spans="1:21" x14ac:dyDescent="0.25">
      <c r="A55" s="11">
        <v>3</v>
      </c>
      <c r="B55" s="11">
        <f t="shared" si="5"/>
        <v>0.23289139999999997</v>
      </c>
      <c r="C55" s="11">
        <f t="shared" si="6"/>
        <v>0.23289139999999997</v>
      </c>
      <c r="D55" s="11">
        <f t="shared" si="6"/>
        <v>0.23289139999999997</v>
      </c>
      <c r="E55" s="11">
        <f t="shared" si="5"/>
        <v>0.23289139999999997</v>
      </c>
      <c r="F55" s="11">
        <f t="shared" si="5"/>
        <v>0.23289139999999997</v>
      </c>
      <c r="G55" s="11">
        <f t="shared" ref="G55" si="10">$B5*G$52^ $C5*$R$3^ $D5*$Q$3^$E5*$P$3^$F5</f>
        <v>0.23289139999999997</v>
      </c>
      <c r="H55" s="11">
        <v>3</v>
      </c>
      <c r="I55" s="11">
        <f t="shared" ref="I55:N55" si="11">$B5*I$52^ $C5*$R$4^ $D5*$Q$3^$E5*$P$3^$F5</f>
        <v>0.1996212</v>
      </c>
      <c r="J55" s="11">
        <f t="shared" si="11"/>
        <v>0.1996212</v>
      </c>
      <c r="K55" s="11">
        <f t="shared" si="11"/>
        <v>0.1996212</v>
      </c>
      <c r="L55" s="11">
        <f t="shared" si="11"/>
        <v>0.1996212</v>
      </c>
      <c r="M55" s="11">
        <f t="shared" si="11"/>
        <v>0.1996212</v>
      </c>
      <c r="N55" s="11">
        <f t="shared" si="11"/>
        <v>0.1996212</v>
      </c>
      <c r="O55" s="11">
        <v>3</v>
      </c>
      <c r="P55" s="11">
        <f t="shared" ref="P55:U55" si="12">$B5*P$52^$C5*$R$5^$D5*$Q$5^$E5*$P$5^$F5</f>
        <v>0.166351</v>
      </c>
      <c r="Q55" s="11">
        <f t="shared" si="12"/>
        <v>0.166351</v>
      </c>
      <c r="R55" s="11">
        <f t="shared" si="12"/>
        <v>0.166351</v>
      </c>
      <c r="S55" s="11">
        <f t="shared" si="12"/>
        <v>0.166351</v>
      </c>
      <c r="T55" s="11">
        <f t="shared" si="12"/>
        <v>0.166351</v>
      </c>
      <c r="U55" s="11">
        <f t="shared" si="12"/>
        <v>0.166351</v>
      </c>
    </row>
    <row r="56" spans="1:21" x14ac:dyDescent="0.25">
      <c r="A56" s="11">
        <v>4</v>
      </c>
      <c r="B56" s="11">
        <f t="shared" si="5"/>
        <v>0.30990343999999997</v>
      </c>
      <c r="C56" s="11">
        <f t="shared" si="6"/>
        <v>0.30990343999999997</v>
      </c>
      <c r="D56" s="11">
        <f t="shared" si="6"/>
        <v>0.30990343999999997</v>
      </c>
      <c r="E56" s="11">
        <f>$B6*E$52^ $C6*$R$3^ $D6*$Q$3^$E6*$P$3^$F6</f>
        <v>0.30990343999999997</v>
      </c>
      <c r="F56" s="11">
        <f t="shared" si="5"/>
        <v>0.30990343999999997</v>
      </c>
      <c r="G56" s="11">
        <f t="shared" ref="G56" si="13">$B6*G$52^ $C6*$R$3^ $D6*$Q$3^$E6*$P$3^$F6</f>
        <v>0.30990343999999997</v>
      </c>
      <c r="H56" s="11">
        <v>4</v>
      </c>
      <c r="I56" s="11">
        <f t="shared" ref="I56:N56" si="14">$B6*I$52^ $C6*$R$4^ $D6*$Q$3^$E6*$P$3^$F6</f>
        <v>0.22768416</v>
      </c>
      <c r="J56" s="11">
        <f t="shared" si="14"/>
        <v>0.22768416</v>
      </c>
      <c r="K56" s="11">
        <f t="shared" si="14"/>
        <v>0.22768416</v>
      </c>
      <c r="L56" s="11">
        <f t="shared" si="14"/>
        <v>0.22768416</v>
      </c>
      <c r="M56" s="11">
        <f t="shared" si="14"/>
        <v>0.22768416</v>
      </c>
      <c r="N56" s="11">
        <f t="shared" si="14"/>
        <v>0.22768416</v>
      </c>
      <c r="O56" s="11">
        <v>4</v>
      </c>
      <c r="P56" s="11">
        <f t="shared" ref="P56:U56" si="15">$B6*P$52^$C6*$R$5^$D6*$Q$5^$E6*$P$5^$F6</f>
        <v>0.158114</v>
      </c>
      <c r="Q56" s="11">
        <f t="shared" si="15"/>
        <v>0.158114</v>
      </c>
      <c r="R56" s="11">
        <f t="shared" si="15"/>
        <v>0.158114</v>
      </c>
      <c r="S56" s="11">
        <f t="shared" si="15"/>
        <v>0.158114</v>
      </c>
      <c r="T56" s="11">
        <f t="shared" si="15"/>
        <v>0.158114</v>
      </c>
      <c r="U56" s="11">
        <f t="shared" si="15"/>
        <v>0.158114</v>
      </c>
    </row>
    <row r="57" spans="1:21" x14ac:dyDescent="0.25">
      <c r="A57" s="11">
        <v>5</v>
      </c>
      <c r="B57" s="11">
        <f t="shared" si="5"/>
        <v>-5.423601749999999E-2</v>
      </c>
      <c r="C57" s="11">
        <f t="shared" si="6"/>
        <v>-7.0838880000000007E-2</v>
      </c>
      <c r="D57" s="11">
        <f t="shared" si="6"/>
        <v>-8.9655457500000008E-2</v>
      </c>
      <c r="E57" s="11">
        <f t="shared" si="5"/>
        <v>-0.11068575</v>
      </c>
      <c r="F57" s="11">
        <f t="shared" si="5"/>
        <v>-0.1339297575</v>
      </c>
      <c r="G57" s="11">
        <f t="shared" ref="G57" si="16">$B7*G$52^ $C7*$R$3^ $D7*$Q$3^$E7*$P$3^$F7</f>
        <v>-0.15938747999999997</v>
      </c>
      <c r="H57" s="11">
        <v>5</v>
      </c>
      <c r="I57" s="11">
        <f t="shared" ref="I57:N57" si="17">$B7*I$52^ $C7*$R$4^ $D7*$Q$3^$E7*$P$3^$F7</f>
        <v>-5.423601749999999E-2</v>
      </c>
      <c r="J57" s="11">
        <f t="shared" si="17"/>
        <v>-7.0838880000000007E-2</v>
      </c>
      <c r="K57" s="11">
        <f t="shared" si="17"/>
        <v>-8.9655457500000008E-2</v>
      </c>
      <c r="L57" s="11">
        <f t="shared" si="17"/>
        <v>-0.11068575</v>
      </c>
      <c r="M57" s="11">
        <f t="shared" si="17"/>
        <v>-0.1339297575</v>
      </c>
      <c r="N57" s="11">
        <f t="shared" si="17"/>
        <v>-0.15938747999999997</v>
      </c>
      <c r="O57" s="11">
        <v>5</v>
      </c>
      <c r="P57" s="11">
        <f t="shared" ref="P57:U57" si="18">$B7*P$52^$C7*$R$5^$D7*$Q$5^$E7*$P$5^$F7</f>
        <v>-5.423601749999999E-2</v>
      </c>
      <c r="Q57" s="11">
        <f t="shared" si="18"/>
        <v>-7.0838880000000007E-2</v>
      </c>
      <c r="R57" s="11">
        <f t="shared" si="18"/>
        <v>-8.9655457500000008E-2</v>
      </c>
      <c r="S57" s="11">
        <f t="shared" si="18"/>
        <v>-0.11068575</v>
      </c>
      <c r="T57" s="11">
        <f t="shared" si="18"/>
        <v>-0.1339297575</v>
      </c>
      <c r="U57" s="11">
        <f t="shared" si="18"/>
        <v>-0.15938747999999997</v>
      </c>
    </row>
    <row r="58" spans="1:21" x14ac:dyDescent="0.25">
      <c r="A58" s="11">
        <v>6</v>
      </c>
      <c r="B58" s="11">
        <f t="shared" si="5"/>
        <v>-0.35390029499999998</v>
      </c>
      <c r="C58" s="11">
        <f t="shared" si="6"/>
        <v>-0.40445747999999998</v>
      </c>
      <c r="D58" s="11">
        <f t="shared" si="6"/>
        <v>-0.45501466499999998</v>
      </c>
      <c r="E58" s="11">
        <f t="shared" si="5"/>
        <v>-0.50557185000000004</v>
      </c>
      <c r="F58" s="11">
        <f t="shared" si="5"/>
        <v>-0.55612903499999999</v>
      </c>
      <c r="G58" s="11">
        <f t="shared" ref="G58" si="19">$B8*G$52^ $C8*$R$3^ $D8*$Q$3^$E8*$P$3^$F8</f>
        <v>-0.60668621999999994</v>
      </c>
      <c r="H58" s="11">
        <v>6</v>
      </c>
      <c r="I58" s="11">
        <f t="shared" ref="I58:N58" si="20">$B8*I$52^ $C8*$R$4^ $D8*$Q$3^$E8*$P$3^$F8</f>
        <v>-0.30334310999999997</v>
      </c>
      <c r="J58" s="11">
        <f t="shared" si="20"/>
        <v>-0.34667784000000001</v>
      </c>
      <c r="K58" s="11">
        <f t="shared" si="20"/>
        <v>-0.39001257</v>
      </c>
      <c r="L58" s="11">
        <f t="shared" si="20"/>
        <v>-0.43334729999999999</v>
      </c>
      <c r="M58" s="11">
        <f t="shared" si="20"/>
        <v>-0.47668202999999998</v>
      </c>
      <c r="N58" s="11">
        <f t="shared" si="20"/>
        <v>-0.52001675999999997</v>
      </c>
      <c r="O58" s="11">
        <v>6</v>
      </c>
      <c r="P58" s="11">
        <f t="shared" ref="P58:U58" si="21">$B8*P$52^$C8*$R$5^$D8*$Q$5^$E8*$P$5^$F8</f>
        <v>-0.25278592500000002</v>
      </c>
      <c r="Q58" s="11">
        <f t="shared" si="21"/>
        <v>-0.28889819999999999</v>
      </c>
      <c r="R58" s="11">
        <f t="shared" si="21"/>
        <v>-0.32501047500000002</v>
      </c>
      <c r="S58" s="11">
        <f t="shared" si="21"/>
        <v>-0.36112274999999999</v>
      </c>
      <c r="T58" s="11">
        <f t="shared" si="21"/>
        <v>-0.39723502500000002</v>
      </c>
      <c r="U58" s="11">
        <f t="shared" si="21"/>
        <v>-0.43334729999999999</v>
      </c>
    </row>
    <row r="59" spans="1:21" x14ac:dyDescent="0.25">
      <c r="A59" s="11">
        <v>7</v>
      </c>
      <c r="B59" s="11">
        <f t="shared" si="5"/>
        <v>0.61069238999999997</v>
      </c>
      <c r="C59" s="11">
        <f t="shared" si="6"/>
        <v>0.61069238999999997</v>
      </c>
      <c r="D59" s="11">
        <f t="shared" si="6"/>
        <v>0.61069238999999997</v>
      </c>
      <c r="E59" s="11">
        <f t="shared" si="5"/>
        <v>0.61069238999999997</v>
      </c>
      <c r="F59" s="11">
        <f t="shared" si="5"/>
        <v>0.61069238999999997</v>
      </c>
      <c r="G59" s="11">
        <f t="shared" ref="G59" si="22">$B9*G$52^ $C9*$R$3^ $D9*$Q$3^$E9*$P$3^$F9</f>
        <v>0.61069238999999997</v>
      </c>
      <c r="H59" s="11">
        <v>7</v>
      </c>
      <c r="I59" s="11">
        <f t="shared" ref="I59:N59" si="23">$B9*I$52^ $C9*$R$4^ $D9*$Q$3^$E9*$P$3^$F9</f>
        <v>0.44867195999999998</v>
      </c>
      <c r="J59" s="11">
        <f t="shared" si="23"/>
        <v>0.44867195999999998</v>
      </c>
      <c r="K59" s="11">
        <f t="shared" si="23"/>
        <v>0.44867195999999998</v>
      </c>
      <c r="L59" s="11">
        <f t="shared" si="23"/>
        <v>0.44867195999999998</v>
      </c>
      <c r="M59" s="11">
        <f t="shared" si="23"/>
        <v>0.44867195999999998</v>
      </c>
      <c r="N59" s="11">
        <f t="shared" si="23"/>
        <v>0.44867195999999998</v>
      </c>
      <c r="O59" s="11">
        <v>7</v>
      </c>
      <c r="P59" s="11">
        <f t="shared" ref="P59:U59" si="24">$B9*P$52^$C9*$R$5^$D9*$Q$5^$E9*$P$5^$F9</f>
        <v>0.31157774999999999</v>
      </c>
      <c r="Q59" s="11">
        <f t="shared" si="24"/>
        <v>0.31157774999999999</v>
      </c>
      <c r="R59" s="11">
        <f t="shared" si="24"/>
        <v>0.31157774999999999</v>
      </c>
      <c r="S59" s="11">
        <f t="shared" si="24"/>
        <v>0.31157774999999999</v>
      </c>
      <c r="T59" s="11">
        <f t="shared" si="24"/>
        <v>0.31157774999999999</v>
      </c>
      <c r="U59" s="11">
        <f t="shared" si="24"/>
        <v>0.31157774999999999</v>
      </c>
    </row>
    <row r="60" spans="1:21" x14ac:dyDescent="0.25">
      <c r="A60" s="11">
        <v>8</v>
      </c>
      <c r="B60" s="11">
        <f t="shared" si="5"/>
        <v>7.2021500000000002E-2</v>
      </c>
      <c r="C60" s="11">
        <f t="shared" si="6"/>
        <v>7.2021500000000002E-2</v>
      </c>
      <c r="D60" s="11">
        <f t="shared" si="6"/>
        <v>7.2021500000000002E-2</v>
      </c>
      <c r="E60" s="11">
        <f t="shared" si="5"/>
        <v>7.2021500000000002E-2</v>
      </c>
      <c r="F60" s="11">
        <f t="shared" si="5"/>
        <v>7.2021500000000002E-2</v>
      </c>
      <c r="G60" s="11">
        <f t="shared" ref="G60" si="25">$B10*G$52^ $C10*$R$3^ $D10*$Q$3^$E10*$P$3^$F10</f>
        <v>7.2021500000000002E-2</v>
      </c>
      <c r="H60" s="11">
        <v>8</v>
      </c>
      <c r="I60" s="11">
        <f t="shared" ref="I60:N60" si="26">$B10*I$52^ $C10*$R$4^ $D10*$Q$3^$E10*$P$3^$F10</f>
        <v>7.2021500000000002E-2</v>
      </c>
      <c r="J60" s="11">
        <f t="shared" si="26"/>
        <v>7.2021500000000002E-2</v>
      </c>
      <c r="K60" s="11">
        <f t="shared" si="26"/>
        <v>7.2021500000000002E-2</v>
      </c>
      <c r="L60" s="11">
        <f t="shared" si="26"/>
        <v>7.2021500000000002E-2</v>
      </c>
      <c r="M60" s="11">
        <f t="shared" si="26"/>
        <v>7.2021500000000002E-2</v>
      </c>
      <c r="N60" s="11">
        <f t="shared" si="26"/>
        <v>7.2021500000000002E-2</v>
      </c>
      <c r="O60" s="11">
        <v>8</v>
      </c>
      <c r="P60" s="11">
        <f t="shared" ref="P60:U60" si="27">$B10*P$52^$C10*$R$5^$D10*$Q$5^$E10*$P$5^$F10</f>
        <v>7.2021500000000002E-2</v>
      </c>
      <c r="Q60" s="11">
        <f t="shared" si="27"/>
        <v>7.2021500000000002E-2</v>
      </c>
      <c r="R60" s="11">
        <f t="shared" si="27"/>
        <v>7.2021500000000002E-2</v>
      </c>
      <c r="S60" s="11">
        <f t="shared" si="27"/>
        <v>7.2021500000000002E-2</v>
      </c>
      <c r="T60" s="11">
        <f t="shared" si="27"/>
        <v>7.2021500000000002E-2</v>
      </c>
      <c r="U60" s="11">
        <f t="shared" si="27"/>
        <v>7.2021500000000002E-2</v>
      </c>
    </row>
    <row r="61" spans="1:21" x14ac:dyDescent="0.25">
      <c r="A61" s="11">
        <v>9</v>
      </c>
      <c r="B61" s="11">
        <f t="shared" si="5"/>
        <v>-0.12986323</v>
      </c>
      <c r="C61" s="11">
        <f t="shared" si="6"/>
        <v>-0.16961728000000004</v>
      </c>
      <c r="D61" s="11">
        <f t="shared" si="6"/>
        <v>-0.21467187000000001</v>
      </c>
      <c r="E61" s="11">
        <f t="shared" si="5"/>
        <v>-0.26502700000000001</v>
      </c>
      <c r="F61" s="11">
        <f t="shared" si="5"/>
        <v>-0.32068267000000006</v>
      </c>
      <c r="G61" s="11">
        <f t="shared" ref="G61" si="28">$B11*G$52^ $C11*$R$3^ $D11*$Q$3^$E11*$P$3^$F11</f>
        <v>-0.38163888000000001</v>
      </c>
      <c r="H61" s="11">
        <v>9</v>
      </c>
      <c r="I61" s="11">
        <f t="shared" ref="I61:N61" si="29">$B11*I$52^ $C11*$R$4^ $D11*$Q$3^$E11*$P$3^$F11</f>
        <v>-0.12986323</v>
      </c>
      <c r="J61" s="11">
        <f t="shared" si="29"/>
        <v>-0.16961728000000004</v>
      </c>
      <c r="K61" s="11">
        <f t="shared" si="29"/>
        <v>-0.21467187000000001</v>
      </c>
      <c r="L61" s="11">
        <f t="shared" si="29"/>
        <v>-0.26502700000000001</v>
      </c>
      <c r="M61" s="11">
        <f t="shared" si="29"/>
        <v>-0.32068267000000006</v>
      </c>
      <c r="N61" s="11">
        <f t="shared" si="29"/>
        <v>-0.38163888000000001</v>
      </c>
      <c r="O61" s="11">
        <v>9</v>
      </c>
      <c r="P61" s="11">
        <f t="shared" ref="P61:U61" si="30">$B11*P$52^$C11*$R$5^$D11*$Q$5^$E11*$P$5^$F11</f>
        <v>-0.12986323</v>
      </c>
      <c r="Q61" s="11">
        <f t="shared" si="30"/>
        <v>-0.16961728000000004</v>
      </c>
      <c r="R61" s="11">
        <f t="shared" si="30"/>
        <v>-0.21467187000000001</v>
      </c>
      <c r="S61" s="11">
        <f t="shared" si="30"/>
        <v>-0.26502700000000001</v>
      </c>
      <c r="T61" s="11">
        <f t="shared" si="30"/>
        <v>-0.32068267000000006</v>
      </c>
      <c r="U61" s="11">
        <f t="shared" si="30"/>
        <v>-0.38163888000000001</v>
      </c>
    </row>
    <row r="62" spans="1:21" x14ac:dyDescent="0.25">
      <c r="A62" s="11">
        <v>10</v>
      </c>
      <c r="B62" s="11">
        <f t="shared" si="5"/>
        <v>0.10043669999999999</v>
      </c>
      <c r="C62" s="11">
        <f t="shared" si="6"/>
        <v>0.10043669999999999</v>
      </c>
      <c r="D62" s="11">
        <f t="shared" si="6"/>
        <v>0.10043669999999999</v>
      </c>
      <c r="E62" s="11">
        <f t="shared" si="5"/>
        <v>0.10043669999999999</v>
      </c>
      <c r="F62" s="11">
        <f t="shared" si="5"/>
        <v>0.10043669999999999</v>
      </c>
      <c r="G62" s="11">
        <f t="shared" ref="G62" si="31">$B12*G$52^ $C12*$R$3^ $D12*$Q$3^$E12*$P$3^$F12</f>
        <v>0.10043669999999999</v>
      </c>
      <c r="H62" s="11">
        <v>10</v>
      </c>
      <c r="I62" s="11">
        <f>$B12*I$52^ $C12*$R$4^ $D12*$Q$3^$E12*$P$3^$F12</f>
        <v>8.6088599999999987E-2</v>
      </c>
      <c r="J62" s="11">
        <f t="shared" ref="J62:N62" si="32">$B12*J$52^ $C12*$R$4^ $D12*$Q$3^$E12*$P$3^$F12</f>
        <v>8.6088599999999987E-2</v>
      </c>
      <c r="K62" s="11">
        <f t="shared" si="32"/>
        <v>8.6088599999999987E-2</v>
      </c>
      <c r="L62" s="11">
        <f t="shared" si="32"/>
        <v>8.6088599999999987E-2</v>
      </c>
      <c r="M62" s="11">
        <f t="shared" si="32"/>
        <v>8.6088599999999987E-2</v>
      </c>
      <c r="N62" s="11">
        <f t="shared" si="32"/>
        <v>8.6088599999999987E-2</v>
      </c>
      <c r="O62" s="11">
        <v>10</v>
      </c>
      <c r="P62" s="11">
        <f t="shared" ref="P62:U62" si="33">$B12*P$52^$C12*$R$5^$D12*$Q$5^$E12*$P$5^$F12</f>
        <v>7.1740499999999999E-2</v>
      </c>
      <c r="Q62" s="11">
        <f t="shared" si="33"/>
        <v>7.1740499999999999E-2</v>
      </c>
      <c r="R62" s="11">
        <f t="shared" si="33"/>
        <v>7.1740499999999999E-2</v>
      </c>
      <c r="S62" s="11">
        <f t="shared" si="33"/>
        <v>7.1740499999999999E-2</v>
      </c>
      <c r="T62" s="11">
        <f t="shared" si="33"/>
        <v>7.1740499999999999E-2</v>
      </c>
      <c r="U62" s="11">
        <f t="shared" si="33"/>
        <v>7.1740499999999999E-2</v>
      </c>
    </row>
    <row r="63" spans="1:21" x14ac:dyDescent="0.25">
      <c r="A63" s="11">
        <v>11</v>
      </c>
      <c r="B63" s="11">
        <f t="shared" si="5"/>
        <v>0.29734474</v>
      </c>
      <c r="C63" s="11">
        <f t="shared" si="6"/>
        <v>0.33982256</v>
      </c>
      <c r="D63" s="11">
        <f t="shared" si="6"/>
        <v>0.38230038</v>
      </c>
      <c r="E63" s="11">
        <f t="shared" si="5"/>
        <v>0.42477819999999999</v>
      </c>
      <c r="F63" s="11">
        <f t="shared" si="5"/>
        <v>0.46725602000000005</v>
      </c>
      <c r="G63" s="11">
        <f t="shared" ref="G63" si="34">$B13*G$52^ $C13*$R$3^ $D13*$Q$3^$E13*$P$3^$F13</f>
        <v>0.50973383999999999</v>
      </c>
      <c r="H63" s="11">
        <v>11</v>
      </c>
      <c r="I63" s="11">
        <f t="shared" ref="I63:N63" si="35">$B13*I$52^ $C13*$R$4^ $D13*$Q$3^$E13*$P$3^$F13</f>
        <v>0.25486692</v>
      </c>
      <c r="J63" s="11">
        <f t="shared" si="35"/>
        <v>0.29127648</v>
      </c>
      <c r="K63" s="11">
        <f t="shared" si="35"/>
        <v>0.32768604000000001</v>
      </c>
      <c r="L63" s="11">
        <f t="shared" si="35"/>
        <v>0.36409560000000002</v>
      </c>
      <c r="M63" s="11">
        <f t="shared" si="35"/>
        <v>0.40050516000000003</v>
      </c>
      <c r="N63" s="11">
        <f t="shared" si="35"/>
        <v>0.43691472000000003</v>
      </c>
      <c r="O63" s="11">
        <v>11</v>
      </c>
      <c r="P63" s="11">
        <f t="shared" ref="P63:U63" si="36">$B13*P$52^$C13*$R$5^$D13*$Q$5^$E13*$P$5^$F13</f>
        <v>0.2123891</v>
      </c>
      <c r="Q63" s="11">
        <f t="shared" si="36"/>
        <v>0.24273040000000001</v>
      </c>
      <c r="R63" s="11">
        <f t="shared" si="36"/>
        <v>0.27307170000000003</v>
      </c>
      <c r="S63" s="11">
        <f t="shared" si="36"/>
        <v>0.30341300000000004</v>
      </c>
      <c r="T63" s="11">
        <f t="shared" si="36"/>
        <v>0.33375430000000006</v>
      </c>
      <c r="U63" s="11">
        <f t="shared" si="36"/>
        <v>0.36409560000000002</v>
      </c>
    </row>
    <row r="64" spans="1:21" x14ac:dyDescent="0.25">
      <c r="A64" s="11">
        <v>12</v>
      </c>
      <c r="B64" s="11">
        <f t="shared" si="5"/>
        <v>-4.7210250000000002E-2</v>
      </c>
      <c r="C64" s="11">
        <f t="shared" si="6"/>
        <v>-4.7210250000000002E-2</v>
      </c>
      <c r="D64" s="11">
        <f t="shared" si="6"/>
        <v>-4.7210250000000002E-2</v>
      </c>
      <c r="E64" s="11">
        <f t="shared" si="5"/>
        <v>-4.7210250000000002E-2</v>
      </c>
      <c r="F64" s="11">
        <f t="shared" si="5"/>
        <v>-4.7210250000000002E-2</v>
      </c>
      <c r="G64" s="11">
        <f t="shared" ref="G64" si="37">$B14*G$52^ $C14*$R$3^ $D14*$Q$3^$E14*$P$3^$F14</f>
        <v>-4.7210250000000002E-2</v>
      </c>
      <c r="H64" s="11">
        <v>12</v>
      </c>
      <c r="I64" s="11">
        <f t="shared" ref="I64:N64" si="38">$B14*I$52^ $C14*$R$4^ $D14*$Q$3^$E14*$P$3^$F14</f>
        <v>-4.7210250000000002E-2</v>
      </c>
      <c r="J64" s="11">
        <f t="shared" si="38"/>
        <v>-4.7210250000000002E-2</v>
      </c>
      <c r="K64" s="11">
        <f t="shared" si="38"/>
        <v>-4.7210250000000002E-2</v>
      </c>
      <c r="L64" s="11">
        <f t="shared" si="38"/>
        <v>-4.7210250000000002E-2</v>
      </c>
      <c r="M64" s="11">
        <f t="shared" si="38"/>
        <v>-4.7210250000000002E-2</v>
      </c>
      <c r="N64" s="11">
        <f t="shared" si="38"/>
        <v>-4.7210250000000002E-2</v>
      </c>
      <c r="O64" s="11">
        <v>12</v>
      </c>
      <c r="P64" s="11">
        <f t="shared" ref="P64:U64" si="39">$B14*P$52^$C14*$R$5^$D14*$Q$5^$E14*$P$5^$F14</f>
        <v>-4.7210250000000002E-2</v>
      </c>
      <c r="Q64" s="11">
        <f t="shared" si="39"/>
        <v>-4.7210250000000002E-2</v>
      </c>
      <c r="R64" s="11">
        <f t="shared" si="39"/>
        <v>-4.7210250000000002E-2</v>
      </c>
      <c r="S64" s="11">
        <f t="shared" si="39"/>
        <v>-4.7210250000000002E-2</v>
      </c>
      <c r="T64" s="11">
        <f t="shared" si="39"/>
        <v>-4.7210250000000002E-2</v>
      </c>
      <c r="U64" s="11">
        <f t="shared" si="39"/>
        <v>-4.7210250000000002E-2</v>
      </c>
    </row>
    <row r="65" spans="1:21" x14ac:dyDescent="0.25">
      <c r="A65" s="11">
        <v>13</v>
      </c>
      <c r="B65" s="11">
        <f t="shared" si="5"/>
        <v>2.8793362499999996E-2</v>
      </c>
      <c r="C65" s="11">
        <f t="shared" si="6"/>
        <v>3.2906700000000004E-2</v>
      </c>
      <c r="D65" s="11">
        <f t="shared" si="6"/>
        <v>3.7020037500000005E-2</v>
      </c>
      <c r="E65" s="11">
        <f t="shared" si="5"/>
        <v>4.1133375E-2</v>
      </c>
      <c r="F65" s="11">
        <f t="shared" si="5"/>
        <v>4.5246712500000008E-2</v>
      </c>
      <c r="G65" s="11">
        <f t="shared" ref="G65" si="40">$B15*G$52^ $C15*$R$3^ $D15*$Q$3^$E15*$P$3^$F15</f>
        <v>4.9360050000000003E-2</v>
      </c>
      <c r="H65" s="11">
        <v>13</v>
      </c>
      <c r="I65" s="11">
        <f t="shared" ref="I65:N65" si="41">$B15*I$52^ $C15*$R$4^ $D15*$Q$3^$E15*$P$3^$F15</f>
        <v>2.8793362499999996E-2</v>
      </c>
      <c r="J65" s="11">
        <f t="shared" si="41"/>
        <v>3.2906700000000004E-2</v>
      </c>
      <c r="K65" s="11">
        <f t="shared" si="41"/>
        <v>3.7020037500000005E-2</v>
      </c>
      <c r="L65" s="11">
        <f t="shared" si="41"/>
        <v>4.1133375E-2</v>
      </c>
      <c r="M65" s="11">
        <f t="shared" si="41"/>
        <v>4.5246712500000008E-2</v>
      </c>
      <c r="N65" s="11">
        <f t="shared" si="41"/>
        <v>4.9360050000000003E-2</v>
      </c>
      <c r="O65" s="11">
        <v>13</v>
      </c>
      <c r="P65" s="11">
        <f t="shared" ref="P65:U65" si="42">$B15*P$52^$C15*$R$5^$D15*$Q$5^$E15*$P$5^$F15</f>
        <v>2.8793362499999996E-2</v>
      </c>
      <c r="Q65" s="11">
        <f t="shared" si="42"/>
        <v>3.2906700000000004E-2</v>
      </c>
      <c r="R65" s="11">
        <f t="shared" si="42"/>
        <v>3.7020037500000005E-2</v>
      </c>
      <c r="S65" s="11">
        <f t="shared" si="42"/>
        <v>4.1133375E-2</v>
      </c>
      <c r="T65" s="11">
        <f t="shared" si="42"/>
        <v>4.5246712500000008E-2</v>
      </c>
      <c r="U65" s="11">
        <f t="shared" si="42"/>
        <v>4.9360050000000003E-2</v>
      </c>
    </row>
    <row r="66" spans="1:21" x14ac:dyDescent="0.25">
      <c r="A66" s="11">
        <v>14</v>
      </c>
      <c r="B66" s="11">
        <f t="shared" si="5"/>
        <v>-0.36686731199999995</v>
      </c>
      <c r="C66" s="11">
        <f t="shared" si="6"/>
        <v>-0.36686731199999995</v>
      </c>
      <c r="D66" s="11">
        <f t="shared" si="6"/>
        <v>-0.36686731199999995</v>
      </c>
      <c r="E66" s="11">
        <f t="shared" si="5"/>
        <v>-0.36686731199999995</v>
      </c>
      <c r="F66" s="11">
        <f t="shared" si="5"/>
        <v>-0.36686731199999995</v>
      </c>
      <c r="G66" s="11">
        <f t="shared" ref="G66" si="43">$B16*G$52^ $C16*$R$3^ $D16*$Q$3^$E16*$P$3^$F16</f>
        <v>-0.36686731199999995</v>
      </c>
      <c r="H66" s="11">
        <v>14</v>
      </c>
      <c r="I66" s="11">
        <f t="shared" ref="I66:N66" si="44">$B16*I$52^ $C16*$R$4^ $D16*$Q$3^$E16*$P$3^$F16</f>
        <v>-0.23103014400000002</v>
      </c>
      <c r="J66" s="11">
        <f t="shared" si="44"/>
        <v>-0.23103014400000002</v>
      </c>
      <c r="K66" s="11">
        <f t="shared" si="44"/>
        <v>-0.23103014400000002</v>
      </c>
      <c r="L66" s="11">
        <f t="shared" si="44"/>
        <v>-0.23103014400000002</v>
      </c>
      <c r="M66" s="11">
        <f t="shared" si="44"/>
        <v>-0.23103014400000002</v>
      </c>
      <c r="N66" s="11">
        <f t="shared" si="44"/>
        <v>-0.23103014400000002</v>
      </c>
      <c r="O66" s="11">
        <v>14</v>
      </c>
      <c r="P66" s="11">
        <f t="shared" ref="P66:U66" si="45">$B16*P$52^$C16*$R$5^$D16*$Q$5^$E16*$P$5^$F16</f>
        <v>-0.13369800000000001</v>
      </c>
      <c r="Q66" s="11">
        <f t="shared" si="45"/>
        <v>-0.13369800000000001</v>
      </c>
      <c r="R66" s="11">
        <f t="shared" si="45"/>
        <v>-0.13369800000000001</v>
      </c>
      <c r="S66" s="11">
        <f t="shared" si="45"/>
        <v>-0.13369800000000001</v>
      </c>
      <c r="T66" s="11">
        <f t="shared" si="45"/>
        <v>-0.13369800000000001</v>
      </c>
      <c r="U66" s="11">
        <f t="shared" si="45"/>
        <v>-0.13369800000000001</v>
      </c>
    </row>
    <row r="67" spans="1:21" x14ac:dyDescent="0.25">
      <c r="A67" s="11">
        <v>15</v>
      </c>
      <c r="B67" s="11">
        <f t="shared" si="5"/>
        <v>4.8069084891519981E-2</v>
      </c>
      <c r="C67" s="11">
        <f t="shared" si="6"/>
        <v>4.8069084891519981E-2</v>
      </c>
      <c r="D67" s="11">
        <f t="shared" si="6"/>
        <v>4.8069084891519981E-2</v>
      </c>
      <c r="E67" s="11">
        <f t="shared" si="5"/>
        <v>4.8069084891519981E-2</v>
      </c>
      <c r="F67" s="11">
        <f t="shared" si="5"/>
        <v>4.8069084891519981E-2</v>
      </c>
      <c r="G67" s="11">
        <f t="shared" ref="G67" si="46">$B17*G$52^ $C17*$R$3^ $D17*$Q$3^$E17*$P$3^$F17</f>
        <v>4.8069084891519981E-2</v>
      </c>
      <c r="H67" s="11">
        <v>15</v>
      </c>
      <c r="I67" s="11">
        <f t="shared" ref="I67:N67" si="47">$B17*I$52^ $C17*$R$4^ $D17*$Q$3^$E17*$P$3^$F17</f>
        <v>1.9062730874879998E-2</v>
      </c>
      <c r="J67" s="11">
        <f t="shared" si="47"/>
        <v>1.9062730874879998E-2</v>
      </c>
      <c r="K67" s="11">
        <f t="shared" si="47"/>
        <v>1.9062730874879998E-2</v>
      </c>
      <c r="L67" s="11">
        <f t="shared" si="47"/>
        <v>1.9062730874879998E-2</v>
      </c>
      <c r="M67" s="11">
        <f t="shared" si="47"/>
        <v>1.9062730874879998E-2</v>
      </c>
      <c r="N67" s="11">
        <f t="shared" si="47"/>
        <v>1.9062730874879998E-2</v>
      </c>
      <c r="O67" s="11">
        <v>15</v>
      </c>
      <c r="P67" s="11">
        <f t="shared" ref="P67:U67" si="48">$B17*P$52^$C17*$R$5^$D17*$Q$5^$E17*$P$5^$F17</f>
        <v>6.3840700000000004E-3</v>
      </c>
      <c r="Q67" s="11">
        <f t="shared" si="48"/>
        <v>6.3840700000000004E-3</v>
      </c>
      <c r="R67" s="11">
        <f t="shared" si="48"/>
        <v>6.3840700000000004E-3</v>
      </c>
      <c r="S67" s="11">
        <f t="shared" si="48"/>
        <v>6.3840700000000004E-3</v>
      </c>
      <c r="T67" s="11">
        <f t="shared" si="48"/>
        <v>6.3840700000000004E-3</v>
      </c>
      <c r="U67" s="11">
        <f t="shared" si="48"/>
        <v>6.3840700000000004E-3</v>
      </c>
    </row>
    <row r="68" spans="1:21" x14ac:dyDescent="0.25">
      <c r="A68" s="11">
        <v>16</v>
      </c>
      <c r="B68" s="11">
        <f t="shared" si="5"/>
        <v>-4.8965942983551971E-3</v>
      </c>
      <c r="C68" s="11">
        <f t="shared" si="6"/>
        <v>-6.3955517366271987E-3</v>
      </c>
      <c r="D68" s="11">
        <f t="shared" si="6"/>
        <v>-8.0943701666687986E-3</v>
      </c>
      <c r="E68" s="11">
        <f t="shared" si="5"/>
        <v>-9.993049588479996E-3</v>
      </c>
      <c r="F68" s="11">
        <f t="shared" si="5"/>
        <v>-1.2091590002060797E-2</v>
      </c>
      <c r="G68" s="11">
        <f t="shared" ref="G68" si="49">$B18*G$52^ $C18*$R$3^ $D18*$Q$3^$E18*$P$3^$F18</f>
        <v>-1.4389991407411195E-2</v>
      </c>
      <c r="H68" s="11">
        <v>16</v>
      </c>
      <c r="I68" s="11">
        <f t="shared" ref="I68:N68" si="50">$B18*I$52^ $C18*$R$4^ $D18*$Q$3^$E18*$P$3^$F18</f>
        <v>-1.9418397401087997E-3</v>
      </c>
      <c r="J68" s="11">
        <f t="shared" si="50"/>
        <v>-2.5362804768768003E-3</v>
      </c>
      <c r="K68" s="11">
        <f t="shared" si="50"/>
        <v>-3.2099799785472003E-3</v>
      </c>
      <c r="L68" s="11">
        <f t="shared" si="50"/>
        <v>-3.9629382451199999E-3</v>
      </c>
      <c r="M68" s="11">
        <f t="shared" si="50"/>
        <v>-4.7951552765952005E-3</v>
      </c>
      <c r="N68" s="11">
        <f t="shared" si="50"/>
        <v>-5.7066310729727999E-3</v>
      </c>
      <c r="O68" s="11">
        <v>16</v>
      </c>
      <c r="P68" s="11">
        <f t="shared" ref="P68:U68" si="51">$B18*P$52^$C18*$R$5^$D18*$Q$5^$E18*$P$5^$F18</f>
        <v>-6.5031819999999995E-4</v>
      </c>
      <c r="Q68" s="11">
        <f t="shared" si="51"/>
        <v>-8.4939520000000025E-4</v>
      </c>
      <c r="R68" s="11">
        <f t="shared" si="51"/>
        <v>-1.0750158000000002E-3</v>
      </c>
      <c r="S68" s="11">
        <f t="shared" si="51"/>
        <v>-1.3271800000000001E-3</v>
      </c>
      <c r="T68" s="11">
        <f t="shared" si="51"/>
        <v>-1.6058878000000003E-3</v>
      </c>
      <c r="U68" s="11">
        <f t="shared" si="51"/>
        <v>-1.9111392000000001E-3</v>
      </c>
    </row>
    <row r="69" spans="1:21" x14ac:dyDescent="0.25">
      <c r="A69" s="11">
        <v>17</v>
      </c>
      <c r="B69" s="11">
        <f t="shared" si="5"/>
        <v>4.3345595999999986E-2</v>
      </c>
      <c r="C69" s="11">
        <f t="shared" si="6"/>
        <v>6.4702464000000015E-2</v>
      </c>
      <c r="D69" s="11">
        <f t="shared" si="6"/>
        <v>9.2125188000000025E-2</v>
      </c>
      <c r="E69" s="11">
        <f t="shared" si="5"/>
        <v>0.12637200000000001</v>
      </c>
      <c r="F69" s="11">
        <f t="shared" si="5"/>
        <v>0.16820113200000006</v>
      </c>
      <c r="G69" s="11">
        <f t="shared" ref="G69" si="52">$B19*G$52^ $C19*$R$3^ $D19*$Q$3^$E19*$P$3^$F19</f>
        <v>0.21837081600000002</v>
      </c>
      <c r="H69" s="11">
        <v>17</v>
      </c>
      <c r="I69" s="11">
        <f t="shared" ref="I69:N69" si="53">$B19*I$52^ $C19*$R$4^ $D19*$Q$3^$E19*$P$3^$F19</f>
        <v>4.3345595999999986E-2</v>
      </c>
      <c r="J69" s="11">
        <f t="shared" si="53"/>
        <v>6.4702464000000015E-2</v>
      </c>
      <c r="K69" s="11">
        <f t="shared" si="53"/>
        <v>9.2125188000000025E-2</v>
      </c>
      <c r="L69" s="11">
        <f t="shared" si="53"/>
        <v>0.12637200000000001</v>
      </c>
      <c r="M69" s="11">
        <f t="shared" si="53"/>
        <v>0.16820113200000006</v>
      </c>
      <c r="N69" s="11">
        <f t="shared" si="53"/>
        <v>0.21837081600000002</v>
      </c>
      <c r="O69" s="11">
        <v>17</v>
      </c>
      <c r="P69" s="11">
        <f t="shared" ref="P69:U69" si="54">$B19*P$52^$C19*$R$5^$D19*$Q$5^$E19*$P$5^$F19</f>
        <v>4.3345595999999986E-2</v>
      </c>
      <c r="Q69" s="11">
        <f t="shared" si="54"/>
        <v>6.4702464000000015E-2</v>
      </c>
      <c r="R69" s="11">
        <f t="shared" si="54"/>
        <v>9.2125188000000025E-2</v>
      </c>
      <c r="S69" s="11">
        <f t="shared" si="54"/>
        <v>0.12637200000000001</v>
      </c>
      <c r="T69" s="11">
        <f t="shared" si="54"/>
        <v>0.16820113200000006</v>
      </c>
      <c r="U69" s="11">
        <f t="shared" si="54"/>
        <v>0.21837081600000002</v>
      </c>
    </row>
    <row r="70" spans="1:21" x14ac:dyDescent="0.25">
      <c r="A70" s="11">
        <v>18</v>
      </c>
      <c r="B70" s="11">
        <f t="shared" si="5"/>
        <v>-2.8530787500000002E-2</v>
      </c>
      <c r="C70" s="11">
        <f t="shared" si="6"/>
        <v>-2.8530787500000002E-2</v>
      </c>
      <c r="D70" s="11">
        <f t="shared" si="6"/>
        <v>-2.8530787500000002E-2</v>
      </c>
      <c r="E70" s="11">
        <f t="shared" si="5"/>
        <v>-2.8530787500000002E-2</v>
      </c>
      <c r="F70" s="11">
        <f t="shared" si="5"/>
        <v>-2.8530787500000002E-2</v>
      </c>
      <c r="G70" s="11">
        <f t="shared" ref="G70" si="55">$B20*G$52^ $C20*$R$3^ $D20*$Q$3^$E20*$P$3^$F20</f>
        <v>-2.8530787500000002E-2</v>
      </c>
      <c r="H70" s="11">
        <v>18</v>
      </c>
      <c r="I70" s="11">
        <f t="shared" ref="I70:N70" si="56">$B20*I$52^ $C20*$R$4^ $D20*$Q$3^$E20*$P$3^$F20</f>
        <v>-2.8530787500000002E-2</v>
      </c>
      <c r="J70" s="11">
        <f t="shared" si="56"/>
        <v>-2.8530787500000002E-2</v>
      </c>
      <c r="K70" s="11">
        <f t="shared" si="56"/>
        <v>-2.8530787500000002E-2</v>
      </c>
      <c r="L70" s="11">
        <f t="shared" si="56"/>
        <v>-2.8530787500000002E-2</v>
      </c>
      <c r="M70" s="11">
        <f t="shared" si="56"/>
        <v>-2.8530787500000002E-2</v>
      </c>
      <c r="N70" s="11">
        <f t="shared" si="56"/>
        <v>-2.8530787500000002E-2</v>
      </c>
      <c r="O70" s="11">
        <v>18</v>
      </c>
      <c r="P70" s="11">
        <f t="shared" ref="P70:U70" si="57">$B20*P$52^$C20*$R$5^$D20*$Q$5^$E20*$P$5^$F20</f>
        <v>-2.8530787500000002E-2</v>
      </c>
      <c r="Q70" s="11">
        <f t="shared" si="57"/>
        <v>-2.8530787500000002E-2</v>
      </c>
      <c r="R70" s="11">
        <f t="shared" si="57"/>
        <v>-2.8530787500000002E-2</v>
      </c>
      <c r="S70" s="11">
        <f t="shared" si="57"/>
        <v>-2.8530787500000002E-2</v>
      </c>
      <c r="T70" s="11">
        <f t="shared" si="57"/>
        <v>-2.8530787500000002E-2</v>
      </c>
      <c r="U70" s="11">
        <f t="shared" si="57"/>
        <v>-2.8530787500000002E-2</v>
      </c>
    </row>
    <row r="71" spans="1:21" x14ac:dyDescent="0.25">
      <c r="A71" s="11">
        <v>19</v>
      </c>
      <c r="B71" s="11">
        <f t="shared" si="5"/>
        <v>2.3553782437499997E-2</v>
      </c>
      <c r="C71" s="11">
        <f t="shared" si="6"/>
        <v>3.0764124000000007E-2</v>
      </c>
      <c r="D71" s="11">
        <f t="shared" si="6"/>
        <v>3.8935844437500006E-2</v>
      </c>
      <c r="E71" s="11">
        <f t="shared" si="5"/>
        <v>4.8068943750000002E-2</v>
      </c>
      <c r="F71" s="11">
        <f t="shared" si="5"/>
        <v>5.8163421937500008E-2</v>
      </c>
      <c r="G71" s="11">
        <f t="shared" ref="G71" si="58">$B21*G$52^ $C21*$R$3^ $D21*$Q$3^$E21*$P$3^$F21</f>
        <v>6.9219278999999995E-2</v>
      </c>
      <c r="H71" s="11">
        <v>19</v>
      </c>
      <c r="I71" s="11">
        <f t="shared" ref="I71:N71" si="59">$B21*I$52^ $C21*$R$4^ $D21*$Q$3^$E21*$P$3^$F21</f>
        <v>2.3553782437499997E-2</v>
      </c>
      <c r="J71" s="11">
        <f t="shared" si="59"/>
        <v>3.0764124000000007E-2</v>
      </c>
      <c r="K71" s="11">
        <f t="shared" si="59"/>
        <v>3.8935844437500006E-2</v>
      </c>
      <c r="L71" s="11">
        <f t="shared" si="59"/>
        <v>4.8068943750000002E-2</v>
      </c>
      <c r="M71" s="11">
        <f t="shared" si="59"/>
        <v>5.8163421937500008E-2</v>
      </c>
      <c r="N71" s="11">
        <f t="shared" si="59"/>
        <v>6.9219278999999995E-2</v>
      </c>
      <c r="O71" s="11">
        <v>19</v>
      </c>
      <c r="P71" s="11">
        <f t="shared" ref="P71:U71" si="60">$B21*P$52^$C21*$R$5^$D21*$Q$5^$E21*$P$5^$F21</f>
        <v>2.3553782437499997E-2</v>
      </c>
      <c r="Q71" s="11">
        <f t="shared" si="60"/>
        <v>3.0764124000000007E-2</v>
      </c>
      <c r="R71" s="11">
        <f t="shared" si="60"/>
        <v>3.8935844437500006E-2</v>
      </c>
      <c r="S71" s="11">
        <f t="shared" si="60"/>
        <v>4.8068943750000002E-2</v>
      </c>
      <c r="T71" s="11">
        <f t="shared" si="60"/>
        <v>5.8163421937500008E-2</v>
      </c>
      <c r="U71" s="11">
        <f t="shared" si="60"/>
        <v>6.9219278999999995E-2</v>
      </c>
    </row>
    <row r="72" spans="1:21" x14ac:dyDescent="0.25">
      <c r="A72" s="11">
        <v>20</v>
      </c>
      <c r="B72" s="11">
        <f t="shared" si="5"/>
        <v>-9.7332145312499976E-3</v>
      </c>
      <c r="C72" s="11">
        <f t="shared" si="6"/>
        <v>-1.4528880000000004E-2</v>
      </c>
      <c r="D72" s="11">
        <f t="shared" si="6"/>
        <v>-2.0686627968749999E-2</v>
      </c>
      <c r="E72" s="11">
        <f t="shared" si="5"/>
        <v>-2.8376718749999998E-2</v>
      </c>
      <c r="F72" s="11">
        <f t="shared" si="5"/>
        <v>-3.7769412656250008E-2</v>
      </c>
      <c r="G72" s="11">
        <f t="shared" ref="G72" si="61">$B22*G$52^ $C22*$R$3^ $D22*$Q$3^$E22*$P$3^$F22</f>
        <v>-4.9034969999999997E-2</v>
      </c>
      <c r="H72" s="11">
        <v>20</v>
      </c>
      <c r="I72" s="11">
        <f t="shared" ref="I72:N72" si="62">$B22*I$52^ $C22*$R$4^ $D22*$Q$3^$E22*$P$3^$F22</f>
        <v>-9.7332145312499976E-3</v>
      </c>
      <c r="J72" s="11">
        <f t="shared" si="62"/>
        <v>-1.4528880000000004E-2</v>
      </c>
      <c r="K72" s="11">
        <f t="shared" si="62"/>
        <v>-2.0686627968749999E-2</v>
      </c>
      <c r="L72" s="11">
        <f t="shared" si="62"/>
        <v>-2.8376718749999998E-2</v>
      </c>
      <c r="M72" s="11">
        <f t="shared" si="62"/>
        <v>-3.7769412656250008E-2</v>
      </c>
      <c r="N72" s="11">
        <f t="shared" si="62"/>
        <v>-4.9034969999999997E-2</v>
      </c>
      <c r="O72" s="11">
        <v>20</v>
      </c>
      <c r="P72" s="11">
        <f t="shared" ref="P72:U72" si="63">$B22*P$52^$C22*$R$5^$D22*$Q$5^$E22*$P$5^$F22</f>
        <v>-9.7332145312499976E-3</v>
      </c>
      <c r="Q72" s="11">
        <f t="shared" si="63"/>
        <v>-1.4528880000000004E-2</v>
      </c>
      <c r="R72" s="11">
        <f t="shared" si="63"/>
        <v>-2.0686627968749999E-2</v>
      </c>
      <c r="S72" s="11">
        <f t="shared" si="63"/>
        <v>-2.8376718749999998E-2</v>
      </c>
      <c r="T72" s="11">
        <f t="shared" si="63"/>
        <v>-3.7769412656250008E-2</v>
      </c>
      <c r="U72" s="11">
        <f t="shared" si="63"/>
        <v>-4.9034969999999997E-2</v>
      </c>
    </row>
    <row r="73" spans="1:21" x14ac:dyDescent="0.25">
      <c r="A73" s="11">
        <v>21</v>
      </c>
      <c r="B73" s="11">
        <f t="shared" si="5"/>
        <v>3.1026158981999983E-2</v>
      </c>
      <c r="C73" s="11">
        <f t="shared" si="6"/>
        <v>3.5458467407999988E-2</v>
      </c>
      <c r="D73" s="11">
        <f t="shared" si="6"/>
        <v>3.9890775833999977E-2</v>
      </c>
      <c r="E73" s="11">
        <f t="shared" si="5"/>
        <v>4.4323084259999979E-2</v>
      </c>
      <c r="F73" s="11">
        <f t="shared" si="5"/>
        <v>4.8755392685999988E-2</v>
      </c>
      <c r="G73" s="11">
        <f t="shared" ref="G73" si="64">$B23*G$52^ $C23*$R$3^ $D23*$Q$3^$E23*$P$3^$F23</f>
        <v>5.3187701111999976E-2</v>
      </c>
      <c r="H73" s="11">
        <v>21</v>
      </c>
      <c r="I73" s="11">
        <f t="shared" ref="I73:N73" si="65">$B23*I$52^ $C23*$R$4^ $D23*$Q$3^$E23*$P$3^$F23</f>
        <v>1.2304027007999999E-2</v>
      </c>
      <c r="J73" s="11">
        <f t="shared" si="65"/>
        <v>1.4061745152E-2</v>
      </c>
      <c r="K73" s="11">
        <f t="shared" si="65"/>
        <v>1.5819463295999998E-2</v>
      </c>
      <c r="L73" s="11">
        <f t="shared" si="65"/>
        <v>1.7577181439999999E-2</v>
      </c>
      <c r="M73" s="11">
        <f t="shared" si="65"/>
        <v>1.9334899584E-2</v>
      </c>
      <c r="N73" s="11">
        <f t="shared" si="65"/>
        <v>2.1092617727999995E-2</v>
      </c>
      <c r="O73" s="11">
        <v>21</v>
      </c>
      <c r="P73" s="11">
        <f t="shared" ref="P73:U73" si="66">$B23*P$52^$C23*$R$5^$D23*$Q$5^$E23*$P$5^$F23</f>
        <v>4.1205937500000001E-3</v>
      </c>
      <c r="Q73" s="11">
        <f t="shared" si="66"/>
        <v>4.7092500000000008E-3</v>
      </c>
      <c r="R73" s="11">
        <f t="shared" si="66"/>
        <v>5.2979062499999997E-3</v>
      </c>
      <c r="S73" s="11">
        <f t="shared" si="66"/>
        <v>5.8865625000000003E-3</v>
      </c>
      <c r="T73" s="11">
        <f t="shared" si="66"/>
        <v>6.4752187500000009E-3</v>
      </c>
      <c r="U73" s="11">
        <f t="shared" si="66"/>
        <v>7.0638749999999998E-3</v>
      </c>
    </row>
    <row r="74" spans="1:21" x14ac:dyDescent="0.25">
      <c r="A74" s="11">
        <v>22</v>
      </c>
      <c r="B74" s="11">
        <f t="shared" si="5"/>
        <v>-1.3453772665939192E-2</v>
      </c>
      <c r="C74" s="11">
        <f t="shared" si="5"/>
        <v>-1.7572274502451194E-2</v>
      </c>
      <c r="D74" s="11">
        <f t="shared" si="5"/>
        <v>-2.2239909917164791E-2</v>
      </c>
      <c r="E74" s="11">
        <f t="shared" si="5"/>
        <v>-2.7456678910079989E-2</v>
      </c>
      <c r="F74" s="11">
        <f t="shared" si="5"/>
        <v>-3.3222581481196792E-2</v>
      </c>
      <c r="G74" s="11">
        <f t="shared" ref="G74" si="67">$B24*G$52^ $C24*$R$3^ $D24*$Q$3^$E24*$P$3^$F24</f>
        <v>-3.9537617630515179E-2</v>
      </c>
      <c r="H74" s="11">
        <v>22</v>
      </c>
      <c r="I74" s="11">
        <f t="shared" ref="I74:N74" si="68">$B24*I$52^ $C24*$R$4^ $D24*$Q$3^$E24*$P$3^$F24</f>
        <v>-5.3353553154047986E-3</v>
      </c>
      <c r="J74" s="11">
        <f t="shared" si="68"/>
        <v>-6.9686273507328002E-3</v>
      </c>
      <c r="K74" s="11">
        <f t="shared" si="68"/>
        <v>-8.8196689907712005E-3</v>
      </c>
      <c r="L74" s="11">
        <f t="shared" si="68"/>
        <v>-1.0888480235519998E-2</v>
      </c>
      <c r="M74" s="11">
        <f t="shared" si="68"/>
        <v>-1.3175061084979203E-2</v>
      </c>
      <c r="N74" s="11">
        <f t="shared" si="68"/>
        <v>-1.5679411539148799E-2</v>
      </c>
      <c r="O74" s="11">
        <v>22</v>
      </c>
      <c r="P74" s="11">
        <f t="shared" ref="P74:U74" si="69">$B24*P$52^$C24*$R$5^$D24*$Q$5^$E24*$P$5^$F24</f>
        <v>-1.7867996999999997E-3</v>
      </c>
      <c r="Q74" s="11">
        <f t="shared" si="69"/>
        <v>-2.3337792000000003E-3</v>
      </c>
      <c r="R74" s="11">
        <f t="shared" si="69"/>
        <v>-2.9536893000000003E-3</v>
      </c>
      <c r="S74" s="11">
        <f t="shared" si="69"/>
        <v>-3.6465299999999998E-3</v>
      </c>
      <c r="T74" s="11">
        <f t="shared" si="69"/>
        <v>-4.412301300000001E-3</v>
      </c>
      <c r="U74" s="11">
        <f t="shared" si="69"/>
        <v>-5.2510031999999998E-3</v>
      </c>
    </row>
    <row r="75" spans="1:21" x14ac:dyDescent="0.25">
      <c r="A75" s="11">
        <v>23</v>
      </c>
      <c r="B75" s="11">
        <f t="shared" si="5"/>
        <v>-0.11548508159999997</v>
      </c>
      <c r="C75" s="11">
        <f t="shared" si="5"/>
        <v>-0.11548508159999997</v>
      </c>
      <c r="D75" s="11">
        <f t="shared" si="5"/>
        <v>-0.11548508159999997</v>
      </c>
      <c r="E75" s="11">
        <f t="shared" si="5"/>
        <v>-0.11548508159999997</v>
      </c>
      <c r="F75" s="11">
        <f t="shared" si="5"/>
        <v>-0.11548508159999997</v>
      </c>
      <c r="G75" s="11">
        <f t="shared" ref="G75" si="70">$B25*G$52^ $C25*$R$3^ $D25*$Q$3^$E25*$P$3^$F25</f>
        <v>-0.11548508159999997</v>
      </c>
      <c r="H75" s="11">
        <v>23</v>
      </c>
      <c r="I75" s="11">
        <f t="shared" ref="I75:N75" si="71">$B25*I$52^ $C25*$R$4^ $D25*$Q$3^$E25*$P$3^$F25</f>
        <v>-7.2725299199999996E-2</v>
      </c>
      <c r="J75" s="11">
        <f t="shared" si="71"/>
        <v>-7.2725299199999996E-2</v>
      </c>
      <c r="K75" s="11">
        <f t="shared" si="71"/>
        <v>-7.2725299199999996E-2</v>
      </c>
      <c r="L75" s="11">
        <f t="shared" si="71"/>
        <v>-7.2725299199999996E-2</v>
      </c>
      <c r="M75" s="11">
        <f t="shared" si="71"/>
        <v>-7.2725299199999996E-2</v>
      </c>
      <c r="N75" s="11">
        <f t="shared" si="71"/>
        <v>-7.2725299199999996E-2</v>
      </c>
      <c r="O75" s="11">
        <v>23</v>
      </c>
      <c r="P75" s="11">
        <f t="shared" ref="P75:U75" si="72">$B25*P$52^$C25*$R$5^$D25*$Q$5^$E25*$P$5^$F25</f>
        <v>-4.2086399999999996E-2</v>
      </c>
      <c r="Q75" s="11">
        <f t="shared" si="72"/>
        <v>-4.2086399999999996E-2</v>
      </c>
      <c r="R75" s="11">
        <f t="shared" si="72"/>
        <v>-4.2086399999999996E-2</v>
      </c>
      <c r="S75" s="11">
        <f t="shared" si="72"/>
        <v>-4.2086399999999996E-2</v>
      </c>
      <c r="T75" s="11">
        <f t="shared" si="72"/>
        <v>-4.2086399999999996E-2</v>
      </c>
      <c r="U75" s="11">
        <f t="shared" si="72"/>
        <v>-4.2086399999999996E-2</v>
      </c>
    </row>
    <row r="76" spans="1:21" x14ac:dyDescent="0.25">
      <c r="A76" s="11">
        <v>24</v>
      </c>
      <c r="B76" s="11">
        <f t="shared" si="5"/>
        <v>0.16175440959999995</v>
      </c>
      <c r="C76" s="11">
        <f t="shared" si="5"/>
        <v>0.18486218239999994</v>
      </c>
      <c r="D76" s="11">
        <f t="shared" si="5"/>
        <v>0.20796995519999997</v>
      </c>
      <c r="E76" s="11">
        <f t="shared" si="5"/>
        <v>0.23107772799999995</v>
      </c>
      <c r="F76" s="11">
        <f t="shared" si="5"/>
        <v>0.25418550079999996</v>
      </c>
      <c r="G76" s="11">
        <f t="shared" ref="G76" si="73">$B26*G$52^ $C26*$R$3^ $D26*$Q$3^$E26*$P$3^$F26</f>
        <v>0.27729327359999995</v>
      </c>
      <c r="H76" s="11">
        <v>24</v>
      </c>
      <c r="I76" s="11">
        <f t="shared" ref="I76:N76" si="74">$B26*I$52^ $C26*$R$4^ $D26*$Q$3^$E26*$P$3^$F26</f>
        <v>0.1018628352</v>
      </c>
      <c r="J76" s="11">
        <f t="shared" si="74"/>
        <v>0.1164146688</v>
      </c>
      <c r="K76" s="11">
        <f t="shared" si="74"/>
        <v>0.13096650240000002</v>
      </c>
      <c r="L76" s="11">
        <f t="shared" si="74"/>
        <v>0.145518336</v>
      </c>
      <c r="M76" s="11">
        <f t="shared" si="74"/>
        <v>0.16007016959999998</v>
      </c>
      <c r="N76" s="11">
        <f t="shared" si="74"/>
        <v>0.17462200319999999</v>
      </c>
      <c r="O76" s="11">
        <v>24</v>
      </c>
      <c r="P76" s="11">
        <f t="shared" ref="P76:U76" si="75">$B26*P$52^$C26*$R$5^$D26*$Q$5^$E26*$P$5^$F26</f>
        <v>5.8948399999999998E-2</v>
      </c>
      <c r="Q76" s="11">
        <f t="shared" si="75"/>
        <v>6.7369600000000002E-2</v>
      </c>
      <c r="R76" s="11">
        <f t="shared" si="75"/>
        <v>7.5790800000000005E-2</v>
      </c>
      <c r="S76" s="11">
        <f t="shared" si="75"/>
        <v>8.4212000000000009E-2</v>
      </c>
      <c r="T76" s="11">
        <f t="shared" si="75"/>
        <v>9.2633199999999999E-2</v>
      </c>
      <c r="U76" s="11">
        <f t="shared" si="75"/>
        <v>0.1010544</v>
      </c>
    </row>
    <row r="77" spans="1:21" x14ac:dyDescent="0.25">
      <c r="A77" s="11">
        <v>25</v>
      </c>
      <c r="B77" s="11">
        <f t="shared" si="5"/>
        <v>-4.8140088415999979E-3</v>
      </c>
      <c r="C77" s="11">
        <f t="shared" si="5"/>
        <v>-7.185925734400001E-3</v>
      </c>
      <c r="D77" s="11">
        <f t="shared" si="5"/>
        <v>-1.0231523164799998E-2</v>
      </c>
      <c r="E77" s="11">
        <f t="shared" si="5"/>
        <v>-1.4035011199999996E-2</v>
      </c>
      <c r="F77" s="11">
        <f t="shared" si="5"/>
        <v>-1.8680599907200002E-2</v>
      </c>
      <c r="G77" s="11">
        <f t="shared" ref="G77" si="76">$B27*G$52^ $C27*$R$3^ $D27*$Q$3^$E27*$P$3^$F27</f>
        <v>-2.4252499353599993E-2</v>
      </c>
      <c r="H77" s="11">
        <v>25</v>
      </c>
      <c r="I77" s="11">
        <f t="shared" ref="I77:N77" si="77">$B27*I$52^ $C27*$R$4^ $D27*$Q$3^$E27*$P$3^$F27</f>
        <v>-3.0315624191999992E-3</v>
      </c>
      <c r="J77" s="11">
        <f t="shared" si="77"/>
        <v>-4.5252476928000019E-3</v>
      </c>
      <c r="K77" s="11">
        <f t="shared" si="77"/>
        <v>-6.4431749376000005E-3</v>
      </c>
      <c r="L77" s="11">
        <f t="shared" si="77"/>
        <v>-8.8383743999999997E-3</v>
      </c>
      <c r="M77" s="11">
        <f t="shared" si="77"/>
        <v>-1.1763876326400004E-2</v>
      </c>
      <c r="N77" s="11">
        <f t="shared" si="77"/>
        <v>-1.5272710963200001E-2</v>
      </c>
      <c r="O77" s="11">
        <v>25</v>
      </c>
      <c r="P77" s="11">
        <f t="shared" ref="P77:U77" si="78">$B27*P$52^$C27*$R$5^$D27*$Q$5^$E27*$P$5^$F27</f>
        <v>-1.7543763999999995E-3</v>
      </c>
      <c r="Q77" s="11">
        <f t="shared" si="78"/>
        <v>-2.6187776000000012E-3</v>
      </c>
      <c r="R77" s="11">
        <f t="shared" si="78"/>
        <v>-3.7286892000000004E-3</v>
      </c>
      <c r="S77" s="11">
        <f t="shared" si="78"/>
        <v>-5.1148000000000001E-3</v>
      </c>
      <c r="T77" s="11">
        <f t="shared" si="78"/>
        <v>-6.8077988000000023E-3</v>
      </c>
      <c r="U77" s="11">
        <f t="shared" si="78"/>
        <v>-8.8383743999999997E-3</v>
      </c>
    </row>
    <row r="78" spans="1:21" x14ac:dyDescent="0.25">
      <c r="A78" s="11">
        <v>26</v>
      </c>
      <c r="B78" s="11">
        <f t="shared" si="5"/>
        <v>-0.32700693899999994</v>
      </c>
      <c r="C78" s="11">
        <f t="shared" si="5"/>
        <v>-0.32700693899999994</v>
      </c>
      <c r="D78" s="11">
        <f t="shared" si="5"/>
        <v>-0.32700693899999994</v>
      </c>
      <c r="E78" s="11">
        <f t="shared" si="5"/>
        <v>-0.32700693899999994</v>
      </c>
      <c r="F78" s="11">
        <f t="shared" si="5"/>
        <v>-0.32700693899999994</v>
      </c>
      <c r="G78" s="11">
        <f t="shared" ref="G78" si="79">$B28*G$52^ $C28*$R$3^ $D28*$Q$3^$E28*$P$3^$F28</f>
        <v>-0.32700693899999994</v>
      </c>
      <c r="H78" s="11">
        <v>26</v>
      </c>
      <c r="I78" s="11">
        <f t="shared" ref="I78:N78" si="80">$B28*I$52^ $C28*$R$4^ $D28*$Q$3^$E28*$P$3^$F28</f>
        <v>-0.20592856800000001</v>
      </c>
      <c r="J78" s="11">
        <f t="shared" si="80"/>
        <v>-0.20592856800000001</v>
      </c>
      <c r="K78" s="11">
        <f t="shared" si="80"/>
        <v>-0.20592856800000001</v>
      </c>
      <c r="L78" s="11">
        <f t="shared" si="80"/>
        <v>-0.20592856800000001</v>
      </c>
      <c r="M78" s="11">
        <f t="shared" si="80"/>
        <v>-0.20592856800000001</v>
      </c>
      <c r="N78" s="11">
        <f t="shared" si="80"/>
        <v>-0.20592856800000001</v>
      </c>
      <c r="O78" s="11">
        <v>26</v>
      </c>
      <c r="P78" s="11">
        <f t="shared" ref="P78:U78" si="81">$B28*P$52^$C28*$R$5^$D28*$Q$5^$E28*$P$5^$F28</f>
        <v>-0.11917162499999998</v>
      </c>
      <c r="Q78" s="11">
        <f t="shared" si="81"/>
        <v>-0.11917162499999998</v>
      </c>
      <c r="R78" s="11">
        <f t="shared" si="81"/>
        <v>-0.11917162499999998</v>
      </c>
      <c r="S78" s="11">
        <f t="shared" si="81"/>
        <v>-0.11917162499999998</v>
      </c>
      <c r="T78" s="11">
        <f t="shared" si="81"/>
        <v>-0.11917162499999998</v>
      </c>
      <c r="U78" s="11">
        <f t="shared" si="81"/>
        <v>-0.11917162499999998</v>
      </c>
    </row>
    <row r="79" spans="1:21" x14ac:dyDescent="0.25">
      <c r="A79" s="11">
        <v>27</v>
      </c>
      <c r="B79" s="11">
        <f t="shared" si="5"/>
        <v>3.6626624999999996E-2</v>
      </c>
      <c r="C79" s="11">
        <f t="shared" si="5"/>
        <v>4.1858999999999993E-2</v>
      </c>
      <c r="D79" s="11">
        <f t="shared" si="5"/>
        <v>4.7091375000000005E-2</v>
      </c>
      <c r="E79" s="11">
        <f t="shared" si="5"/>
        <v>5.2323750000000002E-2</v>
      </c>
      <c r="F79" s="11">
        <f t="shared" si="5"/>
        <v>5.7556125E-2</v>
      </c>
      <c r="G79" s="11">
        <f t="shared" ref="G79" si="82">$B29*G$52^ $C29*$R$3^ $D29*$Q$3^$E29*$P$3^$F29</f>
        <v>6.2788499999999997E-2</v>
      </c>
      <c r="H79" s="11">
        <v>27</v>
      </c>
      <c r="I79" s="11">
        <f t="shared" ref="I79:N79" si="83">$B29*I$52^ $C29*$R$4^ $D29*$Q$3^$E29*$P$3^$F29</f>
        <v>3.6626624999999996E-2</v>
      </c>
      <c r="J79" s="11">
        <f t="shared" si="83"/>
        <v>4.1858999999999993E-2</v>
      </c>
      <c r="K79" s="11">
        <f t="shared" si="83"/>
        <v>4.7091375000000005E-2</v>
      </c>
      <c r="L79" s="11">
        <f t="shared" si="83"/>
        <v>5.2323750000000002E-2</v>
      </c>
      <c r="M79" s="11">
        <f t="shared" si="83"/>
        <v>5.7556125E-2</v>
      </c>
      <c r="N79" s="11">
        <f t="shared" si="83"/>
        <v>6.2788499999999997E-2</v>
      </c>
      <c r="O79" s="11">
        <v>27</v>
      </c>
      <c r="P79" s="11">
        <f t="shared" ref="P79:U79" si="84">$B29*P$52^$C29*$R$5^$D29*$Q$5^$E29*$P$5^$F29</f>
        <v>3.6626624999999996E-2</v>
      </c>
      <c r="Q79" s="11">
        <f t="shared" si="84"/>
        <v>4.1858999999999993E-2</v>
      </c>
      <c r="R79" s="11">
        <f t="shared" si="84"/>
        <v>4.7091375000000005E-2</v>
      </c>
      <c r="S79" s="11">
        <f t="shared" si="84"/>
        <v>5.2323750000000002E-2</v>
      </c>
      <c r="T79" s="11">
        <f t="shared" si="84"/>
        <v>5.7556125E-2</v>
      </c>
      <c r="U79" s="11">
        <f t="shared" si="84"/>
        <v>6.2788499999999997E-2</v>
      </c>
    </row>
    <row r="80" spans="1:21" x14ac:dyDescent="0.25">
      <c r="A80" s="11">
        <v>28</v>
      </c>
      <c r="B80" s="11">
        <f t="shared" si="5"/>
        <v>-2.2645239749999997E-2</v>
      </c>
      <c r="C80" s="11">
        <f t="shared" si="5"/>
        <v>-2.2645239749999997E-2</v>
      </c>
      <c r="D80" s="11">
        <f t="shared" si="5"/>
        <v>-2.2645239749999997E-2</v>
      </c>
      <c r="E80" s="11">
        <f t="shared" si="5"/>
        <v>-2.2645239749999997E-2</v>
      </c>
      <c r="F80" s="11">
        <f t="shared" si="5"/>
        <v>-2.2645239749999997E-2</v>
      </c>
      <c r="G80" s="11">
        <f t="shared" ref="G80" si="85">$B30*G$52^ $C30*$R$3^ $D30*$Q$3^$E30*$P$3^$F30</f>
        <v>-2.2645239749999997E-2</v>
      </c>
      <c r="H80" s="11">
        <v>28</v>
      </c>
      <c r="I80" s="11">
        <f t="shared" ref="I80:N80" si="86">$B30*I$52^ $C30*$R$4^ $D30*$Q$3^$E30*$P$3^$F30</f>
        <v>-1.6637318999999998E-2</v>
      </c>
      <c r="J80" s="11">
        <f t="shared" si="86"/>
        <v>-1.6637318999999998E-2</v>
      </c>
      <c r="K80" s="11">
        <f t="shared" si="86"/>
        <v>-1.6637318999999998E-2</v>
      </c>
      <c r="L80" s="11">
        <f t="shared" si="86"/>
        <v>-1.6637318999999998E-2</v>
      </c>
      <c r="M80" s="11">
        <f t="shared" si="86"/>
        <v>-1.6637318999999998E-2</v>
      </c>
      <c r="N80" s="11">
        <f t="shared" si="86"/>
        <v>-1.6637318999999998E-2</v>
      </c>
      <c r="O80" s="11">
        <v>28</v>
      </c>
      <c r="P80" s="11">
        <f t="shared" ref="P80:U80" si="87">$B30*P$52^$C30*$R$5^$D30*$Q$5^$E30*$P$5^$F30</f>
        <v>-1.1553693749999998E-2</v>
      </c>
      <c r="Q80" s="11">
        <f t="shared" si="87"/>
        <v>-1.1553693749999998E-2</v>
      </c>
      <c r="R80" s="11">
        <f t="shared" si="87"/>
        <v>-1.1553693749999998E-2</v>
      </c>
      <c r="S80" s="11">
        <f t="shared" si="87"/>
        <v>-1.1553693749999998E-2</v>
      </c>
      <c r="T80" s="11">
        <f t="shared" si="87"/>
        <v>-1.1553693749999998E-2</v>
      </c>
      <c r="U80" s="11">
        <f t="shared" si="87"/>
        <v>-1.1553693749999998E-2</v>
      </c>
    </row>
    <row r="81" spans="1:21" x14ac:dyDescent="0.25">
      <c r="A81" s="11">
        <v>29</v>
      </c>
      <c r="B81" s="11">
        <f t="shared" si="5"/>
        <v>-1.5171199999999999E-2</v>
      </c>
      <c r="C81" s="11">
        <f t="shared" si="5"/>
        <v>-1.5171199999999999E-2</v>
      </c>
      <c r="D81" s="11">
        <f t="shared" si="5"/>
        <v>-1.5171199999999999E-2</v>
      </c>
      <c r="E81" s="11">
        <f t="shared" si="5"/>
        <v>-1.5171199999999999E-2</v>
      </c>
      <c r="F81" s="11">
        <f t="shared" si="5"/>
        <v>-1.5171199999999999E-2</v>
      </c>
      <c r="G81" s="11">
        <f t="shared" ref="G81" si="88">$B31*G$52^ $C31*$R$3^ $D31*$Q$3^$E31*$P$3^$F31</f>
        <v>-1.5171199999999999E-2</v>
      </c>
      <c r="H81" s="11">
        <v>29</v>
      </c>
      <c r="I81" s="11">
        <f t="shared" ref="I81:N81" si="89">$B31*I$52^ $C31*$R$4^ $D31*$Q$3^$E31*$P$3^$F31</f>
        <v>-1.5171199999999999E-2</v>
      </c>
      <c r="J81" s="11">
        <f t="shared" si="89"/>
        <v>-1.5171199999999999E-2</v>
      </c>
      <c r="K81" s="11">
        <f t="shared" si="89"/>
        <v>-1.5171199999999999E-2</v>
      </c>
      <c r="L81" s="11">
        <f t="shared" si="89"/>
        <v>-1.5171199999999999E-2</v>
      </c>
      <c r="M81" s="11">
        <f t="shared" si="89"/>
        <v>-1.5171199999999999E-2</v>
      </c>
      <c r="N81" s="11">
        <f t="shared" si="89"/>
        <v>-1.5171199999999999E-2</v>
      </c>
      <c r="O81" s="11">
        <v>29</v>
      </c>
      <c r="P81" s="11">
        <f t="shared" ref="P81:U81" si="90">$B31*P$52^$C31*$R$5^$D31*$Q$5^$E31*$P$5^$F31</f>
        <v>-1.5171199999999999E-2</v>
      </c>
      <c r="Q81" s="11">
        <f t="shared" si="90"/>
        <v>-1.5171199999999999E-2</v>
      </c>
      <c r="R81" s="11">
        <f t="shared" si="90"/>
        <v>-1.5171199999999999E-2</v>
      </c>
      <c r="S81" s="11">
        <f t="shared" si="90"/>
        <v>-1.5171199999999999E-2</v>
      </c>
      <c r="T81" s="11">
        <f t="shared" si="90"/>
        <v>-1.5171199999999999E-2</v>
      </c>
      <c r="U81" s="11">
        <f t="shared" si="90"/>
        <v>-1.5171199999999999E-2</v>
      </c>
    </row>
    <row r="82" spans="1:21" x14ac:dyDescent="0.25">
      <c r="A82" s="11">
        <v>30</v>
      </c>
      <c r="B82" s="11">
        <f t="shared" si="5"/>
        <v>-8.718324999999999E-2</v>
      </c>
      <c r="C82" s="11">
        <f t="shared" si="5"/>
        <v>-9.9638000000000004E-2</v>
      </c>
      <c r="D82" s="11">
        <f t="shared" si="5"/>
        <v>-0.11209275</v>
      </c>
      <c r="E82" s="11">
        <f t="shared" si="5"/>
        <v>-0.12454750000000001</v>
      </c>
      <c r="F82" s="11">
        <f t="shared" si="5"/>
        <v>-0.13700225000000002</v>
      </c>
      <c r="G82" s="11">
        <f t="shared" ref="G82" si="91">$B32*G$52^ $C32*$R$3^ $D32*$Q$3^$E32*$P$3^$F32</f>
        <v>-0.14945700000000001</v>
      </c>
      <c r="H82" s="11">
        <v>30</v>
      </c>
      <c r="I82" s="11">
        <f t="shared" ref="I82:N82" si="92">$B32*I$52^ $C32*$R$4^ $D32*$Q$3^$E32*$P$3^$F32</f>
        <v>-8.718324999999999E-2</v>
      </c>
      <c r="J82" s="11">
        <f t="shared" si="92"/>
        <v>-9.9638000000000004E-2</v>
      </c>
      <c r="K82" s="11">
        <f t="shared" si="92"/>
        <v>-0.11209275</v>
      </c>
      <c r="L82" s="11">
        <f t="shared" si="92"/>
        <v>-0.12454750000000001</v>
      </c>
      <c r="M82" s="11">
        <f t="shared" si="92"/>
        <v>-0.13700225000000002</v>
      </c>
      <c r="N82" s="11">
        <f t="shared" si="92"/>
        <v>-0.14945700000000001</v>
      </c>
      <c r="O82" s="11">
        <v>30</v>
      </c>
      <c r="P82" s="11">
        <f t="shared" ref="P82:U82" si="93">$B32*P$52^$C32*$R$5^$D32*$Q$5^$E32*$P$5^$F32</f>
        <v>-8.718324999999999E-2</v>
      </c>
      <c r="Q82" s="11">
        <f t="shared" si="93"/>
        <v>-9.9638000000000004E-2</v>
      </c>
      <c r="R82" s="11">
        <f t="shared" si="93"/>
        <v>-0.11209275</v>
      </c>
      <c r="S82" s="11">
        <f t="shared" si="93"/>
        <v>-0.12454750000000001</v>
      </c>
      <c r="T82" s="11">
        <f t="shared" si="93"/>
        <v>-0.13700225000000002</v>
      </c>
      <c r="U82" s="11">
        <f t="shared" si="93"/>
        <v>-0.14945700000000001</v>
      </c>
    </row>
    <row r="83" spans="1:21" x14ac:dyDescent="0.25">
      <c r="A83" s="11">
        <v>31</v>
      </c>
      <c r="B83" s="11">
        <f t="shared" si="5"/>
        <v>3.1829174999999994E-2</v>
      </c>
      <c r="C83" s="11">
        <f t="shared" si="5"/>
        <v>4.1572800000000007E-2</v>
      </c>
      <c r="D83" s="11">
        <f t="shared" si="5"/>
        <v>5.2615575000000012E-2</v>
      </c>
      <c r="E83" s="11">
        <f t="shared" si="5"/>
        <v>6.4957500000000001E-2</v>
      </c>
      <c r="F83" s="11">
        <f t="shared" si="5"/>
        <v>7.8598575000000018E-2</v>
      </c>
      <c r="G83" s="11">
        <f t="shared" ref="G83" si="94">$B33*G$52^ $C33*$R$3^ $D33*$Q$3^$E33*$P$3^$F33</f>
        <v>9.3538800000000005E-2</v>
      </c>
      <c r="H83" s="11">
        <v>31</v>
      </c>
      <c r="I83" s="11">
        <f t="shared" ref="I83:N83" si="95">$B33*I$52^ $C33*$R$4^ $D33*$Q$3^$E33*$P$3^$F33</f>
        <v>3.1829174999999994E-2</v>
      </c>
      <c r="J83" s="11">
        <f t="shared" si="95"/>
        <v>4.1572800000000007E-2</v>
      </c>
      <c r="K83" s="11">
        <f t="shared" si="95"/>
        <v>5.2615575000000012E-2</v>
      </c>
      <c r="L83" s="11">
        <f t="shared" si="95"/>
        <v>6.4957500000000001E-2</v>
      </c>
      <c r="M83" s="11">
        <f t="shared" si="95"/>
        <v>7.8598575000000018E-2</v>
      </c>
      <c r="N83" s="11">
        <f t="shared" si="95"/>
        <v>9.3538800000000005E-2</v>
      </c>
      <c r="O83" s="11">
        <v>31</v>
      </c>
      <c r="P83" s="11">
        <f t="shared" ref="P83:U83" si="96">$B33*P$52^$C33*$R$5^$D33*$Q$5^$E33*$P$5^$F33</f>
        <v>3.1829174999999994E-2</v>
      </c>
      <c r="Q83" s="11">
        <f t="shared" si="96"/>
        <v>4.1572800000000007E-2</v>
      </c>
      <c r="R83" s="11">
        <f t="shared" si="96"/>
        <v>5.2615575000000012E-2</v>
      </c>
      <c r="S83" s="11">
        <f t="shared" si="96"/>
        <v>6.4957500000000001E-2</v>
      </c>
      <c r="T83" s="11">
        <f t="shared" si="96"/>
        <v>7.8598575000000018E-2</v>
      </c>
      <c r="U83" s="11">
        <f t="shared" si="96"/>
        <v>9.3538800000000005E-2</v>
      </c>
    </row>
    <row r="84" spans="1:21" x14ac:dyDescent="0.25">
      <c r="A84" s="11">
        <v>32</v>
      </c>
      <c r="B84" s="11">
        <f t="shared" si="5"/>
        <v>-4.806527599999999E-3</v>
      </c>
      <c r="C84" s="11">
        <f t="shared" si="5"/>
        <v>-7.1747584000000017E-3</v>
      </c>
      <c r="D84" s="11">
        <f t="shared" si="5"/>
        <v>-1.0215622800000001E-2</v>
      </c>
      <c r="E84" s="11">
        <f t="shared" si="5"/>
        <v>-1.40132E-2</v>
      </c>
      <c r="F84" s="11">
        <f t="shared" si="5"/>
        <v>-1.8651569200000006E-2</v>
      </c>
      <c r="G84" s="11">
        <f t="shared" ref="G84" si="97">$B34*G$52^ $C34*$R$3^ $D34*$Q$3^$E34*$P$3^$F34</f>
        <v>-2.4214809599999998E-2</v>
      </c>
      <c r="H84" s="11">
        <v>32</v>
      </c>
      <c r="I84" s="11">
        <f t="shared" ref="I84:N84" si="98">$B34*I$52^ $C34*$R$4^ $D34*$Q$3^$E34*$P$3^$F34</f>
        <v>-4.806527599999999E-3</v>
      </c>
      <c r="J84" s="11">
        <f t="shared" si="98"/>
        <v>-7.1747584000000017E-3</v>
      </c>
      <c r="K84" s="11">
        <f t="shared" si="98"/>
        <v>-1.0215622800000001E-2</v>
      </c>
      <c r="L84" s="11">
        <f t="shared" si="98"/>
        <v>-1.40132E-2</v>
      </c>
      <c r="M84" s="11">
        <f t="shared" si="98"/>
        <v>-1.8651569200000006E-2</v>
      </c>
      <c r="N84" s="11">
        <f t="shared" si="98"/>
        <v>-2.4214809599999998E-2</v>
      </c>
      <c r="O84" s="11">
        <v>32</v>
      </c>
      <c r="P84" s="11">
        <f t="shared" ref="P84:U84" si="99">$B34*P$52^$C34*$R$5^$D34*$Q$5^$E34*$P$5^$F34</f>
        <v>-4.806527599999999E-3</v>
      </c>
      <c r="Q84" s="11">
        <f t="shared" si="99"/>
        <v>-7.1747584000000017E-3</v>
      </c>
      <c r="R84" s="11">
        <f t="shared" si="99"/>
        <v>-1.0215622800000001E-2</v>
      </c>
      <c r="S84" s="11">
        <f t="shared" si="99"/>
        <v>-1.40132E-2</v>
      </c>
      <c r="T84" s="11">
        <f t="shared" si="99"/>
        <v>-1.8651569200000006E-2</v>
      </c>
      <c r="U84" s="11">
        <f t="shared" si="99"/>
        <v>-2.4214809599999998E-2</v>
      </c>
    </row>
    <row r="85" spans="1:21" x14ac:dyDescent="0.25">
      <c r="A85" s="11">
        <v>33</v>
      </c>
      <c r="B85" s="11">
        <f t="shared" si="5"/>
        <v>-5.6132635999999986E-2</v>
      </c>
      <c r="C85" s="11">
        <f t="shared" si="5"/>
        <v>-6.4151584000000011E-2</v>
      </c>
      <c r="D85" s="11">
        <f t="shared" si="5"/>
        <v>-7.2170531999999996E-2</v>
      </c>
      <c r="E85" s="11">
        <f t="shared" si="5"/>
        <v>-8.0189479999999994E-2</v>
      </c>
      <c r="F85" s="11">
        <f t="shared" si="5"/>
        <v>-8.8208428000000005E-2</v>
      </c>
      <c r="G85" s="11">
        <f t="shared" ref="G85" si="100">$B35*G$52^ $C35*$R$3^ $D35*$Q$3^$E35*$P$3^$F35</f>
        <v>-9.6227375999999976E-2</v>
      </c>
      <c r="H85" s="11">
        <v>33</v>
      </c>
      <c r="I85" s="11">
        <f t="shared" ref="I85:N85" si="101">$B35*I$52^ $C35*$R$4^ $D35*$Q$3^$E35*$P$3^$F35</f>
        <v>-4.1240303999999998E-2</v>
      </c>
      <c r="J85" s="11">
        <f t="shared" si="101"/>
        <v>-4.7131776000000007E-2</v>
      </c>
      <c r="K85" s="11">
        <f t="shared" si="101"/>
        <v>-5.3023247999999995E-2</v>
      </c>
      <c r="L85" s="11">
        <f t="shared" si="101"/>
        <v>-5.8914720000000004E-2</v>
      </c>
      <c r="M85" s="11">
        <f t="shared" si="101"/>
        <v>-6.4806191999999999E-2</v>
      </c>
      <c r="N85" s="11">
        <f t="shared" si="101"/>
        <v>-7.0697663999999993E-2</v>
      </c>
      <c r="O85" s="11">
        <v>33</v>
      </c>
      <c r="P85" s="11">
        <f t="shared" ref="P85:U85" si="102">$B35*P$52^$C35*$R$5^$D35*$Q$5^$E35*$P$5^$F35</f>
        <v>-2.8639100000000001E-2</v>
      </c>
      <c r="Q85" s="11">
        <f t="shared" si="102"/>
        <v>-3.2730400000000007E-2</v>
      </c>
      <c r="R85" s="11">
        <f t="shared" si="102"/>
        <v>-3.6821699999999999E-2</v>
      </c>
      <c r="S85" s="11">
        <f t="shared" si="102"/>
        <v>-4.0912999999999998E-2</v>
      </c>
      <c r="T85" s="11">
        <f t="shared" si="102"/>
        <v>-4.5004300000000004E-2</v>
      </c>
      <c r="U85" s="11">
        <f t="shared" si="102"/>
        <v>-4.9095599999999996E-2</v>
      </c>
    </row>
    <row r="86" spans="1:21" x14ac:dyDescent="0.25">
      <c r="A86" s="11">
        <v>34</v>
      </c>
      <c r="B86" s="11">
        <f t="shared" si="5"/>
        <v>-4.3323237174559971E-2</v>
      </c>
      <c r="C86" s="11">
        <f t="shared" si="5"/>
        <v>-4.9512271056639974E-2</v>
      </c>
      <c r="D86" s="11">
        <f t="shared" si="5"/>
        <v>-5.570130493871997E-2</v>
      </c>
      <c r="E86" s="11">
        <f t="shared" si="5"/>
        <v>-6.1890338820799966E-2</v>
      </c>
      <c r="F86" s="11">
        <f t="shared" si="5"/>
        <v>-6.8079372702879976E-2</v>
      </c>
      <c r="G86" s="11">
        <f t="shared" ref="G86" si="103">$B36*G$52^ $C36*$R$3^ $D36*$Q$3^$E36*$P$3^$F36</f>
        <v>-7.4268406584959965E-2</v>
      </c>
      <c r="H86" s="11">
        <v>34</v>
      </c>
      <c r="I86" s="11">
        <f t="shared" ref="I86:N86" si="104">$B36*I$52^ $C36*$R$4^ $D36*$Q$3^$E36*$P$3^$F36</f>
        <v>-1.7180672624639994E-2</v>
      </c>
      <c r="J86" s="11">
        <f t="shared" si="104"/>
        <v>-1.963505442816E-2</v>
      </c>
      <c r="K86" s="11">
        <f t="shared" si="104"/>
        <v>-2.2089436231679999E-2</v>
      </c>
      <c r="L86" s="11">
        <f t="shared" si="104"/>
        <v>-2.4543818035199994E-2</v>
      </c>
      <c r="M86" s="11">
        <f t="shared" si="104"/>
        <v>-2.6998199838719997E-2</v>
      </c>
      <c r="N86" s="11">
        <f t="shared" si="104"/>
        <v>-2.9452581642239992E-2</v>
      </c>
      <c r="O86" s="11">
        <v>34</v>
      </c>
      <c r="P86" s="11">
        <f t="shared" ref="P86:U86" si="105">$B36*P$52^$C36*$R$5^$D36*$Q$5^$E36*$P$5^$F36</f>
        <v>-5.7537724999999987E-3</v>
      </c>
      <c r="Q86" s="11">
        <f t="shared" si="105"/>
        <v>-6.5757400000000001E-3</v>
      </c>
      <c r="R86" s="11">
        <f t="shared" si="105"/>
        <v>-7.3977074999999996E-3</v>
      </c>
      <c r="S86" s="11">
        <f t="shared" si="105"/>
        <v>-8.2196749999999992E-3</v>
      </c>
      <c r="T86" s="11">
        <f t="shared" si="105"/>
        <v>-9.0416425000000005E-3</v>
      </c>
      <c r="U86" s="11">
        <f t="shared" si="105"/>
        <v>-9.8636099999999984E-3</v>
      </c>
    </row>
    <row r="87" spans="1:21" x14ac:dyDescent="0.25">
      <c r="A87" s="11">
        <v>35</v>
      </c>
      <c r="B87" s="11">
        <f t="shared" si="5"/>
        <v>1.0745773537631993E-2</v>
      </c>
      <c r="C87" s="11">
        <f t="shared" si="5"/>
        <v>1.4035296049151996E-2</v>
      </c>
      <c r="D87" s="11">
        <f t="shared" si="5"/>
        <v>1.7763421562207997E-2</v>
      </c>
      <c r="E87" s="11">
        <f t="shared" si="5"/>
        <v>2.1930150076799992E-2</v>
      </c>
      <c r="F87" s="11">
        <f t="shared" si="5"/>
        <v>2.6535481592927995E-2</v>
      </c>
      <c r="G87" s="11">
        <f t="shared" ref="G87" si="106">$B37*G$52^ $C37*$R$3^ $D37*$Q$3^$E37*$P$3^$F37</f>
        <v>3.1579416110591986E-2</v>
      </c>
      <c r="H87" s="11">
        <v>35</v>
      </c>
      <c r="I87" s="11">
        <f t="shared" ref="I87:N87" si="107">$B37*I$52^ $C37*$R$4^ $D37*$Q$3^$E37*$P$3^$F37</f>
        <v>4.2614455726079992E-3</v>
      </c>
      <c r="J87" s="11">
        <f t="shared" si="107"/>
        <v>5.565969727488E-3</v>
      </c>
      <c r="K87" s="11">
        <f t="shared" si="107"/>
        <v>7.0444304363520005E-3</v>
      </c>
      <c r="L87" s="11">
        <f t="shared" si="107"/>
        <v>8.6968276992000007E-3</v>
      </c>
      <c r="M87" s="11">
        <f t="shared" si="107"/>
        <v>1.0523161516032001E-2</v>
      </c>
      <c r="N87" s="11">
        <f t="shared" si="107"/>
        <v>1.2523431886847999E-2</v>
      </c>
      <c r="O87" s="11">
        <v>35</v>
      </c>
      <c r="P87" s="11">
        <f t="shared" ref="P87:U87" si="108">$B37*P$52^$C37*$R$5^$D37*$Q$5^$E37*$P$5^$F37</f>
        <v>1.4271494999999999E-3</v>
      </c>
      <c r="Q87" s="11">
        <f t="shared" si="108"/>
        <v>1.8640320000000003E-3</v>
      </c>
      <c r="R87" s="11">
        <f t="shared" si="108"/>
        <v>2.3591655000000005E-3</v>
      </c>
      <c r="S87" s="11">
        <f t="shared" si="108"/>
        <v>2.9125500000000003E-3</v>
      </c>
      <c r="T87" s="11">
        <f t="shared" si="108"/>
        <v>3.524185500000001E-3</v>
      </c>
      <c r="U87" s="11">
        <f t="shared" si="108"/>
        <v>4.1940720000000001E-3</v>
      </c>
    </row>
    <row r="88" spans="1:21" x14ac:dyDescent="0.25">
      <c r="A88" s="11">
        <v>36</v>
      </c>
      <c r="B88" s="11">
        <f t="shared" si="5"/>
        <v>1.2954449999999999E-2</v>
      </c>
      <c r="C88" s="11">
        <f t="shared" si="5"/>
        <v>1.2954449999999999E-2</v>
      </c>
      <c r="D88" s="11">
        <f t="shared" si="5"/>
        <v>1.2954449999999999E-2</v>
      </c>
      <c r="E88" s="11">
        <f t="shared" si="5"/>
        <v>1.2954449999999999E-2</v>
      </c>
      <c r="F88" s="11">
        <f t="shared" si="5"/>
        <v>1.2954449999999999E-2</v>
      </c>
      <c r="G88" s="11">
        <f t="shared" ref="G88" si="109">$B38*G$52^ $C38*$R$3^ $D38*$Q$3^$E38*$P$3^$F38</f>
        <v>1.2954449999999999E-2</v>
      </c>
      <c r="H88" s="11">
        <v>36</v>
      </c>
      <c r="I88" s="11">
        <f t="shared" ref="I88:N88" si="110">$B38*I$52^ $C38*$R$4^ $D38*$Q$3^$E38*$P$3^$F38</f>
        <v>1.2954449999999999E-2</v>
      </c>
      <c r="J88" s="11">
        <f t="shared" si="110"/>
        <v>1.2954449999999999E-2</v>
      </c>
      <c r="K88" s="11">
        <f t="shared" si="110"/>
        <v>1.2954449999999999E-2</v>
      </c>
      <c r="L88" s="11">
        <f t="shared" si="110"/>
        <v>1.2954449999999999E-2</v>
      </c>
      <c r="M88" s="11">
        <f t="shared" si="110"/>
        <v>1.2954449999999999E-2</v>
      </c>
      <c r="N88" s="11">
        <f t="shared" si="110"/>
        <v>1.2954449999999999E-2</v>
      </c>
      <c r="O88" s="11">
        <v>36</v>
      </c>
      <c r="P88" s="11">
        <f t="shared" ref="P88:U88" si="111">$B38*P$52^$C38*$R$5^$D38*$Q$5^$E38*$P$5^$F38</f>
        <v>1.2954449999999999E-2</v>
      </c>
      <c r="Q88" s="11">
        <f t="shared" si="111"/>
        <v>1.2954449999999999E-2</v>
      </c>
      <c r="R88" s="11">
        <f t="shared" si="111"/>
        <v>1.2954449999999999E-2</v>
      </c>
      <c r="S88" s="11">
        <f t="shared" si="111"/>
        <v>1.2954449999999999E-2</v>
      </c>
      <c r="T88" s="11">
        <f t="shared" si="111"/>
        <v>1.2954449999999999E-2</v>
      </c>
      <c r="U88" s="11">
        <f t="shared" si="111"/>
        <v>1.2954449999999999E-2</v>
      </c>
    </row>
    <row r="89" spans="1:21" x14ac:dyDescent="0.25">
      <c r="A89" s="11">
        <v>37</v>
      </c>
      <c r="B89" s="11">
        <f t="shared" si="5"/>
        <v>0.21698986049999994</v>
      </c>
      <c r="C89" s="11">
        <f t="shared" si="5"/>
        <v>0.21698986049999994</v>
      </c>
      <c r="D89" s="11">
        <f t="shared" si="5"/>
        <v>0.21698986049999994</v>
      </c>
      <c r="E89" s="11">
        <f t="shared" si="5"/>
        <v>0.21698986049999994</v>
      </c>
      <c r="F89" s="11">
        <f t="shared" si="5"/>
        <v>0.21698986049999994</v>
      </c>
      <c r="G89" s="11">
        <f t="shared" ref="G89" si="112">$B39*G$52^ $C39*$R$3^ $D39*$Q$3^$E39*$P$3^$F39</f>
        <v>0.21698986049999994</v>
      </c>
      <c r="H89" s="11">
        <v>37</v>
      </c>
      <c r="I89" s="11">
        <f t="shared" ref="I89:N89" si="113">$B39*I$52^ $C39*$R$4^ $D39*$Q$3^$E39*$P$3^$F39</f>
        <v>0.13664667599999999</v>
      </c>
      <c r="J89" s="11">
        <f t="shared" si="113"/>
        <v>0.13664667599999999</v>
      </c>
      <c r="K89" s="11">
        <f t="shared" si="113"/>
        <v>0.13664667599999999</v>
      </c>
      <c r="L89" s="11">
        <f t="shared" si="113"/>
        <v>0.13664667599999999</v>
      </c>
      <c r="M89" s="11">
        <f t="shared" si="113"/>
        <v>0.13664667599999999</v>
      </c>
      <c r="N89" s="11">
        <f t="shared" si="113"/>
        <v>0.13664667599999999</v>
      </c>
      <c r="O89" s="11">
        <v>37</v>
      </c>
      <c r="P89" s="11">
        <f t="shared" ref="P89:U89" si="114">$B39*P$52^$C39*$R$5^$D39*$Q$5^$E39*$P$5^$F39</f>
        <v>7.9077937500000001E-2</v>
      </c>
      <c r="Q89" s="11">
        <f t="shared" si="114"/>
        <v>7.9077937500000001E-2</v>
      </c>
      <c r="R89" s="11">
        <f t="shared" si="114"/>
        <v>7.9077937500000001E-2</v>
      </c>
      <c r="S89" s="11">
        <f t="shared" si="114"/>
        <v>7.9077937500000001E-2</v>
      </c>
      <c r="T89" s="11">
        <f t="shared" si="114"/>
        <v>7.9077937500000001E-2</v>
      </c>
      <c r="U89" s="11">
        <f t="shared" si="114"/>
        <v>7.9077937500000001E-2</v>
      </c>
    </row>
    <row r="90" spans="1:21" x14ac:dyDescent="0.25">
      <c r="A90" s="11">
        <v>38</v>
      </c>
      <c r="B90" s="11">
        <f t="shared" si="5"/>
        <v>2.7370834717203576E-3</v>
      </c>
      <c r="C90" s="11">
        <f t="shared" si="5"/>
        <v>4.0856756195942392E-3</v>
      </c>
      <c r="D90" s="11">
        <f t="shared" si="5"/>
        <v>5.817299856805078E-3</v>
      </c>
      <c r="E90" s="11">
        <f t="shared" si="5"/>
        <v>7.9798351945199967E-3</v>
      </c>
      <c r="F90" s="11">
        <f t="shared" si="5"/>
        <v>1.0621160643906117E-2</v>
      </c>
      <c r="G90" s="11">
        <f t="shared" ref="G90" si="115">$B40*G$52^ $C40*$R$3^ $D40*$Q$3^$E40*$P$3^$F40</f>
        <v>1.3789155216130554E-2</v>
      </c>
      <c r="H90" s="11">
        <v>38</v>
      </c>
      <c r="I90" s="11">
        <f t="shared" ref="I90:N90" si="116">$B40*I$52^ $C40*$R$4^ $D40*$Q$3^$E40*$P$3^$F40</f>
        <v>1.0854437050598397E-3</v>
      </c>
      <c r="J90" s="11">
        <f t="shared" si="116"/>
        <v>1.6202541603225604E-3</v>
      </c>
      <c r="K90" s="11">
        <f t="shared" si="116"/>
        <v>2.30696344311552E-3</v>
      </c>
      <c r="L90" s="11">
        <f t="shared" si="116"/>
        <v>3.16455890688E-3</v>
      </c>
      <c r="M90" s="11">
        <f t="shared" si="116"/>
        <v>4.212027905057281E-3</v>
      </c>
      <c r="N90" s="11">
        <f t="shared" si="116"/>
        <v>5.46835779108864E-3</v>
      </c>
      <c r="O90" s="11">
        <v>38</v>
      </c>
      <c r="P90" s="11">
        <f t="shared" ref="P90:U90" si="117">$B40*P$52^$C40*$R$5^$D40*$Q$5^$E40*$P$5^$F40</f>
        <v>3.635129006249999E-4</v>
      </c>
      <c r="Q90" s="11">
        <f t="shared" si="117"/>
        <v>5.4261984000000016E-4</v>
      </c>
      <c r="R90" s="11">
        <f t="shared" si="117"/>
        <v>7.725973893750001E-4</v>
      </c>
      <c r="S90" s="11">
        <f t="shared" si="117"/>
        <v>1.0598043750000001E-3</v>
      </c>
      <c r="T90" s="11">
        <f t="shared" si="117"/>
        <v>1.4105996231250004E-3</v>
      </c>
      <c r="U90" s="11">
        <f t="shared" si="117"/>
        <v>1.8313419600000001E-3</v>
      </c>
    </row>
    <row r="91" spans="1:21" x14ac:dyDescent="0.25">
      <c r="A91" s="11">
        <v>39</v>
      </c>
      <c r="B91" s="11">
        <f t="shared" si="5"/>
        <v>-5.6555383499999994E-2</v>
      </c>
      <c r="C91" s="11">
        <f t="shared" si="5"/>
        <v>-5.6555383499999994E-2</v>
      </c>
      <c r="D91" s="11">
        <f t="shared" si="5"/>
        <v>-5.6555383499999994E-2</v>
      </c>
      <c r="E91" s="11">
        <f t="shared" si="5"/>
        <v>-5.6555383499999994E-2</v>
      </c>
      <c r="F91" s="11">
        <f t="shared" si="5"/>
        <v>-5.6555383499999994E-2</v>
      </c>
      <c r="G91" s="11">
        <f t="shared" ref="G91" si="118">$B41*G$52^ $C41*$R$3^ $D41*$Q$3^$E41*$P$3^$F41</f>
        <v>-5.6555383499999994E-2</v>
      </c>
      <c r="H91" s="11">
        <v>39</v>
      </c>
      <c r="I91" s="11">
        <f>$B41*I$52^ $C41*$R$4^ $D41*$Q$3^$E41*$P$3^$F41</f>
        <v>-3.5615052000000001E-2</v>
      </c>
      <c r="J91" s="11">
        <f t="shared" ref="J91:N91" si="119">$B41*J$52^ $C41*$R$4^ $D41*$Q$3^$E41*$P$3^$F41</f>
        <v>-3.5615052000000001E-2</v>
      </c>
      <c r="K91" s="11">
        <f t="shared" si="119"/>
        <v>-3.5615052000000001E-2</v>
      </c>
      <c r="L91" s="11">
        <f t="shared" si="119"/>
        <v>-3.5615052000000001E-2</v>
      </c>
      <c r="M91" s="11">
        <f t="shared" si="119"/>
        <v>-3.5615052000000001E-2</v>
      </c>
      <c r="N91" s="11">
        <f t="shared" si="119"/>
        <v>-3.5615052000000001E-2</v>
      </c>
      <c r="O91" s="11">
        <v>39</v>
      </c>
      <c r="P91" s="11">
        <f t="shared" ref="P91:U91" si="120">$B41*P$52^$C41*$R$5^$D41*$Q$5^$E41*$P$5^$F41</f>
        <v>-2.0610562500000002E-2</v>
      </c>
      <c r="Q91" s="11">
        <f t="shared" si="120"/>
        <v>-2.0610562500000002E-2</v>
      </c>
      <c r="R91" s="11">
        <f t="shared" si="120"/>
        <v>-2.0610562500000002E-2</v>
      </c>
      <c r="S91" s="11">
        <f t="shared" si="120"/>
        <v>-2.0610562500000002E-2</v>
      </c>
      <c r="T91" s="11">
        <f t="shared" si="120"/>
        <v>-2.0610562500000002E-2</v>
      </c>
      <c r="U91" s="11">
        <f t="shared" si="120"/>
        <v>-2.0610562500000002E-2</v>
      </c>
    </row>
    <row r="92" spans="1:21" x14ac:dyDescent="0.25">
      <c r="A92" s="39"/>
      <c r="B92" s="38">
        <f>SUM(B53:B91)</f>
        <v>0.39551771495866767</v>
      </c>
      <c r="C92" s="38">
        <f t="shared" ref="C92:G92" si="121">SUM(C53:C91)</f>
        <v>0.34864477608814765</v>
      </c>
      <c r="D92" s="38">
        <f t="shared" si="121"/>
        <v>0.2999482109759295</v>
      </c>
      <c r="E92" s="38">
        <f t="shared" si="121"/>
        <v>0.24989558105348014</v>
      </c>
      <c r="F92" s="38">
        <f t="shared" si="121"/>
        <v>0.19895444775226678</v>
      </c>
      <c r="G92" s="38">
        <f t="shared" si="121"/>
        <v>0.14759237250375634</v>
      </c>
      <c r="H92" s="19"/>
      <c r="I92" s="18">
        <f>SUM(I53:I91)</f>
        <v>0.29615394586744431</v>
      </c>
      <c r="J92" s="18">
        <f t="shared" ref="J92:N92" si="122">SUM(J53:J91)</f>
        <v>0.24653599866612094</v>
      </c>
      <c r="K92" s="18">
        <f t="shared" si="122"/>
        <v>0.19530003028049911</v>
      </c>
      <c r="L92" s="18">
        <f t="shared" si="122"/>
        <v>0.14291589030512</v>
      </c>
      <c r="M92" s="18">
        <f t="shared" si="122"/>
        <v>8.9853428334524893E-2</v>
      </c>
      <c r="N92" s="18">
        <f t="shared" si="122"/>
        <v>3.6582493963255143E-2</v>
      </c>
      <c r="O92" s="42"/>
      <c r="P92" s="43">
        <f>SUM(P53:P91)</f>
        <v>0.190010614406875</v>
      </c>
      <c r="Q92" s="43">
        <f t="shared" ref="Q92:U92" si="123">SUM(Q53:Q91)</f>
        <v>0.13856734819000005</v>
      </c>
      <c r="R92" s="43">
        <f t="shared" si="123"/>
        <v>8.5665632758124999E-2</v>
      </c>
      <c r="S92" s="43">
        <f t="shared" si="123"/>
        <v>3.1785030625000044E-2</v>
      </c>
      <c r="T92" s="43">
        <f t="shared" si="123"/>
        <v>-2.2594895695625002E-2</v>
      </c>
      <c r="U92" s="43">
        <f t="shared" si="123"/>
        <v>-7.6994583689999979E-2</v>
      </c>
    </row>
    <row r="93" spans="1:21" x14ac:dyDescent="0.25">
      <c r="A93" s="10"/>
    </row>
    <row r="95" spans="1:21" ht="21" x14ac:dyDescent="0.35">
      <c r="A95" s="72" t="s">
        <v>21</v>
      </c>
      <c r="B95" s="73"/>
      <c r="C95" s="73"/>
      <c r="D95" s="73"/>
      <c r="E95" s="73"/>
      <c r="F95" s="73"/>
      <c r="G95" s="74"/>
      <c r="H95" s="75" t="s">
        <v>22</v>
      </c>
      <c r="I95" s="76"/>
      <c r="J95" s="76"/>
      <c r="K95" s="76"/>
      <c r="L95" s="76"/>
      <c r="M95" s="76"/>
      <c r="N95" s="77"/>
      <c r="O95" s="68" t="s">
        <v>23</v>
      </c>
      <c r="P95" s="69"/>
      <c r="Q95" s="69"/>
      <c r="R95" s="69"/>
      <c r="S95" s="69"/>
      <c r="T95" s="69"/>
      <c r="U95" s="70"/>
    </row>
    <row r="96" spans="1:21" x14ac:dyDescent="0.25">
      <c r="A96" s="11"/>
      <c r="B96" s="11">
        <v>0.7</v>
      </c>
      <c r="C96" s="11">
        <v>0.8</v>
      </c>
      <c r="D96" s="11">
        <v>0.9</v>
      </c>
      <c r="E96" s="11">
        <v>1</v>
      </c>
      <c r="F96" s="11">
        <v>1.1000000000000001</v>
      </c>
      <c r="G96" s="11">
        <v>1.2</v>
      </c>
      <c r="H96" s="12"/>
      <c r="I96" s="11">
        <v>0.7</v>
      </c>
      <c r="J96" s="11">
        <v>0.8</v>
      </c>
      <c r="K96" s="11">
        <v>0.9</v>
      </c>
      <c r="L96" s="11">
        <v>1</v>
      </c>
      <c r="M96" s="11">
        <v>1.1000000000000001</v>
      </c>
      <c r="N96" s="11">
        <v>1.2</v>
      </c>
      <c r="O96" s="12"/>
      <c r="P96" s="11">
        <v>0.7</v>
      </c>
      <c r="Q96" s="11">
        <v>0.8</v>
      </c>
      <c r="R96" s="11">
        <v>0.9</v>
      </c>
      <c r="S96" s="11">
        <v>1</v>
      </c>
      <c r="T96" s="11">
        <v>1.1000000000000001</v>
      </c>
      <c r="U96" s="11">
        <v>1.2</v>
      </c>
    </row>
    <row r="97" spans="1:21" x14ac:dyDescent="0.25">
      <c r="A97" s="11">
        <v>1</v>
      </c>
      <c r="B97" s="11">
        <f>$I3*B$96^ $J3*$R$3^$K3*$Q$3^$L3*$P$3^$M3</f>
        <v>3.7936799999999998E-3</v>
      </c>
      <c r="C97" s="11">
        <f>$I3*C$96^ $J3*$R$3^$K3*$Q$3^$L3*$P$3^$M3</f>
        <v>3.7936799999999998E-3</v>
      </c>
      <c r="D97" s="11">
        <f>$I3*D$96^ $J3*$R$3^$K3*$Q$3^$L3*$P$3^$M3</f>
        <v>3.7936799999999998E-3</v>
      </c>
      <c r="E97" s="11">
        <f t="shared" ref="E97:G97" si="124">$I3*E$96^ $J3*$R$3^$K3*$Q$3^$L3*$P$3^$M3</f>
        <v>3.7936799999999998E-3</v>
      </c>
      <c r="F97" s="11">
        <f t="shared" si="124"/>
        <v>3.7936799999999998E-3</v>
      </c>
      <c r="G97" s="11">
        <f t="shared" si="124"/>
        <v>3.7936799999999998E-3</v>
      </c>
      <c r="H97" s="11">
        <v>1</v>
      </c>
      <c r="I97" s="11">
        <f>$I3*I$96^$J3*$R$4^$K3*$Q$4^$L3*$P$4^$M3</f>
        <v>3.7936799999999998E-3</v>
      </c>
      <c r="J97" s="11">
        <f t="shared" ref="J97:N97" si="125">$I3*J$96^$J3*$R$4^$K3*$Q$4^$L3*$P$4^$M3</f>
        <v>3.7936799999999998E-3</v>
      </c>
      <c r="K97" s="11">
        <f t="shared" si="125"/>
        <v>3.7936799999999998E-3</v>
      </c>
      <c r="L97" s="11">
        <f t="shared" si="125"/>
        <v>3.7936799999999998E-3</v>
      </c>
      <c r="M97" s="11">
        <f t="shared" si="125"/>
        <v>3.7936799999999998E-3</v>
      </c>
      <c r="N97" s="11">
        <f t="shared" si="125"/>
        <v>3.7936799999999998E-3</v>
      </c>
      <c r="O97" s="11">
        <v>1</v>
      </c>
      <c r="P97" s="11">
        <f>$I3*P$96^$J3*$R$5^$K3*$Q$5^$L3*$P$5^$M3</f>
        <v>3.7936799999999998E-3</v>
      </c>
      <c r="Q97" s="11">
        <f t="shared" ref="Q97:U97" si="126">$I3*Q$96^$J3*$R$5^$K3*$Q$5^$L3*$P$5^$M3</f>
        <v>3.7936799999999998E-3</v>
      </c>
      <c r="R97" s="11">
        <f t="shared" si="126"/>
        <v>3.7936799999999998E-3</v>
      </c>
      <c r="S97" s="11">
        <f t="shared" si="126"/>
        <v>3.7936799999999998E-3</v>
      </c>
      <c r="T97" s="11">
        <f t="shared" si="126"/>
        <v>3.7936799999999998E-3</v>
      </c>
      <c r="U97" s="11">
        <f t="shared" si="126"/>
        <v>3.7936799999999998E-3</v>
      </c>
    </row>
    <row r="98" spans="1:21" x14ac:dyDescent="0.25">
      <c r="A98" s="11">
        <v>2</v>
      </c>
      <c r="B98" s="11">
        <f t="shared" ref="B98:G98" si="127">$I4*B$96^ $J4*$R$3^$K4*$Q$3^$L4*$P$3^$M4</f>
        <v>4.3439626999999996E-3</v>
      </c>
      <c r="C98" s="11">
        <f t="shared" ref="C98:D117" si="128">$I4*C$96^ $J4*$R$3^$K4*$Q$3^$L4*$P$3^$M4</f>
        <v>5.6737472000000008E-3</v>
      </c>
      <c r="D98" s="11">
        <f t="shared" si="128"/>
        <v>7.1808363000000009E-3</v>
      </c>
      <c r="E98" s="11">
        <f t="shared" si="127"/>
        <v>8.86523E-3</v>
      </c>
      <c r="F98" s="11">
        <f t="shared" si="127"/>
        <v>1.0726928300000002E-2</v>
      </c>
      <c r="G98" s="11">
        <f t="shared" si="127"/>
        <v>1.2765931199999999E-2</v>
      </c>
      <c r="H98" s="11">
        <v>2</v>
      </c>
      <c r="I98" s="11">
        <f t="shared" ref="I98:N98" si="129">$I4*I$96^$J4*$R$4^$K4*$Q$4^$L4*$P$4^$M4</f>
        <v>4.3439626999999996E-3</v>
      </c>
      <c r="J98" s="11">
        <f t="shared" si="129"/>
        <v>5.6737472000000008E-3</v>
      </c>
      <c r="K98" s="11">
        <f t="shared" si="129"/>
        <v>7.1808363000000009E-3</v>
      </c>
      <c r="L98" s="11">
        <f t="shared" si="129"/>
        <v>8.86523E-3</v>
      </c>
      <c r="M98" s="11">
        <f t="shared" si="129"/>
        <v>1.0726928300000002E-2</v>
      </c>
      <c r="N98" s="11">
        <f t="shared" si="129"/>
        <v>1.2765931199999999E-2</v>
      </c>
      <c r="O98" s="11">
        <v>2</v>
      </c>
      <c r="P98" s="11">
        <f t="shared" ref="P98:U98" si="130">$I4*P$96^$J4*$R$5^$K4*$Q$5^$L4*$P$5^$M4</f>
        <v>4.3439626999999996E-3</v>
      </c>
      <c r="Q98" s="11">
        <f t="shared" si="130"/>
        <v>5.6737472000000008E-3</v>
      </c>
      <c r="R98" s="11">
        <f t="shared" si="130"/>
        <v>7.1808363000000009E-3</v>
      </c>
      <c r="S98" s="11">
        <f t="shared" si="130"/>
        <v>8.86523E-3</v>
      </c>
      <c r="T98" s="11">
        <f t="shared" si="130"/>
        <v>1.0726928300000002E-2</v>
      </c>
      <c r="U98" s="11">
        <f t="shared" si="130"/>
        <v>1.2765931199999999E-2</v>
      </c>
    </row>
    <row r="99" spans="1:21" x14ac:dyDescent="0.25">
      <c r="A99" s="11">
        <v>3</v>
      </c>
      <c r="B99" s="11">
        <f t="shared" ref="B99:G99" si="131">$I5*B$96^ $J5*$R$3^$K5*$Q$3^$L5*$P$3^$M5</f>
        <v>-3.1596179999999995E-2</v>
      </c>
      <c r="C99" s="11">
        <f t="shared" si="128"/>
        <v>-3.6109919999999997E-2</v>
      </c>
      <c r="D99" s="11">
        <f t="shared" si="128"/>
        <v>-4.0623659999999992E-2</v>
      </c>
      <c r="E99" s="11">
        <f t="shared" si="131"/>
        <v>-4.5137399999999994E-2</v>
      </c>
      <c r="F99" s="11">
        <f t="shared" si="131"/>
        <v>-4.9651139999999996E-2</v>
      </c>
      <c r="G99" s="11">
        <f t="shared" si="131"/>
        <v>-5.4164879999999999E-2</v>
      </c>
      <c r="H99" s="11">
        <v>3</v>
      </c>
      <c r="I99" s="11">
        <f t="shared" ref="I99:N99" si="132">$I5*I$96^$J5*$R$4^$K5*$Q$4^$L5*$P$4^$M5</f>
        <v>-2.7082439999999996E-2</v>
      </c>
      <c r="J99" s="11">
        <f t="shared" si="132"/>
        <v>-3.0951360000000001E-2</v>
      </c>
      <c r="K99" s="11">
        <f t="shared" si="132"/>
        <v>-3.4820279999999995E-2</v>
      </c>
      <c r="L99" s="11">
        <f t="shared" si="132"/>
        <v>-3.86892E-2</v>
      </c>
      <c r="M99" s="11">
        <f t="shared" si="132"/>
        <v>-4.2558119999999998E-2</v>
      </c>
      <c r="N99" s="11">
        <f t="shared" si="132"/>
        <v>-4.6427039999999996E-2</v>
      </c>
      <c r="O99" s="11">
        <v>3</v>
      </c>
      <c r="P99" s="11">
        <f t="shared" ref="P99:U99" si="133">$I5*P$96^$J5*$R$5^$K5*$Q$5^$L5*$P$5^$M5</f>
        <v>-2.2568699999999997E-2</v>
      </c>
      <c r="Q99" s="11">
        <f t="shared" si="133"/>
        <v>-2.5792800000000001E-2</v>
      </c>
      <c r="R99" s="11">
        <f t="shared" si="133"/>
        <v>-2.9016899999999998E-2</v>
      </c>
      <c r="S99" s="11">
        <f t="shared" si="133"/>
        <v>-3.2240999999999999E-2</v>
      </c>
      <c r="T99" s="11">
        <f t="shared" si="133"/>
        <v>-3.5465099999999999E-2</v>
      </c>
      <c r="U99" s="11">
        <f t="shared" si="133"/>
        <v>-3.86892E-2</v>
      </c>
    </row>
    <row r="100" spans="1:21" x14ac:dyDescent="0.25">
      <c r="A100" s="11">
        <v>4</v>
      </c>
      <c r="B100" s="11">
        <f t="shared" ref="B100:G100" si="134">$I6*B$96^ $J6*$R$3^$K6*$Q$3^$L6*$P$3^$M6</f>
        <v>6.7576487999999992E-3</v>
      </c>
      <c r="C100" s="11">
        <f t="shared" si="128"/>
        <v>6.7576487999999992E-3</v>
      </c>
      <c r="D100" s="11">
        <f t="shared" si="128"/>
        <v>6.7576487999999992E-3</v>
      </c>
      <c r="E100" s="11">
        <f t="shared" si="134"/>
        <v>6.7576487999999992E-3</v>
      </c>
      <c r="F100" s="11">
        <f t="shared" si="134"/>
        <v>6.7576487999999992E-3</v>
      </c>
      <c r="G100" s="11">
        <f t="shared" si="134"/>
        <v>6.7576487999999992E-3</v>
      </c>
      <c r="H100" s="11">
        <v>4</v>
      </c>
      <c r="I100" s="11">
        <f t="shared" ref="I100:N100" si="135">$I6*I$96^$J6*$R$4^$K6*$Q$4^$L6*$P$4^$M6</f>
        <v>4.9648032000000003E-3</v>
      </c>
      <c r="J100" s="11">
        <f t="shared" si="135"/>
        <v>4.9648032000000003E-3</v>
      </c>
      <c r="K100" s="11">
        <f t="shared" si="135"/>
        <v>4.9648032000000003E-3</v>
      </c>
      <c r="L100" s="11">
        <f t="shared" si="135"/>
        <v>4.9648032000000003E-3</v>
      </c>
      <c r="M100" s="11">
        <f t="shared" si="135"/>
        <v>4.9648032000000003E-3</v>
      </c>
      <c r="N100" s="11">
        <f t="shared" si="135"/>
        <v>4.9648032000000003E-3</v>
      </c>
      <c r="O100" s="11">
        <v>4</v>
      </c>
      <c r="P100" s="11">
        <f t="shared" ref="P100:U100" si="136">$I6*P$96^$J6*$R$5^$K6*$Q$5^$L6*$P$5^$M6</f>
        <v>3.4477800000000001E-3</v>
      </c>
      <c r="Q100" s="11">
        <f t="shared" si="136"/>
        <v>3.4477800000000001E-3</v>
      </c>
      <c r="R100" s="11">
        <f t="shared" si="136"/>
        <v>3.4477800000000001E-3</v>
      </c>
      <c r="S100" s="11">
        <f t="shared" si="136"/>
        <v>3.4477800000000001E-3</v>
      </c>
      <c r="T100" s="11">
        <f t="shared" si="136"/>
        <v>3.4477800000000001E-3</v>
      </c>
      <c r="U100" s="11">
        <f t="shared" si="136"/>
        <v>3.4477800000000001E-3</v>
      </c>
    </row>
    <row r="101" spans="1:21" x14ac:dyDescent="0.25">
      <c r="A101" s="11">
        <v>5</v>
      </c>
      <c r="B101" s="11">
        <f t="shared" ref="B101:G101" si="137">$I7*B$96^ $J7*$R$3^$K7*$Q$3^$L7*$P$3^$M7</f>
        <v>-4.2925154999999993E-2</v>
      </c>
      <c r="C101" s="11">
        <f t="shared" si="128"/>
        <v>-4.2925154999999993E-2</v>
      </c>
      <c r="D101" s="11">
        <f t="shared" si="128"/>
        <v>-4.2925154999999993E-2</v>
      </c>
      <c r="E101" s="11">
        <f t="shared" si="137"/>
        <v>-4.2925154999999993E-2</v>
      </c>
      <c r="F101" s="11">
        <f t="shared" si="137"/>
        <v>-4.2925154999999993E-2</v>
      </c>
      <c r="G101" s="11">
        <f t="shared" si="137"/>
        <v>-4.2925154999999993E-2</v>
      </c>
      <c r="H101" s="11">
        <v>5</v>
      </c>
      <c r="I101" s="11">
        <f t="shared" ref="I101:N101" si="138">$I7*I$96^$J7*$R$4^$K7*$Q$4^$L7*$P$4^$M7</f>
        <v>-3.6792989999999998E-2</v>
      </c>
      <c r="J101" s="11">
        <f t="shared" si="138"/>
        <v>-3.6792989999999998E-2</v>
      </c>
      <c r="K101" s="11">
        <f t="shared" si="138"/>
        <v>-3.6792989999999998E-2</v>
      </c>
      <c r="L101" s="11">
        <f t="shared" si="138"/>
        <v>-3.6792989999999998E-2</v>
      </c>
      <c r="M101" s="11">
        <f t="shared" si="138"/>
        <v>-3.6792989999999998E-2</v>
      </c>
      <c r="N101" s="11">
        <f t="shared" si="138"/>
        <v>-3.6792989999999998E-2</v>
      </c>
      <c r="O101" s="11">
        <v>5</v>
      </c>
      <c r="P101" s="11">
        <f t="shared" ref="P101:U101" si="139">$I7*P$96^$J7*$R$5^$K7*$Q$5^$L7*$P$5^$M7</f>
        <v>-3.0660824999999996E-2</v>
      </c>
      <c r="Q101" s="11">
        <f t="shared" si="139"/>
        <v>-3.0660824999999996E-2</v>
      </c>
      <c r="R101" s="11">
        <f t="shared" si="139"/>
        <v>-3.0660824999999996E-2</v>
      </c>
      <c r="S101" s="11">
        <f t="shared" si="139"/>
        <v>-3.0660824999999996E-2</v>
      </c>
      <c r="T101" s="11">
        <f t="shared" si="139"/>
        <v>-3.0660824999999996E-2</v>
      </c>
      <c r="U101" s="11">
        <f t="shared" si="139"/>
        <v>-3.0660824999999996E-2</v>
      </c>
    </row>
    <row r="102" spans="1:21" x14ac:dyDescent="0.25">
      <c r="A102" s="11">
        <v>6</v>
      </c>
      <c r="B102" s="11">
        <f t="shared" ref="B102:G102" si="140">$I8*B$96^ $J8*$R$3^$K8*$Q$3^$L8*$P$3^$M8</f>
        <v>-7.9386614999999994E-2</v>
      </c>
      <c r="C102" s="11">
        <f t="shared" si="128"/>
        <v>-9.0727559999999999E-2</v>
      </c>
      <c r="D102" s="11">
        <f t="shared" si="128"/>
        <v>-0.10206850499999998</v>
      </c>
      <c r="E102" s="11">
        <f t="shared" si="140"/>
        <v>-0.11340944999999998</v>
      </c>
      <c r="F102" s="11">
        <f t="shared" si="140"/>
        <v>-0.12475039499999999</v>
      </c>
      <c r="G102" s="11">
        <f t="shared" si="140"/>
        <v>-0.13609134000000001</v>
      </c>
      <c r="H102" s="11">
        <v>6</v>
      </c>
      <c r="I102" s="11">
        <f t="shared" ref="I102:N102" si="141">$I8*I$96^$J8*$R$4^$K8*$Q$4^$L8*$P$4^$M8</f>
        <v>-6.8045669999999989E-2</v>
      </c>
      <c r="J102" s="11">
        <f t="shared" si="141"/>
        <v>-7.7766479999999999E-2</v>
      </c>
      <c r="K102" s="11">
        <f t="shared" si="141"/>
        <v>-8.7487289999999995E-2</v>
      </c>
      <c r="L102" s="11">
        <f t="shared" si="141"/>
        <v>-9.7208099999999992E-2</v>
      </c>
      <c r="M102" s="11">
        <f t="shared" si="141"/>
        <v>-0.10692890999999999</v>
      </c>
      <c r="N102" s="11">
        <f t="shared" si="141"/>
        <v>-0.11664972</v>
      </c>
      <c r="O102" s="11">
        <v>6</v>
      </c>
      <c r="P102" s="11">
        <f t="shared" ref="P102:U102" si="142">$I8*P$96^$J8*$R$5^$K8*$Q$5^$L8*$P$5^$M8</f>
        <v>-5.6704724999999991E-2</v>
      </c>
      <c r="Q102" s="11">
        <f t="shared" si="142"/>
        <v>-6.4805399999999999E-2</v>
      </c>
      <c r="R102" s="11">
        <f t="shared" si="142"/>
        <v>-7.2906074999999987E-2</v>
      </c>
      <c r="S102" s="11">
        <f t="shared" si="142"/>
        <v>-8.1006749999999988E-2</v>
      </c>
      <c r="T102" s="11">
        <f t="shared" si="142"/>
        <v>-8.910742499999999E-2</v>
      </c>
      <c r="U102" s="11">
        <f t="shared" si="142"/>
        <v>-9.7208099999999992E-2</v>
      </c>
    </row>
    <row r="103" spans="1:21" x14ac:dyDescent="0.25">
      <c r="A103" s="11">
        <v>7</v>
      </c>
      <c r="B103" s="11">
        <f t="shared" ref="B103:G103" si="143">$I9*B$96^ $J9*$R$3^$K9*$Q$3^$L9*$P$3^$M9</f>
        <v>-4.5552852449999987E-2</v>
      </c>
      <c r="C103" s="11">
        <f t="shared" si="128"/>
        <v>-5.9497603199999999E-2</v>
      </c>
      <c r="D103" s="11">
        <f t="shared" si="128"/>
        <v>-7.530165405E-2</v>
      </c>
      <c r="E103" s="11">
        <f t="shared" si="143"/>
        <v>-9.2965004999999989E-2</v>
      </c>
      <c r="F103" s="11">
        <f t="shared" si="143"/>
        <v>-0.11248765605</v>
      </c>
      <c r="G103" s="11">
        <f t="shared" si="143"/>
        <v>-0.13386960719999996</v>
      </c>
      <c r="H103" s="11">
        <v>7</v>
      </c>
      <c r="I103" s="11">
        <f t="shared" ref="I103:N103" si="144">$I9*I$96^$J9*$R$4^$K9*$Q$4^$L9*$P$4^$M9</f>
        <v>-3.9045302099999991E-2</v>
      </c>
      <c r="J103" s="11">
        <f t="shared" si="144"/>
        <v>-5.0997945599999997E-2</v>
      </c>
      <c r="K103" s="11">
        <f t="shared" si="144"/>
        <v>-6.4544274900000004E-2</v>
      </c>
      <c r="L103" s="11">
        <f t="shared" si="144"/>
        <v>-7.9684289999999991E-2</v>
      </c>
      <c r="M103" s="11">
        <f t="shared" si="144"/>
        <v>-9.64179909E-2</v>
      </c>
      <c r="N103" s="11">
        <f t="shared" si="144"/>
        <v>-0.11474537759999998</v>
      </c>
      <c r="O103" s="11">
        <v>7</v>
      </c>
      <c r="P103" s="11">
        <f t="shared" ref="P103:U103" si="145">$I9*P$96^$J9*$R$5^$K9*$Q$5^$L9*$P$5^$M9</f>
        <v>-3.2537751749999996E-2</v>
      </c>
      <c r="Q103" s="11">
        <f t="shared" si="145"/>
        <v>-4.2498288000000002E-2</v>
      </c>
      <c r="R103" s="11">
        <f t="shared" si="145"/>
        <v>-5.3786895750000008E-2</v>
      </c>
      <c r="S103" s="11">
        <f t="shared" si="145"/>
        <v>-6.6403574999999992E-2</v>
      </c>
      <c r="T103" s="11">
        <f t="shared" si="145"/>
        <v>-8.0348325750000005E-2</v>
      </c>
      <c r="U103" s="11">
        <f t="shared" si="145"/>
        <v>-9.5621147999999989E-2</v>
      </c>
    </row>
    <row r="104" spans="1:21" x14ac:dyDescent="0.25">
      <c r="A104" s="11">
        <v>8</v>
      </c>
      <c r="B104" s="11">
        <f t="shared" ref="B104:G104" si="146">$I10*B$96^ $J10*$R$3^$K10*$Q$3^$L10*$P$3^$M10</f>
        <v>0.27718466999999997</v>
      </c>
      <c r="C104" s="11">
        <f t="shared" si="128"/>
        <v>0.27718466999999997</v>
      </c>
      <c r="D104" s="11">
        <f t="shared" si="128"/>
        <v>0.27718466999999997</v>
      </c>
      <c r="E104" s="11">
        <f t="shared" si="146"/>
        <v>0.27718466999999997</v>
      </c>
      <c r="F104" s="11">
        <f t="shared" si="146"/>
        <v>0.27718466999999997</v>
      </c>
      <c r="G104" s="11">
        <f t="shared" si="146"/>
        <v>0.27718466999999997</v>
      </c>
      <c r="H104" s="11">
        <v>8</v>
      </c>
      <c r="I104" s="11">
        <f t="shared" ref="I104:N104" si="147">$I10*I$96^$J10*$R$4^$K10*$Q$4^$L10*$P$4^$M10</f>
        <v>0.20364588</v>
      </c>
      <c r="J104" s="11">
        <f t="shared" si="147"/>
        <v>0.20364588</v>
      </c>
      <c r="K104" s="11">
        <f t="shared" si="147"/>
        <v>0.20364588</v>
      </c>
      <c r="L104" s="11">
        <f t="shared" si="147"/>
        <v>0.20364588</v>
      </c>
      <c r="M104" s="11">
        <f t="shared" si="147"/>
        <v>0.20364588</v>
      </c>
      <c r="N104" s="11">
        <f t="shared" si="147"/>
        <v>0.20364588</v>
      </c>
      <c r="O104" s="11">
        <v>8</v>
      </c>
      <c r="P104" s="11">
        <f t="shared" ref="P104:U104" si="148">$I10*P$96^$J10*$R$5^$K10*$Q$5^$L10*$P$5^$M10</f>
        <v>0.14142075000000001</v>
      </c>
      <c r="Q104" s="11">
        <f t="shared" si="148"/>
        <v>0.14142075000000001</v>
      </c>
      <c r="R104" s="11">
        <f t="shared" si="148"/>
        <v>0.14142075000000001</v>
      </c>
      <c r="S104" s="11">
        <f t="shared" si="148"/>
        <v>0.14142075000000001</v>
      </c>
      <c r="T104" s="11">
        <f t="shared" si="148"/>
        <v>0.14142075000000001</v>
      </c>
      <c r="U104" s="11">
        <f t="shared" si="148"/>
        <v>0.14142075000000001</v>
      </c>
    </row>
    <row r="105" spans="1:21" x14ac:dyDescent="0.25">
      <c r="A105" s="11">
        <v>9</v>
      </c>
      <c r="B105" s="11">
        <f t="shared" ref="B105:G105" si="149">$I11*B$96^ $J11*$R$3^$K11*$Q$3^$L11*$P$3^$M11</f>
        <v>-1.2980485E-2</v>
      </c>
      <c r="C105" s="11">
        <f t="shared" si="128"/>
        <v>-1.4834840000000002E-2</v>
      </c>
      <c r="D105" s="11">
        <f t="shared" si="128"/>
        <v>-1.6689195E-2</v>
      </c>
      <c r="E105" s="11">
        <f t="shared" si="149"/>
        <v>-1.8543549999999999E-2</v>
      </c>
      <c r="F105" s="11">
        <f t="shared" si="149"/>
        <v>-2.0397905000000001E-2</v>
      </c>
      <c r="G105" s="11">
        <f t="shared" si="149"/>
        <v>-2.2252259999999999E-2</v>
      </c>
      <c r="H105" s="11">
        <v>9</v>
      </c>
      <c r="I105" s="11">
        <f t="shared" ref="I105:N105" si="150">$I11*I$96^$J11*$R$4^$K11*$Q$4^$L11*$P$4^$M11</f>
        <v>-1.2980485E-2</v>
      </c>
      <c r="J105" s="11">
        <f t="shared" si="150"/>
        <v>-1.4834840000000002E-2</v>
      </c>
      <c r="K105" s="11">
        <f t="shared" si="150"/>
        <v>-1.6689195E-2</v>
      </c>
      <c r="L105" s="11">
        <f t="shared" si="150"/>
        <v>-1.8543549999999999E-2</v>
      </c>
      <c r="M105" s="11">
        <f t="shared" si="150"/>
        <v>-2.0397905000000001E-2</v>
      </c>
      <c r="N105" s="11">
        <f t="shared" si="150"/>
        <v>-2.2252259999999999E-2</v>
      </c>
      <c r="O105" s="11">
        <v>9</v>
      </c>
      <c r="P105" s="11">
        <f t="shared" ref="P105:U105" si="151">$I11*P$96^$J11*$R$5^$K11*$Q$5^$L11*$P$5^$M11</f>
        <v>-1.2980485E-2</v>
      </c>
      <c r="Q105" s="11">
        <f t="shared" si="151"/>
        <v>-1.4834840000000002E-2</v>
      </c>
      <c r="R105" s="11">
        <f t="shared" si="151"/>
        <v>-1.6689195E-2</v>
      </c>
      <c r="S105" s="11">
        <f t="shared" si="151"/>
        <v>-1.8543549999999999E-2</v>
      </c>
      <c r="T105" s="11">
        <f t="shared" si="151"/>
        <v>-2.0397905000000001E-2</v>
      </c>
      <c r="U105" s="11">
        <f t="shared" si="151"/>
        <v>-2.2252259999999999E-2</v>
      </c>
    </row>
    <row r="106" spans="1:21" x14ac:dyDescent="0.25">
      <c r="A106" s="11">
        <v>10</v>
      </c>
      <c r="B106" s="11">
        <f t="shared" ref="B106:G106" si="152">$I12*B$96^ $J12*$R$3^$K12*$Q$3^$L12*$P$3^$M12</f>
        <v>3.595872E-2</v>
      </c>
      <c r="C106" s="11">
        <f t="shared" si="128"/>
        <v>3.595872E-2</v>
      </c>
      <c r="D106" s="11">
        <f t="shared" si="128"/>
        <v>3.595872E-2</v>
      </c>
      <c r="E106" s="11">
        <f t="shared" si="152"/>
        <v>3.595872E-2</v>
      </c>
      <c r="F106" s="11">
        <f t="shared" si="152"/>
        <v>3.595872E-2</v>
      </c>
      <c r="G106" s="11">
        <f t="shared" si="152"/>
        <v>3.595872E-2</v>
      </c>
      <c r="H106" s="11">
        <v>10</v>
      </c>
      <c r="I106" s="11">
        <f t="shared" ref="I106:N106" si="153">$I12*I$96^$J12*$R$4^$K12*$Q$4^$L12*$P$4^$M12</f>
        <v>3.0821760000000004E-2</v>
      </c>
      <c r="J106" s="11">
        <f t="shared" si="153"/>
        <v>3.0821760000000004E-2</v>
      </c>
      <c r="K106" s="11">
        <f t="shared" si="153"/>
        <v>3.0821760000000004E-2</v>
      </c>
      <c r="L106" s="11">
        <f t="shared" si="153"/>
        <v>3.0821760000000004E-2</v>
      </c>
      <c r="M106" s="11">
        <f t="shared" si="153"/>
        <v>3.0821760000000004E-2</v>
      </c>
      <c r="N106" s="11">
        <f t="shared" si="153"/>
        <v>3.0821760000000004E-2</v>
      </c>
      <c r="O106" s="11">
        <v>10</v>
      </c>
      <c r="P106" s="11">
        <f t="shared" ref="P106:U106" si="154">$I12*P$96^$J12*$R$5^$K12*$Q$5^$L12*$P$5^$M12</f>
        <v>2.5684800000000001E-2</v>
      </c>
      <c r="Q106" s="11">
        <f t="shared" si="154"/>
        <v>2.5684800000000001E-2</v>
      </c>
      <c r="R106" s="11">
        <f t="shared" si="154"/>
        <v>2.5684800000000001E-2</v>
      </c>
      <c r="S106" s="11">
        <f t="shared" si="154"/>
        <v>2.5684800000000001E-2</v>
      </c>
      <c r="T106" s="11">
        <f t="shared" si="154"/>
        <v>2.5684800000000001E-2</v>
      </c>
      <c r="U106" s="11">
        <f t="shared" si="154"/>
        <v>2.5684800000000001E-2</v>
      </c>
    </row>
    <row r="107" spans="1:21" x14ac:dyDescent="0.25">
      <c r="A107" s="11">
        <v>11</v>
      </c>
      <c r="B107" s="11">
        <f t="shared" ref="B107:G107" si="155">$I13*B$96^ $J13*$R$3^$K13*$Q$3^$L13*$P$3^$M13</f>
        <v>0.10263000999999997</v>
      </c>
      <c r="C107" s="11">
        <f t="shared" si="128"/>
        <v>0.11729144</v>
      </c>
      <c r="D107" s="11">
        <f t="shared" si="128"/>
        <v>0.13195286999999997</v>
      </c>
      <c r="E107" s="11">
        <f t="shared" si="155"/>
        <v>0.14661429999999998</v>
      </c>
      <c r="F107" s="11">
        <f t="shared" si="155"/>
        <v>0.16127573000000001</v>
      </c>
      <c r="G107" s="11">
        <f t="shared" si="155"/>
        <v>0.17593715999999995</v>
      </c>
      <c r="H107" s="11">
        <v>11</v>
      </c>
      <c r="I107" s="11">
        <f t="shared" ref="I107:N107" si="156">$I13*I$96^$J13*$R$4^$K13*$Q$4^$L13*$P$4^$M13</f>
        <v>8.7968579999999977E-2</v>
      </c>
      <c r="J107" s="11">
        <f t="shared" si="156"/>
        <v>0.10053552</v>
      </c>
      <c r="K107" s="11">
        <f t="shared" si="156"/>
        <v>0.11310245999999997</v>
      </c>
      <c r="L107" s="11">
        <f t="shared" si="156"/>
        <v>0.12566939999999999</v>
      </c>
      <c r="M107" s="11">
        <f t="shared" si="156"/>
        <v>0.13823633999999999</v>
      </c>
      <c r="N107" s="11">
        <f t="shared" si="156"/>
        <v>0.15080327999999998</v>
      </c>
      <c r="O107" s="11">
        <v>11</v>
      </c>
      <c r="P107" s="11">
        <f t="shared" ref="P107:U107" si="157">$I13*P$96^$J13*$R$5^$K13*$Q$5^$L13*$P$5^$M13</f>
        <v>7.3307149999999988E-2</v>
      </c>
      <c r="Q107" s="11">
        <f t="shared" si="157"/>
        <v>8.377960000000001E-2</v>
      </c>
      <c r="R107" s="11">
        <f t="shared" si="157"/>
        <v>9.425204999999999E-2</v>
      </c>
      <c r="S107" s="11">
        <f t="shared" si="157"/>
        <v>0.1047245</v>
      </c>
      <c r="T107" s="11">
        <f t="shared" si="157"/>
        <v>0.11519694999999999</v>
      </c>
      <c r="U107" s="11">
        <f t="shared" si="157"/>
        <v>0.12566939999999999</v>
      </c>
    </row>
    <row r="108" spans="1:21" x14ac:dyDescent="0.25">
      <c r="A108" s="11">
        <v>12</v>
      </c>
      <c r="B108" s="11">
        <f t="shared" ref="B108:G108" si="158">$I14*B$96^ $J14*$R$3^$K14*$Q$3^$L14*$P$3^$M14</f>
        <v>1.6269141699999996E-2</v>
      </c>
      <c r="C108" s="11">
        <f t="shared" si="128"/>
        <v>2.1249491200000005E-2</v>
      </c>
      <c r="D108" s="11">
        <f t="shared" si="128"/>
        <v>2.6893887300000002E-2</v>
      </c>
      <c r="E108" s="11">
        <f t="shared" si="158"/>
        <v>3.3202330000000002E-2</v>
      </c>
      <c r="F108" s="11">
        <f t="shared" si="158"/>
        <v>4.0174819300000011E-2</v>
      </c>
      <c r="G108" s="11">
        <f t="shared" si="158"/>
        <v>4.7811355200000002E-2</v>
      </c>
      <c r="H108" s="11">
        <v>12</v>
      </c>
      <c r="I108" s="11">
        <f t="shared" ref="I108:N108" si="159">$I14*I$96^$J14*$R$4^$K14*$Q$4^$L14*$P$4^$M14</f>
        <v>1.3944978599999998E-2</v>
      </c>
      <c r="J108" s="11">
        <f t="shared" si="159"/>
        <v>1.8213849600000005E-2</v>
      </c>
      <c r="K108" s="11">
        <f t="shared" si="159"/>
        <v>2.3051903400000004E-2</v>
      </c>
      <c r="L108" s="11">
        <f t="shared" si="159"/>
        <v>2.8459140000000001E-2</v>
      </c>
      <c r="M108" s="11">
        <f t="shared" si="159"/>
        <v>3.443555940000001E-2</v>
      </c>
      <c r="N108" s="11">
        <f t="shared" si="159"/>
        <v>4.0981161599999996E-2</v>
      </c>
      <c r="O108" s="11">
        <v>12</v>
      </c>
      <c r="P108" s="11">
        <f t="shared" ref="P108:U108" si="160">$I14*P$96^$J14*$R$5^$K14*$Q$5^$L14*$P$5^$M14</f>
        <v>1.1620815499999999E-2</v>
      </c>
      <c r="Q108" s="11">
        <f t="shared" si="160"/>
        <v>1.5178208000000006E-2</v>
      </c>
      <c r="R108" s="11">
        <f t="shared" si="160"/>
        <v>1.9209919500000002E-2</v>
      </c>
      <c r="S108" s="11">
        <f t="shared" si="160"/>
        <v>2.3715950000000003E-2</v>
      </c>
      <c r="T108" s="11">
        <f t="shared" si="160"/>
        <v>2.8696299500000008E-2</v>
      </c>
      <c r="U108" s="11">
        <f t="shared" si="160"/>
        <v>3.4150968000000004E-2</v>
      </c>
    </row>
    <row r="109" spans="1:21" x14ac:dyDescent="0.25">
      <c r="A109" s="11">
        <v>13</v>
      </c>
      <c r="B109" s="11">
        <f t="shared" ref="B109:G109" si="161">$I15*B$96^ $J15*$R$3^$K15*$Q$3^$L15*$P$3^$M15</f>
        <v>-1.3292622E-2</v>
      </c>
      <c r="C109" s="11">
        <f t="shared" si="128"/>
        <v>-1.7361792000000004E-2</v>
      </c>
      <c r="D109" s="11">
        <f t="shared" si="128"/>
        <v>-2.1973518000000001E-2</v>
      </c>
      <c r="E109" s="11">
        <f t="shared" si="161"/>
        <v>-2.7127800000000001E-2</v>
      </c>
      <c r="F109" s="11">
        <f t="shared" si="161"/>
        <v>-3.2824638000000003E-2</v>
      </c>
      <c r="G109" s="11">
        <f t="shared" si="161"/>
        <v>-3.9064031999999999E-2</v>
      </c>
      <c r="H109" s="11">
        <v>13</v>
      </c>
      <c r="I109" s="11">
        <f t="shared" ref="I109:N109" si="162">$I15*I$96^$J15*$R$4^$K15*$Q$4^$L15*$P$4^$M15</f>
        <v>-1.3292622E-2</v>
      </c>
      <c r="J109" s="11">
        <f t="shared" si="162"/>
        <v>-1.7361792000000004E-2</v>
      </c>
      <c r="K109" s="11">
        <f t="shared" si="162"/>
        <v>-2.1973518000000001E-2</v>
      </c>
      <c r="L109" s="11">
        <f t="shared" si="162"/>
        <v>-2.7127800000000001E-2</v>
      </c>
      <c r="M109" s="11">
        <f t="shared" si="162"/>
        <v>-3.2824638000000003E-2</v>
      </c>
      <c r="N109" s="11">
        <f t="shared" si="162"/>
        <v>-3.9064031999999999E-2</v>
      </c>
      <c r="O109" s="11">
        <v>13</v>
      </c>
      <c r="P109" s="11">
        <f t="shared" ref="P109:U109" si="163">$I15*P$96^$J15*$R$5^$K15*$Q$5^$L15*$P$5^$M15</f>
        <v>-1.3292622E-2</v>
      </c>
      <c r="Q109" s="11">
        <f t="shared" si="163"/>
        <v>-1.7361792000000004E-2</v>
      </c>
      <c r="R109" s="11">
        <f t="shared" si="163"/>
        <v>-2.1973518000000001E-2</v>
      </c>
      <c r="S109" s="11">
        <f t="shared" si="163"/>
        <v>-2.7127800000000001E-2</v>
      </c>
      <c r="T109" s="11">
        <f t="shared" si="163"/>
        <v>-3.2824638000000003E-2</v>
      </c>
      <c r="U109" s="11">
        <f t="shared" si="163"/>
        <v>-3.9064031999999999E-2</v>
      </c>
    </row>
    <row r="110" spans="1:21" x14ac:dyDescent="0.25">
      <c r="A110" s="11">
        <v>14</v>
      </c>
      <c r="B110" s="11">
        <f t="shared" ref="B110:G110" si="164">$I16*B$96^ $J16*$R$3^$K16*$Q$3^$L16*$P$3^$M16</f>
        <v>1.6110758999999995E-2</v>
      </c>
      <c r="C110" s="11">
        <f t="shared" si="128"/>
        <v>1.8412296000000002E-2</v>
      </c>
      <c r="D110" s="11">
        <f t="shared" si="128"/>
        <v>2.0713833000000001E-2</v>
      </c>
      <c r="E110" s="11">
        <f t="shared" si="164"/>
        <v>2.3015369999999997E-2</v>
      </c>
      <c r="F110" s="11">
        <f t="shared" si="164"/>
        <v>2.5316907E-2</v>
      </c>
      <c r="G110" s="11">
        <f t="shared" si="164"/>
        <v>2.7618443999999995E-2</v>
      </c>
      <c r="H110" s="11">
        <v>14</v>
      </c>
      <c r="I110" s="11">
        <f t="shared" ref="I110:N110" si="165">$I16*I$96^$J16*$R$4^$K16*$Q$4^$L16*$P$4^$M16</f>
        <v>1.3809221999999998E-2</v>
      </c>
      <c r="J110" s="11">
        <f t="shared" si="165"/>
        <v>1.5781968E-2</v>
      </c>
      <c r="K110" s="11">
        <f t="shared" si="165"/>
        <v>1.7754713999999998E-2</v>
      </c>
      <c r="L110" s="11">
        <f t="shared" si="165"/>
        <v>1.9727460000000002E-2</v>
      </c>
      <c r="M110" s="11">
        <f t="shared" si="165"/>
        <v>2.1700206E-2</v>
      </c>
      <c r="N110" s="11">
        <f t="shared" si="165"/>
        <v>2.3672951999999997E-2</v>
      </c>
      <c r="O110" s="11">
        <v>14</v>
      </c>
      <c r="P110" s="11">
        <f t="shared" ref="P110:U110" si="166">$I16*P$96^$J16*$R$5^$K16*$Q$5^$L16*$P$5^$M16</f>
        <v>1.1507684999999998E-2</v>
      </c>
      <c r="Q110" s="11">
        <f t="shared" si="166"/>
        <v>1.3151639999999999E-2</v>
      </c>
      <c r="R110" s="11">
        <f t="shared" si="166"/>
        <v>1.4795595E-2</v>
      </c>
      <c r="S110" s="11">
        <f t="shared" si="166"/>
        <v>1.6439549999999997E-2</v>
      </c>
      <c r="T110" s="11">
        <f t="shared" si="166"/>
        <v>1.8083505E-2</v>
      </c>
      <c r="U110" s="11">
        <f t="shared" si="166"/>
        <v>1.9727460000000002E-2</v>
      </c>
    </row>
    <row r="111" spans="1:21" x14ac:dyDescent="0.25">
      <c r="A111" s="11">
        <v>15</v>
      </c>
      <c r="B111" s="11">
        <f t="shared" ref="B111:G111" si="167">$I17*B$96^ $J17*$R$3^$K17*$Q$3^$L17*$P$3^$M17</f>
        <v>-0.19801120499999997</v>
      </c>
      <c r="C111" s="11">
        <f t="shared" si="128"/>
        <v>-0.19801120499999997</v>
      </c>
      <c r="D111" s="11">
        <f t="shared" si="128"/>
        <v>-0.19801120499999997</v>
      </c>
      <c r="E111" s="11">
        <f t="shared" si="167"/>
        <v>-0.19801120499999997</v>
      </c>
      <c r="F111" s="11">
        <f t="shared" si="167"/>
        <v>-0.19801120499999997</v>
      </c>
      <c r="G111" s="11">
        <f t="shared" si="167"/>
        <v>-0.19801120499999997</v>
      </c>
      <c r="H111" s="11">
        <v>15</v>
      </c>
      <c r="I111" s="11">
        <f t="shared" ref="I111:N111" si="168">$I17*I$96^$J17*$R$4^$K17*$Q$4^$L17*$P$4^$M17</f>
        <v>-0.14547761999999997</v>
      </c>
      <c r="J111" s="11">
        <f t="shared" si="168"/>
        <v>-0.14547761999999997</v>
      </c>
      <c r="K111" s="11">
        <f t="shared" si="168"/>
        <v>-0.14547761999999997</v>
      </c>
      <c r="L111" s="11">
        <f t="shared" si="168"/>
        <v>-0.14547761999999997</v>
      </c>
      <c r="M111" s="11">
        <f t="shared" si="168"/>
        <v>-0.14547761999999997</v>
      </c>
      <c r="N111" s="11">
        <f t="shared" si="168"/>
        <v>-0.14547761999999997</v>
      </c>
      <c r="O111" s="11">
        <v>15</v>
      </c>
      <c r="P111" s="11">
        <f t="shared" ref="P111:U111" si="169">$I17*P$96^$J17*$R$5^$K17*$Q$5^$L17*$P$5^$M17</f>
        <v>-0.10102612499999999</v>
      </c>
      <c r="Q111" s="11">
        <f t="shared" si="169"/>
        <v>-0.10102612499999999</v>
      </c>
      <c r="R111" s="11">
        <f t="shared" si="169"/>
        <v>-0.10102612499999999</v>
      </c>
      <c r="S111" s="11">
        <f t="shared" si="169"/>
        <v>-0.10102612499999999</v>
      </c>
      <c r="T111" s="11">
        <f t="shared" si="169"/>
        <v>-0.10102612499999999</v>
      </c>
      <c r="U111" s="11">
        <f t="shared" si="169"/>
        <v>-0.10102612499999999</v>
      </c>
    </row>
    <row r="112" spans="1:21" x14ac:dyDescent="0.25">
      <c r="A112" s="11">
        <v>16</v>
      </c>
      <c r="B112" s="11">
        <f t="shared" ref="B112:G112" si="170">$I18*B$96^ $J18*$R$3^$K18*$Q$3^$L18*$P$3^$M18</f>
        <v>1.4356659449999996E-2</v>
      </c>
      <c r="C112" s="11">
        <f t="shared" si="128"/>
        <v>2.1430348800000006E-2</v>
      </c>
      <c r="D112" s="11">
        <f t="shared" si="128"/>
        <v>3.0513133350000006E-2</v>
      </c>
      <c r="E112" s="11">
        <f t="shared" si="170"/>
        <v>4.1856150000000002E-2</v>
      </c>
      <c r="F112" s="11">
        <f t="shared" si="170"/>
        <v>5.5710535650000018E-2</v>
      </c>
      <c r="G112" s="11">
        <f t="shared" si="170"/>
        <v>7.2327427200000002E-2</v>
      </c>
      <c r="H112" s="11">
        <v>16</v>
      </c>
      <c r="I112" s="11">
        <f t="shared" ref="I112:N112" si="171">$I18*I$96^$J18*$R$4^$K18*$Q$4^$L18*$P$4^$M18</f>
        <v>1.4356659449999996E-2</v>
      </c>
      <c r="J112" s="11">
        <f t="shared" si="171"/>
        <v>2.1430348800000006E-2</v>
      </c>
      <c r="K112" s="11">
        <f t="shared" si="171"/>
        <v>3.0513133350000006E-2</v>
      </c>
      <c r="L112" s="11">
        <f t="shared" si="171"/>
        <v>4.1856150000000002E-2</v>
      </c>
      <c r="M112" s="11">
        <f t="shared" si="171"/>
        <v>5.5710535650000018E-2</v>
      </c>
      <c r="N112" s="11">
        <f t="shared" si="171"/>
        <v>7.2327427200000002E-2</v>
      </c>
      <c r="O112" s="11">
        <v>16</v>
      </c>
      <c r="P112" s="11">
        <f t="shared" ref="P112:U112" si="172">$I18*P$96^$J18*$R$5^$K18*$Q$5^$L18*$P$5^$M18</f>
        <v>1.4356659449999996E-2</v>
      </c>
      <c r="Q112" s="11">
        <f t="shared" si="172"/>
        <v>2.1430348800000006E-2</v>
      </c>
      <c r="R112" s="11">
        <f t="shared" si="172"/>
        <v>3.0513133350000006E-2</v>
      </c>
      <c r="S112" s="11">
        <f t="shared" si="172"/>
        <v>4.1856150000000002E-2</v>
      </c>
      <c r="T112" s="11">
        <f t="shared" si="172"/>
        <v>5.5710535650000018E-2</v>
      </c>
      <c r="U112" s="11">
        <f t="shared" si="172"/>
        <v>7.2327427200000002E-2</v>
      </c>
    </row>
    <row r="113" spans="1:21" x14ac:dyDescent="0.25">
      <c r="A113" s="11">
        <v>17</v>
      </c>
      <c r="B113" s="11">
        <f t="shared" ref="B113:G113" si="173">$I19*B$96^ $J19*$R$3^$K19*$Q$3^$L19*$P$3^$M19</f>
        <v>3.3316138799999992E-2</v>
      </c>
      <c r="C113" s="11">
        <f t="shared" si="128"/>
        <v>3.3316138799999992E-2</v>
      </c>
      <c r="D113" s="11">
        <f t="shared" si="128"/>
        <v>3.3316138799999992E-2</v>
      </c>
      <c r="E113" s="11">
        <f t="shared" si="173"/>
        <v>3.3316138799999992E-2</v>
      </c>
      <c r="F113" s="11">
        <f t="shared" si="173"/>
        <v>3.3316138799999992E-2</v>
      </c>
      <c r="G113" s="11">
        <f t="shared" si="173"/>
        <v>3.3316138799999992E-2</v>
      </c>
      <c r="H113" s="11">
        <v>17</v>
      </c>
      <c r="I113" s="11">
        <f t="shared" ref="I113:N113" si="174">$I19*I$96^$J19*$R$4^$K19*$Q$4^$L19*$P$4^$M19</f>
        <v>2.0980425599999998E-2</v>
      </c>
      <c r="J113" s="11">
        <f t="shared" si="174"/>
        <v>2.0980425599999998E-2</v>
      </c>
      <c r="K113" s="11">
        <f t="shared" si="174"/>
        <v>2.0980425599999998E-2</v>
      </c>
      <c r="L113" s="11">
        <f t="shared" si="174"/>
        <v>2.0980425599999998E-2</v>
      </c>
      <c r="M113" s="11">
        <f t="shared" si="174"/>
        <v>2.0980425599999998E-2</v>
      </c>
      <c r="N113" s="11">
        <f t="shared" si="174"/>
        <v>2.0980425599999998E-2</v>
      </c>
      <c r="O113" s="11">
        <v>17</v>
      </c>
      <c r="P113" s="11">
        <f t="shared" ref="P113:U113" si="175">$I19*P$96^$J19*$R$5^$K19*$Q$5^$L19*$P$5^$M19</f>
        <v>1.2141450000000002E-2</v>
      </c>
      <c r="Q113" s="11">
        <f t="shared" si="175"/>
        <v>1.2141450000000002E-2</v>
      </c>
      <c r="R113" s="11">
        <f t="shared" si="175"/>
        <v>1.2141450000000002E-2</v>
      </c>
      <c r="S113" s="11">
        <f t="shared" si="175"/>
        <v>1.2141450000000002E-2</v>
      </c>
      <c r="T113" s="11">
        <f t="shared" si="175"/>
        <v>1.2141450000000002E-2</v>
      </c>
      <c r="U113" s="11">
        <f t="shared" si="175"/>
        <v>1.2141450000000002E-2</v>
      </c>
    </row>
    <row r="114" spans="1:21" x14ac:dyDescent="0.25">
      <c r="A114" s="11">
        <v>18</v>
      </c>
      <c r="B114" s="11">
        <f t="shared" ref="B114:G114" si="176">$I20*B$96^ $J20*$R$3^$K20*$Q$3^$L20*$P$3^$M20</f>
        <v>4.5823469159999982E-3</v>
      </c>
      <c r="C114" s="11">
        <f t="shared" si="128"/>
        <v>5.2369679039999985E-3</v>
      </c>
      <c r="D114" s="11">
        <f t="shared" si="128"/>
        <v>5.8915888919999996E-3</v>
      </c>
      <c r="E114" s="11">
        <f t="shared" si="176"/>
        <v>6.546209879999999E-3</v>
      </c>
      <c r="F114" s="11">
        <f t="shared" si="176"/>
        <v>7.2008308680000001E-3</v>
      </c>
      <c r="G114" s="11">
        <f t="shared" si="176"/>
        <v>7.8554518559999995E-3</v>
      </c>
      <c r="H114" s="11">
        <v>18</v>
      </c>
      <c r="I114" s="11">
        <f t="shared" ref="I114:N114" si="177">$I20*I$96^$J20*$R$4^$K20*$Q$4^$L20*$P$4^$M20</f>
        <v>2.8856761919999999E-3</v>
      </c>
      <c r="J114" s="11">
        <f t="shared" si="177"/>
        <v>3.2979156480000002E-3</v>
      </c>
      <c r="K114" s="11">
        <f t="shared" si="177"/>
        <v>3.7101551040000002E-3</v>
      </c>
      <c r="L114" s="11">
        <f t="shared" si="177"/>
        <v>4.1223945600000001E-3</v>
      </c>
      <c r="M114" s="11">
        <f t="shared" si="177"/>
        <v>4.5346340160000009E-3</v>
      </c>
      <c r="N114" s="11">
        <f t="shared" si="177"/>
        <v>4.9468734720000008E-3</v>
      </c>
      <c r="O114" s="11">
        <v>18</v>
      </c>
      <c r="P114" s="11">
        <f t="shared" ref="P114:U114" si="178">$I20*P$96^$J20*$R$5^$K20*$Q$5^$L20*$P$5^$M20</f>
        <v>1.6699515E-3</v>
      </c>
      <c r="Q114" s="11">
        <f t="shared" si="178"/>
        <v>1.9085160000000003E-3</v>
      </c>
      <c r="R114" s="11">
        <f t="shared" si="178"/>
        <v>2.1470805000000002E-3</v>
      </c>
      <c r="S114" s="11">
        <f t="shared" si="178"/>
        <v>2.385645E-3</v>
      </c>
      <c r="T114" s="11">
        <f t="shared" si="178"/>
        <v>2.6242095000000003E-3</v>
      </c>
      <c r="U114" s="11">
        <f t="shared" si="178"/>
        <v>2.8627740000000002E-3</v>
      </c>
    </row>
    <row r="115" spans="1:21" x14ac:dyDescent="0.25">
      <c r="A115" s="11">
        <v>19</v>
      </c>
      <c r="B115" s="11">
        <f t="shared" ref="B115:G115" si="179">$I21*B$96^ $J21*$R$3^$K21*$Q$3^$L21*$P$3^$M21</f>
        <v>8.9414999999999998E-3</v>
      </c>
      <c r="C115" s="11">
        <f t="shared" si="128"/>
        <v>8.9414999999999998E-3</v>
      </c>
      <c r="D115" s="11">
        <f t="shared" si="128"/>
        <v>8.9414999999999998E-3</v>
      </c>
      <c r="E115" s="11">
        <f t="shared" si="179"/>
        <v>8.9414999999999998E-3</v>
      </c>
      <c r="F115" s="11">
        <f t="shared" si="179"/>
        <v>8.9414999999999998E-3</v>
      </c>
      <c r="G115" s="11">
        <f t="shared" si="179"/>
        <v>8.9414999999999998E-3</v>
      </c>
      <c r="H115" s="11">
        <v>19</v>
      </c>
      <c r="I115" s="11">
        <f t="shared" ref="I115:N115" si="180">$I21*I$96^$J21*$R$4^$K21*$Q$4^$L21*$P$4^$M21</f>
        <v>8.9414999999999998E-3</v>
      </c>
      <c r="J115" s="11">
        <f t="shared" si="180"/>
        <v>8.9414999999999998E-3</v>
      </c>
      <c r="K115" s="11">
        <f t="shared" si="180"/>
        <v>8.9414999999999998E-3</v>
      </c>
      <c r="L115" s="11">
        <f t="shared" si="180"/>
        <v>8.9414999999999998E-3</v>
      </c>
      <c r="M115" s="11">
        <f t="shared" si="180"/>
        <v>8.9414999999999998E-3</v>
      </c>
      <c r="N115" s="11">
        <f t="shared" si="180"/>
        <v>8.9414999999999998E-3</v>
      </c>
      <c r="O115" s="11">
        <v>19</v>
      </c>
      <c r="P115" s="11">
        <f t="shared" ref="P115:U115" si="181">$I21*P$96^$J21*$R$5^$K21*$Q$5^$L21*$P$5^$M21</f>
        <v>8.9414999999999998E-3</v>
      </c>
      <c r="Q115" s="11">
        <f t="shared" si="181"/>
        <v>8.9414999999999998E-3</v>
      </c>
      <c r="R115" s="11">
        <f t="shared" si="181"/>
        <v>8.9414999999999998E-3</v>
      </c>
      <c r="S115" s="11">
        <f t="shared" si="181"/>
        <v>8.9414999999999998E-3</v>
      </c>
      <c r="T115" s="11">
        <f t="shared" si="181"/>
        <v>8.9414999999999998E-3</v>
      </c>
      <c r="U115" s="11">
        <f t="shared" si="181"/>
        <v>8.9414999999999998E-3</v>
      </c>
    </row>
    <row r="116" spans="1:21" x14ac:dyDescent="0.25">
      <c r="A116" s="11">
        <v>20</v>
      </c>
      <c r="B116" s="11">
        <f t="shared" ref="B116:G116" si="182">$I22*B$96^ $J22*$R$3^$K22*$Q$3^$L22*$P$3^$M22</f>
        <v>1.8574329374999997E-2</v>
      </c>
      <c r="C116" s="11">
        <f t="shared" si="128"/>
        <v>2.1227804999999999E-2</v>
      </c>
      <c r="D116" s="11">
        <f t="shared" si="128"/>
        <v>2.3881280624999997E-2</v>
      </c>
      <c r="E116" s="11">
        <f t="shared" si="182"/>
        <v>2.6534756249999999E-2</v>
      </c>
      <c r="F116" s="11">
        <f t="shared" si="182"/>
        <v>2.9188231875000002E-2</v>
      </c>
      <c r="G116" s="11">
        <f t="shared" si="182"/>
        <v>3.1841707499999997E-2</v>
      </c>
      <c r="H116" s="11">
        <v>20</v>
      </c>
      <c r="I116" s="11">
        <f t="shared" ref="I116:N116" si="183">$I22*I$96^$J22*$R$4^$K22*$Q$4^$L22*$P$4^$M22</f>
        <v>1.8574329374999997E-2</v>
      </c>
      <c r="J116" s="11">
        <f t="shared" si="183"/>
        <v>2.1227804999999999E-2</v>
      </c>
      <c r="K116" s="11">
        <f t="shared" si="183"/>
        <v>2.3881280624999997E-2</v>
      </c>
      <c r="L116" s="11">
        <f t="shared" si="183"/>
        <v>2.6534756249999999E-2</v>
      </c>
      <c r="M116" s="11">
        <f t="shared" si="183"/>
        <v>2.9188231875000002E-2</v>
      </c>
      <c r="N116" s="11">
        <f t="shared" si="183"/>
        <v>3.1841707499999997E-2</v>
      </c>
      <c r="O116" s="11">
        <v>20</v>
      </c>
      <c r="P116" s="11">
        <f t="shared" ref="P116:U116" si="184">$I22*P$96^$J22*$R$5^$K22*$Q$5^$L22*$P$5^$M22</f>
        <v>1.8574329374999997E-2</v>
      </c>
      <c r="Q116" s="11">
        <f t="shared" si="184"/>
        <v>2.1227804999999999E-2</v>
      </c>
      <c r="R116" s="11">
        <f t="shared" si="184"/>
        <v>2.3881280624999997E-2</v>
      </c>
      <c r="S116" s="11">
        <f t="shared" si="184"/>
        <v>2.6534756249999999E-2</v>
      </c>
      <c r="T116" s="11">
        <f t="shared" si="184"/>
        <v>2.9188231875000002E-2</v>
      </c>
      <c r="U116" s="11">
        <f t="shared" si="184"/>
        <v>3.1841707499999997E-2</v>
      </c>
    </row>
    <row r="117" spans="1:21" x14ac:dyDescent="0.25">
      <c r="A117" s="11">
        <v>21</v>
      </c>
      <c r="B117" s="11">
        <f t="shared" ref="B117:G117" si="185">$I23*B$96^ $J23*$R$3^$K23*$Q$3^$L23*$P$3^$M23</f>
        <v>3.7870351312499994E-3</v>
      </c>
      <c r="C117" s="11">
        <f t="shared" si="128"/>
        <v>5.6529504000000022E-3</v>
      </c>
      <c r="D117" s="11">
        <f t="shared" si="128"/>
        <v>8.0488297687500016E-3</v>
      </c>
      <c r="E117" s="11">
        <f t="shared" si="185"/>
        <v>1.104091875E-2</v>
      </c>
      <c r="F117" s="11">
        <f t="shared" si="185"/>
        <v>1.4695462856250004E-2</v>
      </c>
      <c r="G117" s="11">
        <f t="shared" si="185"/>
        <v>1.9078707600000001E-2</v>
      </c>
      <c r="H117" s="11">
        <v>21</v>
      </c>
      <c r="I117" s="11">
        <f t="shared" ref="I117:N117" si="186">$I23*I$96^$J23*$R$4^$K23*$Q$4^$L23*$P$4^$M23</f>
        <v>3.7870351312499994E-3</v>
      </c>
      <c r="J117" s="11">
        <f t="shared" si="186"/>
        <v>5.6529504000000022E-3</v>
      </c>
      <c r="K117" s="11">
        <f t="shared" si="186"/>
        <v>8.0488297687500016E-3</v>
      </c>
      <c r="L117" s="11">
        <f t="shared" si="186"/>
        <v>1.104091875E-2</v>
      </c>
      <c r="M117" s="11">
        <f t="shared" si="186"/>
        <v>1.4695462856250004E-2</v>
      </c>
      <c r="N117" s="11">
        <f t="shared" si="186"/>
        <v>1.9078707600000001E-2</v>
      </c>
      <c r="O117" s="11">
        <v>21</v>
      </c>
      <c r="P117" s="11">
        <f t="shared" ref="P117:U117" si="187">$I23*P$96^$J23*$R$5^$K23*$Q$5^$L23*$P$5^$M23</f>
        <v>3.7870351312499994E-3</v>
      </c>
      <c r="Q117" s="11">
        <f t="shared" si="187"/>
        <v>5.6529504000000022E-3</v>
      </c>
      <c r="R117" s="11">
        <f t="shared" si="187"/>
        <v>8.0488297687500016E-3</v>
      </c>
      <c r="S117" s="11">
        <f t="shared" si="187"/>
        <v>1.104091875E-2</v>
      </c>
      <c r="T117" s="11">
        <f t="shared" si="187"/>
        <v>1.4695462856250004E-2</v>
      </c>
      <c r="U117" s="11">
        <f t="shared" si="187"/>
        <v>1.9078707600000001E-2</v>
      </c>
    </row>
    <row r="118" spans="1:21" x14ac:dyDescent="0.25">
      <c r="A118" s="11">
        <v>22</v>
      </c>
      <c r="B118" s="11">
        <f t="shared" ref="B118:G118" si="188">$I24*B$96^ $J24*$R$3^$K24*$Q$3^$L24*$P$3^$M24</f>
        <v>-3.9594082500000002E-2</v>
      </c>
      <c r="C118" s="11">
        <f t="shared" si="188"/>
        <v>-3.9594082500000002E-2</v>
      </c>
      <c r="D118" s="11">
        <f t="shared" si="188"/>
        <v>-3.9594082500000002E-2</v>
      </c>
      <c r="E118" s="11">
        <f t="shared" si="188"/>
        <v>-3.9594082500000002E-2</v>
      </c>
      <c r="F118" s="11">
        <f t="shared" si="188"/>
        <v>-3.9594082500000002E-2</v>
      </c>
      <c r="G118" s="11">
        <f t="shared" si="188"/>
        <v>-3.9594082500000002E-2</v>
      </c>
      <c r="H118" s="11">
        <v>22</v>
      </c>
      <c r="I118" s="11">
        <f t="shared" ref="I118:N118" si="189">$I24*I$96^$J24*$R$4^$K24*$Q$4^$L24*$P$4^$M24</f>
        <v>-3.3937784999999998E-2</v>
      </c>
      <c r="J118" s="11">
        <f t="shared" si="189"/>
        <v>-3.3937784999999998E-2</v>
      </c>
      <c r="K118" s="11">
        <f t="shared" si="189"/>
        <v>-3.3937784999999998E-2</v>
      </c>
      <c r="L118" s="11">
        <f t="shared" si="189"/>
        <v>-3.3937784999999998E-2</v>
      </c>
      <c r="M118" s="11">
        <f t="shared" si="189"/>
        <v>-3.3937784999999998E-2</v>
      </c>
      <c r="N118" s="11">
        <f t="shared" si="189"/>
        <v>-3.3937784999999998E-2</v>
      </c>
      <c r="O118" s="11">
        <v>22</v>
      </c>
      <c r="P118" s="11">
        <f t="shared" ref="P118:U118" si="190">$I24*P$96^$J24*$R$5^$K24*$Q$5^$L24*$P$5^$M24</f>
        <v>-2.8281487500000001E-2</v>
      </c>
      <c r="Q118" s="11">
        <f t="shared" si="190"/>
        <v>-2.8281487500000001E-2</v>
      </c>
      <c r="R118" s="11">
        <f t="shared" si="190"/>
        <v>-2.8281487500000001E-2</v>
      </c>
      <c r="S118" s="11">
        <f t="shared" si="190"/>
        <v>-2.8281487500000001E-2</v>
      </c>
      <c r="T118" s="11">
        <f t="shared" si="190"/>
        <v>-2.8281487500000001E-2</v>
      </c>
      <c r="U118" s="11">
        <f t="shared" si="190"/>
        <v>-2.8281487500000001E-2</v>
      </c>
    </row>
    <row r="119" spans="1:21" x14ac:dyDescent="0.25">
      <c r="A119" s="11">
        <v>23</v>
      </c>
      <c r="B119" s="11">
        <f t="shared" ref="B119:G119" si="191">$I25*B$96^ $J25*$R$3^$K25*$Q$3^$L25*$P$3^$M25</f>
        <v>-8.1182311874999965E-3</v>
      </c>
      <c r="C119" s="11">
        <f t="shared" si="191"/>
        <v>-1.2118176000000001E-2</v>
      </c>
      <c r="D119" s="11">
        <f t="shared" si="191"/>
        <v>-1.7254199812499999E-2</v>
      </c>
      <c r="E119" s="11">
        <f t="shared" si="191"/>
        <v>-2.3668312499999997E-2</v>
      </c>
      <c r="F119" s="11">
        <f t="shared" si="191"/>
        <v>-3.1502523937500006E-2</v>
      </c>
      <c r="G119" s="11">
        <f t="shared" si="191"/>
        <v>-4.0898843999999997E-2</v>
      </c>
      <c r="H119" s="11">
        <v>23</v>
      </c>
      <c r="I119" s="11">
        <f t="shared" ref="I119:N119" si="192">$I25*I$96^$J25*$R$4^$K25*$Q$4^$L25*$P$4^$M25</f>
        <v>-6.9584838749999975E-3</v>
      </c>
      <c r="J119" s="11">
        <f t="shared" si="192"/>
        <v>-1.0387008000000001E-2</v>
      </c>
      <c r="K119" s="11">
        <f t="shared" si="192"/>
        <v>-1.4789314125000001E-2</v>
      </c>
      <c r="L119" s="11">
        <f t="shared" si="192"/>
        <v>-2.0287124999999996E-2</v>
      </c>
      <c r="M119" s="11">
        <f t="shared" si="192"/>
        <v>-2.7002163375000006E-2</v>
      </c>
      <c r="N119" s="11">
        <f t="shared" si="192"/>
        <v>-3.5056151999999993E-2</v>
      </c>
      <c r="O119" s="11">
        <v>23</v>
      </c>
      <c r="P119" s="11">
        <f t="shared" ref="P119:U119" si="193">$I25*P$96^$J25*$R$5^$K25*$Q$5^$L25*$P$5^$M25</f>
        <v>-5.7987365624999985E-3</v>
      </c>
      <c r="Q119" s="11">
        <f t="shared" si="193"/>
        <v>-8.6558400000000014E-3</v>
      </c>
      <c r="R119" s="11">
        <f t="shared" si="193"/>
        <v>-1.23244284375E-2</v>
      </c>
      <c r="S119" s="11">
        <f t="shared" si="193"/>
        <v>-1.6905937499999999E-2</v>
      </c>
      <c r="T119" s="11">
        <f t="shared" si="193"/>
        <v>-2.2501802812500003E-2</v>
      </c>
      <c r="U119" s="11">
        <f t="shared" si="193"/>
        <v>-2.9213459999999997E-2</v>
      </c>
    </row>
    <row r="120" spans="1:21" x14ac:dyDescent="0.25">
      <c r="A120" s="11">
        <v>24</v>
      </c>
      <c r="B120" s="11">
        <f t="shared" ref="B120:G120" si="194">$I26*B$96^ $J26*$R$3^$K26*$Q$3^$L26*$P$3^$M26</f>
        <v>2.2533973244999991E-2</v>
      </c>
      <c r="C120" s="11">
        <f t="shared" si="194"/>
        <v>2.9432128320000001E-2</v>
      </c>
      <c r="D120" s="11">
        <f t="shared" si="194"/>
        <v>3.7250037404999992E-2</v>
      </c>
      <c r="E120" s="11">
        <f t="shared" si="194"/>
        <v>4.5987700499999992E-2</v>
      </c>
      <c r="F120" s="11">
        <f t="shared" si="194"/>
        <v>5.5645117604999995E-2</v>
      </c>
      <c r="G120" s="11">
        <f t="shared" si="194"/>
        <v>6.622228871999998E-2</v>
      </c>
      <c r="H120" s="11">
        <v>24</v>
      </c>
      <c r="I120" s="11">
        <f t="shared" ref="I120:N120" si="195">$I26*I$96^$J26*$R$4^$K26*$Q$4^$L26*$P$4^$M26</f>
        <v>1.6555572179999995E-2</v>
      </c>
      <c r="J120" s="11">
        <f t="shared" si="195"/>
        <v>2.1623604480000003E-2</v>
      </c>
      <c r="K120" s="11">
        <f t="shared" si="195"/>
        <v>2.7367374419999996E-2</v>
      </c>
      <c r="L120" s="11">
        <f t="shared" si="195"/>
        <v>3.3786881999999997E-2</v>
      </c>
      <c r="M120" s="11">
        <f t="shared" si="195"/>
        <v>4.0882127220000002E-2</v>
      </c>
      <c r="N120" s="11">
        <f t="shared" si="195"/>
        <v>4.8653110079999992E-2</v>
      </c>
      <c r="O120" s="11">
        <v>24</v>
      </c>
      <c r="P120" s="11">
        <f t="shared" ref="P120:U120" si="196">$I26*P$96^$J26*$R$5^$K26*$Q$5^$L26*$P$5^$M26</f>
        <v>1.1496925124999998E-2</v>
      </c>
      <c r="Q120" s="11">
        <f t="shared" si="196"/>
        <v>1.5016392000000003E-2</v>
      </c>
      <c r="R120" s="11">
        <f t="shared" si="196"/>
        <v>1.9005121125E-2</v>
      </c>
      <c r="S120" s="11">
        <f t="shared" si="196"/>
        <v>2.3463112499999998E-2</v>
      </c>
      <c r="T120" s="11">
        <f t="shared" si="196"/>
        <v>2.8390366125000004E-2</v>
      </c>
      <c r="U120" s="11">
        <f t="shared" si="196"/>
        <v>3.3786881999999997E-2</v>
      </c>
    </row>
    <row r="121" spans="1:21" x14ac:dyDescent="0.25">
      <c r="A121" s="11">
        <v>25</v>
      </c>
      <c r="B121" s="11">
        <f t="shared" ref="B121:G121" si="197">$I27*B$96^ $J27*$R$3^$K27*$Q$3^$L27*$P$3^$M27</f>
        <v>-6.138839069999999E-2</v>
      </c>
      <c r="C121" s="11">
        <f t="shared" si="197"/>
        <v>-6.138839069999999E-2</v>
      </c>
      <c r="D121" s="11">
        <f t="shared" si="197"/>
        <v>-6.138839069999999E-2</v>
      </c>
      <c r="E121" s="11">
        <f t="shared" si="197"/>
        <v>-6.138839069999999E-2</v>
      </c>
      <c r="F121" s="11">
        <f t="shared" si="197"/>
        <v>-6.138839069999999E-2</v>
      </c>
      <c r="G121" s="11">
        <f t="shared" si="197"/>
        <v>-6.138839069999999E-2</v>
      </c>
      <c r="H121" s="11">
        <v>25</v>
      </c>
      <c r="I121" s="11">
        <f t="shared" ref="I121:N121" si="198">$I27*I$96^$J27*$R$4^$K27*$Q$4^$L27*$P$4^$M27</f>
        <v>-3.8658578399999997E-2</v>
      </c>
      <c r="J121" s="11">
        <f t="shared" si="198"/>
        <v>-3.8658578399999997E-2</v>
      </c>
      <c r="K121" s="11">
        <f t="shared" si="198"/>
        <v>-3.8658578399999997E-2</v>
      </c>
      <c r="L121" s="11">
        <f t="shared" si="198"/>
        <v>-3.8658578399999997E-2</v>
      </c>
      <c r="M121" s="11">
        <f t="shared" si="198"/>
        <v>-3.8658578399999997E-2</v>
      </c>
      <c r="N121" s="11">
        <f t="shared" si="198"/>
        <v>-3.8658578399999997E-2</v>
      </c>
      <c r="O121" s="11">
        <v>25</v>
      </c>
      <c r="P121" s="11">
        <f t="shared" ref="P121:U121" si="199">$I27*P$96^$J27*$R$5^$K27*$Q$5^$L27*$P$5^$M27</f>
        <v>-2.2371862499999999E-2</v>
      </c>
      <c r="Q121" s="11">
        <f t="shared" si="199"/>
        <v>-2.2371862499999999E-2</v>
      </c>
      <c r="R121" s="11">
        <f t="shared" si="199"/>
        <v>-2.2371862499999999E-2</v>
      </c>
      <c r="S121" s="11">
        <f t="shared" si="199"/>
        <v>-2.2371862499999999E-2</v>
      </c>
      <c r="T121" s="11">
        <f t="shared" si="199"/>
        <v>-2.2371862499999999E-2</v>
      </c>
      <c r="U121" s="11">
        <f t="shared" si="199"/>
        <v>-2.2371862499999999E-2</v>
      </c>
    </row>
    <row r="122" spans="1:21" x14ac:dyDescent="0.25">
      <c r="A122" s="11">
        <v>26</v>
      </c>
      <c r="B122" s="11">
        <f t="shared" ref="B122:G122" si="200">$I28*B$96^ $J28*$R$3^$K28*$Q$3^$L28*$P$3^$M28</f>
        <v>-1.4824790487359994E-2</v>
      </c>
      <c r="C122" s="11">
        <f t="shared" si="200"/>
        <v>-1.4824790487359994E-2</v>
      </c>
      <c r="D122" s="11">
        <f t="shared" si="200"/>
        <v>-1.4824790487359994E-2</v>
      </c>
      <c r="E122" s="11">
        <f t="shared" si="200"/>
        <v>-1.4824790487359994E-2</v>
      </c>
      <c r="F122" s="11">
        <f t="shared" si="200"/>
        <v>-1.4824790487359994E-2</v>
      </c>
      <c r="G122" s="11">
        <f t="shared" si="200"/>
        <v>-1.4824790487359994E-2</v>
      </c>
      <c r="H122" s="11">
        <v>26</v>
      </c>
      <c r="I122" s="11">
        <f t="shared" ref="I122:N122" si="201">$I28*I$96^$J28*$R$4^$K28*$Q$4^$L28*$P$4^$M28</f>
        <v>-5.8790591078399998E-3</v>
      </c>
      <c r="J122" s="11">
        <f t="shared" si="201"/>
        <v>-5.8790591078399998E-3</v>
      </c>
      <c r="K122" s="11">
        <f t="shared" si="201"/>
        <v>-5.8790591078399998E-3</v>
      </c>
      <c r="L122" s="11">
        <f t="shared" si="201"/>
        <v>-5.8790591078399998E-3</v>
      </c>
      <c r="M122" s="11">
        <f t="shared" si="201"/>
        <v>-5.8790591078399998E-3</v>
      </c>
      <c r="N122" s="11">
        <f t="shared" si="201"/>
        <v>-5.8790591078399998E-3</v>
      </c>
      <c r="O122" s="11">
        <v>26</v>
      </c>
      <c r="P122" s="11">
        <f t="shared" ref="P122:U122" si="202">$I28*P$96^$J28*$R$5^$K28*$Q$5^$L28*$P$5^$M28</f>
        <v>-1.9688850000000001E-3</v>
      </c>
      <c r="Q122" s="11">
        <f t="shared" si="202"/>
        <v>-1.9688850000000001E-3</v>
      </c>
      <c r="R122" s="11">
        <f t="shared" si="202"/>
        <v>-1.9688850000000001E-3</v>
      </c>
      <c r="S122" s="11">
        <f t="shared" si="202"/>
        <v>-1.9688850000000001E-3</v>
      </c>
      <c r="T122" s="11">
        <f t="shared" si="202"/>
        <v>-1.9688850000000001E-3</v>
      </c>
      <c r="U122" s="11">
        <f t="shared" si="202"/>
        <v>-1.9688850000000001E-3</v>
      </c>
    </row>
    <row r="123" spans="1:21" x14ac:dyDescent="0.25">
      <c r="A123" s="11">
        <v>27</v>
      </c>
      <c r="B123" s="11">
        <f t="shared" ref="B123:G123" si="203">$I29*B$96^ $J29*$R$3^$K29*$Q$3^$L29*$P$3^$M29</f>
        <v>-1.8325460999999994E-2</v>
      </c>
      <c r="C123" s="11">
        <f t="shared" si="203"/>
        <v>-2.7354624000000008E-2</v>
      </c>
      <c r="D123" s="11">
        <f t="shared" si="203"/>
        <v>-3.8948283000000007E-2</v>
      </c>
      <c r="E123" s="11">
        <f t="shared" si="203"/>
        <v>-5.3426999999999995E-2</v>
      </c>
      <c r="F123" s="11">
        <f t="shared" si="203"/>
        <v>-7.1111337000000024E-2</v>
      </c>
      <c r="G123" s="11">
        <f t="shared" si="203"/>
        <v>-9.2321855999999994E-2</v>
      </c>
      <c r="H123" s="11">
        <v>27</v>
      </c>
      <c r="I123" s="11">
        <f t="shared" ref="I123:N123" si="204">$I29*I$96^$J29*$R$4^$K29*$Q$4^$L29*$P$4^$M29</f>
        <v>-1.8325460999999994E-2</v>
      </c>
      <c r="J123" s="11">
        <f t="shared" si="204"/>
        <v>-2.7354624000000008E-2</v>
      </c>
      <c r="K123" s="11">
        <f t="shared" si="204"/>
        <v>-3.8948283000000007E-2</v>
      </c>
      <c r="L123" s="11">
        <f t="shared" si="204"/>
        <v>-5.3426999999999995E-2</v>
      </c>
      <c r="M123" s="11">
        <f t="shared" si="204"/>
        <v>-7.1111337000000024E-2</v>
      </c>
      <c r="N123" s="11">
        <f t="shared" si="204"/>
        <v>-9.2321855999999994E-2</v>
      </c>
      <c r="O123" s="11">
        <v>27</v>
      </c>
      <c r="P123" s="11">
        <f t="shared" ref="P123:U123" si="205">$I29*P$96^$J29*$R$5^$K29*$Q$5^$L29*$P$5^$M29</f>
        <v>-1.8325460999999994E-2</v>
      </c>
      <c r="Q123" s="11">
        <f t="shared" si="205"/>
        <v>-2.7354624000000008E-2</v>
      </c>
      <c r="R123" s="11">
        <f t="shared" si="205"/>
        <v>-3.8948283000000007E-2</v>
      </c>
      <c r="S123" s="11">
        <f t="shared" si="205"/>
        <v>-5.3426999999999995E-2</v>
      </c>
      <c r="T123" s="11">
        <f t="shared" si="205"/>
        <v>-7.1111337000000024E-2</v>
      </c>
      <c r="U123" s="11">
        <f t="shared" si="205"/>
        <v>-9.2321855999999994E-2</v>
      </c>
    </row>
    <row r="124" spans="1:21" x14ac:dyDescent="0.25">
      <c r="A124" s="11">
        <v>28</v>
      </c>
      <c r="B124" s="11">
        <f t="shared" ref="B124:G124" si="206">$I30*B$96^ $J30*$R$3^$K30*$Q$3^$L30*$P$3^$M30</f>
        <v>5.2190508187999977E-3</v>
      </c>
      <c r="C124" s="11">
        <f t="shared" si="206"/>
        <v>7.7905364991999997E-3</v>
      </c>
      <c r="D124" s="11">
        <f t="shared" si="206"/>
        <v>1.1092384976399999E-2</v>
      </c>
      <c r="E124" s="11">
        <f t="shared" si="206"/>
        <v>1.5215891599999996E-2</v>
      </c>
      <c r="F124" s="11">
        <f t="shared" si="206"/>
        <v>2.0252351719599999E-2</v>
      </c>
      <c r="G124" s="11">
        <f t="shared" si="206"/>
        <v>2.6293060684799995E-2</v>
      </c>
      <c r="H124" s="11">
        <v>28</v>
      </c>
      <c r="I124" s="11">
        <f t="shared" ref="I124:N124" si="207">$I30*I$96^$J30*$R$4^$K30*$Q$4^$L30*$P$4^$M30</f>
        <v>3.2866325855999993E-3</v>
      </c>
      <c r="J124" s="11">
        <f t="shared" si="207"/>
        <v>4.9059938304000014E-3</v>
      </c>
      <c r="K124" s="11">
        <f t="shared" si="207"/>
        <v>6.9852919968000013E-3</v>
      </c>
      <c r="L124" s="11">
        <f t="shared" si="207"/>
        <v>9.5820191999999998E-3</v>
      </c>
      <c r="M124" s="11">
        <f t="shared" si="207"/>
        <v>1.2753667555200004E-2</v>
      </c>
      <c r="N124" s="11">
        <f t="shared" si="207"/>
        <v>1.6557729177600001E-2</v>
      </c>
      <c r="O124" s="11">
        <v>28</v>
      </c>
      <c r="P124" s="11">
        <f t="shared" ref="P124:U124" si="208">$I30*P$96^$J30*$R$5^$K30*$Q$5^$L30*$P$5^$M30</f>
        <v>1.9019864499999995E-3</v>
      </c>
      <c r="Q124" s="11">
        <f t="shared" si="208"/>
        <v>2.8391168000000007E-3</v>
      </c>
      <c r="R124" s="11">
        <f t="shared" si="208"/>
        <v>4.0424143500000006E-3</v>
      </c>
      <c r="S124" s="11">
        <f t="shared" si="208"/>
        <v>5.5451500000000004E-3</v>
      </c>
      <c r="T124" s="11">
        <f t="shared" si="208"/>
        <v>7.3805946500000025E-3</v>
      </c>
      <c r="U124" s="11">
        <f t="shared" si="208"/>
        <v>9.5820191999999998E-3</v>
      </c>
    </row>
    <row r="125" spans="1:21" x14ac:dyDescent="0.25">
      <c r="A125" s="11">
        <v>29</v>
      </c>
      <c r="B125" s="11">
        <f t="shared" ref="B125:G125" si="209">$I31*B$96^ $J31*$R$3^$K31*$Q$3^$L31*$P$3^$M31</f>
        <v>-1.1818058524159996E-2</v>
      </c>
      <c r="C125" s="11">
        <f t="shared" si="209"/>
        <v>-1.1818058524159996E-2</v>
      </c>
      <c r="D125" s="11">
        <f t="shared" si="209"/>
        <v>-1.1818058524159996E-2</v>
      </c>
      <c r="E125" s="11">
        <f t="shared" si="209"/>
        <v>-1.1818058524159996E-2</v>
      </c>
      <c r="F125" s="11">
        <f t="shared" si="209"/>
        <v>-1.1818058524159996E-2</v>
      </c>
      <c r="G125" s="11">
        <f t="shared" si="209"/>
        <v>-1.1818058524159996E-2</v>
      </c>
      <c r="H125" s="11">
        <v>29</v>
      </c>
      <c r="I125" s="11">
        <f t="shared" ref="I125:N125" si="210">$I31*I$96^$J31*$R$4^$K31*$Q$4^$L31*$P$4^$M31</f>
        <v>-4.6866810470399993E-3</v>
      </c>
      <c r="J125" s="11">
        <f t="shared" si="210"/>
        <v>-4.6866810470399993E-3</v>
      </c>
      <c r="K125" s="11">
        <f t="shared" si="210"/>
        <v>-4.6866810470399993E-3</v>
      </c>
      <c r="L125" s="11">
        <f t="shared" si="210"/>
        <v>-4.6866810470399993E-3</v>
      </c>
      <c r="M125" s="11">
        <f t="shared" si="210"/>
        <v>-4.6866810470399993E-3</v>
      </c>
      <c r="N125" s="11">
        <f t="shared" si="210"/>
        <v>-4.6866810470399993E-3</v>
      </c>
      <c r="O125" s="11">
        <v>29</v>
      </c>
      <c r="P125" s="11">
        <f t="shared" ref="P125:U125" si="211">$I31*P$96^$J31*$R$5^$K31*$Q$5^$L31*$P$5^$M31</f>
        <v>-1.56956E-3</v>
      </c>
      <c r="Q125" s="11">
        <f t="shared" si="211"/>
        <v>-1.56956E-3</v>
      </c>
      <c r="R125" s="11">
        <f t="shared" si="211"/>
        <v>-1.56956E-3</v>
      </c>
      <c r="S125" s="11">
        <f t="shared" si="211"/>
        <v>-1.56956E-3</v>
      </c>
      <c r="T125" s="11">
        <f t="shared" si="211"/>
        <v>-1.56956E-3</v>
      </c>
      <c r="U125" s="11">
        <f t="shared" si="211"/>
        <v>-1.56956E-3</v>
      </c>
    </row>
    <row r="126" spans="1:21" x14ac:dyDescent="0.25">
      <c r="A126" s="11">
        <v>30</v>
      </c>
      <c r="B126" s="11">
        <f t="shared" ref="B126:G126" si="212">$I32*B$96^ $J32*$R$3^$K32*$Q$3^$L32*$P$3^$M32</f>
        <v>4.6285706249999999E-3</v>
      </c>
      <c r="C126" s="11">
        <f t="shared" si="212"/>
        <v>6.9091200000000012E-3</v>
      </c>
      <c r="D126" s="11">
        <f t="shared" si="212"/>
        <v>9.8373993750000017E-3</v>
      </c>
      <c r="E126" s="11">
        <f t="shared" si="212"/>
        <v>1.3494374999999999E-2</v>
      </c>
      <c r="F126" s="11">
        <f t="shared" si="212"/>
        <v>1.7961013125000005E-2</v>
      </c>
      <c r="G126" s="11">
        <f t="shared" si="212"/>
        <v>2.3318280000000004E-2</v>
      </c>
      <c r="H126" s="11">
        <v>30</v>
      </c>
      <c r="I126" s="11">
        <f t="shared" ref="I126:N126" si="213">$I32*I$96^$J32*$R$4^$K32*$Q$4^$L32*$P$4^$M32</f>
        <v>4.6285706249999999E-3</v>
      </c>
      <c r="J126" s="11">
        <f t="shared" si="213"/>
        <v>6.9091200000000012E-3</v>
      </c>
      <c r="K126" s="11">
        <f t="shared" si="213"/>
        <v>9.8373993750000017E-3</v>
      </c>
      <c r="L126" s="11">
        <f t="shared" si="213"/>
        <v>1.3494374999999999E-2</v>
      </c>
      <c r="M126" s="11">
        <f t="shared" si="213"/>
        <v>1.7961013125000005E-2</v>
      </c>
      <c r="N126" s="11">
        <f t="shared" si="213"/>
        <v>2.3318280000000004E-2</v>
      </c>
      <c r="O126" s="11">
        <v>30</v>
      </c>
      <c r="P126" s="11">
        <f t="shared" ref="P126:U126" si="214">$I32*P$96^$J32*$R$5^$K32*$Q$5^$L32*$P$5^$M32</f>
        <v>4.6285706249999999E-3</v>
      </c>
      <c r="Q126" s="11">
        <f t="shared" si="214"/>
        <v>6.9091200000000012E-3</v>
      </c>
      <c r="R126" s="11">
        <f t="shared" si="214"/>
        <v>9.8373993750000017E-3</v>
      </c>
      <c r="S126" s="11">
        <f t="shared" si="214"/>
        <v>1.3494374999999999E-2</v>
      </c>
      <c r="T126" s="11">
        <f t="shared" si="214"/>
        <v>1.7961013125000005E-2</v>
      </c>
      <c r="U126" s="11">
        <f t="shared" si="214"/>
        <v>2.3318280000000004E-2</v>
      </c>
    </row>
    <row r="127" spans="1:21" x14ac:dyDescent="0.25">
      <c r="A127" s="11">
        <v>31</v>
      </c>
      <c r="B127" s="11">
        <f t="shared" ref="B127:G127" si="215">$I33*B$96^ $J33*$R$3^$K33*$Q$3^$L33*$P$3^$M33</f>
        <v>-4.0128944469599984E-2</v>
      </c>
      <c r="C127" s="11">
        <f t="shared" si="215"/>
        <v>-4.0128944469599984E-2</v>
      </c>
      <c r="D127" s="11">
        <f t="shared" si="215"/>
        <v>-4.0128944469599984E-2</v>
      </c>
      <c r="E127" s="11">
        <f t="shared" si="215"/>
        <v>-4.0128944469599984E-2</v>
      </c>
      <c r="F127" s="11">
        <f t="shared" si="215"/>
        <v>-4.0128944469599984E-2</v>
      </c>
      <c r="G127" s="11">
        <f t="shared" si="215"/>
        <v>-4.0128944469599984E-2</v>
      </c>
      <c r="H127" s="11">
        <v>31</v>
      </c>
      <c r="I127" s="11">
        <f t="shared" ref="I127:N127" si="216">$I33*I$96^$J33*$R$4^$K33*$Q$4^$L33*$P$4^$M33</f>
        <v>-1.5913913702399998E-2</v>
      </c>
      <c r="J127" s="11">
        <f t="shared" si="216"/>
        <v>-1.5913913702399998E-2</v>
      </c>
      <c r="K127" s="11">
        <f t="shared" si="216"/>
        <v>-1.5913913702399998E-2</v>
      </c>
      <c r="L127" s="11">
        <f t="shared" si="216"/>
        <v>-1.5913913702399998E-2</v>
      </c>
      <c r="M127" s="11">
        <f t="shared" si="216"/>
        <v>-1.5913913702399998E-2</v>
      </c>
      <c r="N127" s="11">
        <f t="shared" si="216"/>
        <v>-1.5913913702399998E-2</v>
      </c>
      <c r="O127" s="11">
        <v>31</v>
      </c>
      <c r="P127" s="11">
        <f t="shared" ref="P127:U127" si="217">$I33*P$96^$J33*$R$5^$K33*$Q$5^$L33*$P$5^$M33</f>
        <v>-5.3295375000000002E-3</v>
      </c>
      <c r="Q127" s="11">
        <f t="shared" si="217"/>
        <v>-5.3295375000000002E-3</v>
      </c>
      <c r="R127" s="11">
        <f t="shared" si="217"/>
        <v>-5.3295375000000002E-3</v>
      </c>
      <c r="S127" s="11">
        <f t="shared" si="217"/>
        <v>-5.3295375000000002E-3</v>
      </c>
      <c r="T127" s="11">
        <f t="shared" si="217"/>
        <v>-5.3295375000000002E-3</v>
      </c>
      <c r="U127" s="11">
        <f t="shared" si="217"/>
        <v>-5.3295375000000002E-3</v>
      </c>
    </row>
    <row r="128" spans="1:21" x14ac:dyDescent="0.25">
      <c r="A128" s="11">
        <v>32</v>
      </c>
      <c r="B128" s="11">
        <f t="shared" ref="B128:G128" si="218">$I34*B$96^ $J34*$R$3^$K34*$Q$3^$L34*$P$3^$M34</f>
        <v>-7.5528534374999998E-3</v>
      </c>
      <c r="C128" s="11">
        <f t="shared" si="218"/>
        <v>-8.6318325000000005E-3</v>
      </c>
      <c r="D128" s="11">
        <f t="shared" si="218"/>
        <v>-9.7108115624999995E-3</v>
      </c>
      <c r="E128" s="11">
        <f t="shared" si="218"/>
        <v>-1.0789790625E-2</v>
      </c>
      <c r="F128" s="11">
        <f t="shared" si="218"/>
        <v>-1.1868769687500001E-2</v>
      </c>
      <c r="G128" s="11">
        <f t="shared" si="218"/>
        <v>-1.2947748749999998E-2</v>
      </c>
      <c r="H128" s="11">
        <v>32</v>
      </c>
      <c r="I128" s="11">
        <f t="shared" ref="I128:N128" si="219">$I34*I$96^$J34*$R$4^$K34*$Q$4^$L34*$P$4^$M34</f>
        <v>-7.5528534374999998E-3</v>
      </c>
      <c r="J128" s="11">
        <f t="shared" si="219"/>
        <v>-8.6318325000000005E-3</v>
      </c>
      <c r="K128" s="11">
        <f t="shared" si="219"/>
        <v>-9.7108115624999995E-3</v>
      </c>
      <c r="L128" s="11">
        <f t="shared" si="219"/>
        <v>-1.0789790625E-2</v>
      </c>
      <c r="M128" s="11">
        <f t="shared" si="219"/>
        <v>-1.1868769687500001E-2</v>
      </c>
      <c r="N128" s="11">
        <f t="shared" si="219"/>
        <v>-1.2947748749999998E-2</v>
      </c>
      <c r="O128" s="11">
        <v>32</v>
      </c>
      <c r="P128" s="11">
        <f t="shared" ref="P128:U128" si="220">$I34*P$96^$J34*$R$5^$K34*$Q$5^$L34*$P$5^$M34</f>
        <v>-7.5528534374999998E-3</v>
      </c>
      <c r="Q128" s="11">
        <f t="shared" si="220"/>
        <v>-8.6318325000000005E-3</v>
      </c>
      <c r="R128" s="11">
        <f t="shared" si="220"/>
        <v>-9.7108115624999995E-3</v>
      </c>
      <c r="S128" s="11">
        <f t="shared" si="220"/>
        <v>-1.0789790625E-2</v>
      </c>
      <c r="T128" s="11">
        <f t="shared" si="220"/>
        <v>-1.1868769687500001E-2</v>
      </c>
      <c r="U128" s="11">
        <f t="shared" si="220"/>
        <v>-1.2947748749999998E-2</v>
      </c>
    </row>
    <row r="129" spans="1:21" x14ac:dyDescent="0.25">
      <c r="A129" s="11">
        <v>33</v>
      </c>
      <c r="B129" s="11">
        <f t="shared" ref="B129:G129" si="221">$I35*B$96^ $J35*$R$3^$K35*$Q$3^$L35*$P$3^$M35</f>
        <v>6.9900153749999999E-2</v>
      </c>
      <c r="C129" s="11">
        <f t="shared" si="221"/>
        <v>6.9900153749999999E-2</v>
      </c>
      <c r="D129" s="11">
        <f t="shared" si="221"/>
        <v>6.9900153749999999E-2</v>
      </c>
      <c r="E129" s="11">
        <f t="shared" si="221"/>
        <v>6.9900153749999999E-2</v>
      </c>
      <c r="F129" s="11">
        <f t="shared" si="221"/>
        <v>6.9900153749999999E-2</v>
      </c>
      <c r="G129" s="11">
        <f t="shared" si="221"/>
        <v>6.9900153749999999E-2</v>
      </c>
      <c r="H129" s="11">
        <v>33</v>
      </c>
      <c r="I129" s="11">
        <f t="shared" ref="I129:N129" si="222">$I35*I$96^$J35*$R$4^$K35*$Q$4^$L35*$P$4^$M35</f>
        <v>5.1355215000000003E-2</v>
      </c>
      <c r="J129" s="11">
        <f t="shared" si="222"/>
        <v>5.1355215000000003E-2</v>
      </c>
      <c r="K129" s="11">
        <f t="shared" si="222"/>
        <v>5.1355215000000003E-2</v>
      </c>
      <c r="L129" s="11">
        <f t="shared" si="222"/>
        <v>5.1355215000000003E-2</v>
      </c>
      <c r="M129" s="11">
        <f t="shared" si="222"/>
        <v>5.1355215000000003E-2</v>
      </c>
      <c r="N129" s="11">
        <f t="shared" si="222"/>
        <v>5.1355215000000003E-2</v>
      </c>
      <c r="O129" s="11">
        <v>33</v>
      </c>
      <c r="P129" s="11">
        <f t="shared" ref="P129:U129" si="223">$I35*P$96^$J35*$R$5^$K35*$Q$5^$L35*$P$5^$M35</f>
        <v>3.566334375E-2</v>
      </c>
      <c r="Q129" s="11">
        <f t="shared" si="223"/>
        <v>3.566334375E-2</v>
      </c>
      <c r="R129" s="11">
        <f t="shared" si="223"/>
        <v>3.566334375E-2</v>
      </c>
      <c r="S129" s="11">
        <f t="shared" si="223"/>
        <v>3.566334375E-2</v>
      </c>
      <c r="T129" s="11">
        <f t="shared" si="223"/>
        <v>3.566334375E-2</v>
      </c>
      <c r="U129" s="11">
        <f t="shared" si="223"/>
        <v>3.566334375E-2</v>
      </c>
    </row>
    <row r="130" spans="1:21" x14ac:dyDescent="0.25">
      <c r="A130" s="11">
        <v>34</v>
      </c>
      <c r="B130" s="11">
        <f t="shared" ref="B130:G130" si="224">$I36*B$96^ $J36*$R$3^$K36*$Q$3^$L36*$P$3^$M36</f>
        <v>-1.2035921278499997E-2</v>
      </c>
      <c r="C130" s="11">
        <f t="shared" si="224"/>
        <v>-1.5720386975999999E-2</v>
      </c>
      <c r="D130" s="11">
        <f t="shared" si="224"/>
        <v>-1.9896114766499998E-2</v>
      </c>
      <c r="E130" s="11">
        <f t="shared" si="224"/>
        <v>-2.4563104649999994E-2</v>
      </c>
      <c r="F130" s="11">
        <f t="shared" si="224"/>
        <v>-2.9721356626499999E-2</v>
      </c>
      <c r="G130" s="11">
        <f t="shared" si="224"/>
        <v>-3.5370870695999992E-2</v>
      </c>
      <c r="H130" s="11">
        <v>34</v>
      </c>
      <c r="I130" s="11">
        <f t="shared" ref="I130:N130" si="225">$I36*I$96^$J36*$R$4^$K36*$Q$4^$L36*$P$4^$M36</f>
        <v>-7.5794722919999983E-3</v>
      </c>
      <c r="J130" s="11">
        <f t="shared" si="225"/>
        <v>-9.8997189120000016E-3</v>
      </c>
      <c r="K130" s="11">
        <f t="shared" si="225"/>
        <v>-1.2529331748000002E-2</v>
      </c>
      <c r="L130" s="11">
        <f t="shared" si="225"/>
        <v>-1.5468310799999999E-2</v>
      </c>
      <c r="M130" s="11">
        <f t="shared" si="225"/>
        <v>-1.8716656068000003E-2</v>
      </c>
      <c r="N130" s="11">
        <f t="shared" si="225"/>
        <v>-2.2274367551999998E-2</v>
      </c>
      <c r="O130" s="11">
        <v>34</v>
      </c>
      <c r="P130" s="11">
        <f t="shared" ref="P130:U130" si="226">$I36*P$96^$J36*$R$5^$K36*$Q$5^$L36*$P$5^$M36</f>
        <v>-4.3862686874999992E-3</v>
      </c>
      <c r="Q130" s="11">
        <f t="shared" si="226"/>
        <v>-5.7290040000000011E-3</v>
      </c>
      <c r="R130" s="11">
        <f t="shared" si="226"/>
        <v>-7.2507706875000015E-3</v>
      </c>
      <c r="S130" s="11">
        <f t="shared" si="226"/>
        <v>-8.9515687499999996E-3</v>
      </c>
      <c r="T130" s="11">
        <f t="shared" si="226"/>
        <v>-1.0831398187500002E-2</v>
      </c>
      <c r="U130" s="11">
        <f t="shared" si="226"/>
        <v>-1.2890258999999999E-2</v>
      </c>
    </row>
    <row r="131" spans="1:21" x14ac:dyDescent="0.25">
      <c r="A131" s="11">
        <v>35</v>
      </c>
      <c r="B131" s="11">
        <f t="shared" ref="B131:G131" si="227">$I37*B$96^ $J37*$R$3^$K37*$Q$3^$L37*$P$3^$M37</f>
        <v>7.0787332677599971E-2</v>
      </c>
      <c r="C131" s="11">
        <f t="shared" si="227"/>
        <v>7.0787332677599971E-2</v>
      </c>
      <c r="D131" s="11">
        <f t="shared" si="227"/>
        <v>7.0787332677599971E-2</v>
      </c>
      <c r="E131" s="11">
        <f t="shared" si="227"/>
        <v>7.0787332677599971E-2</v>
      </c>
      <c r="F131" s="11">
        <f t="shared" si="227"/>
        <v>7.0787332677599971E-2</v>
      </c>
      <c r="G131" s="11">
        <f t="shared" si="227"/>
        <v>7.0787332677599971E-2</v>
      </c>
      <c r="H131" s="11">
        <v>35</v>
      </c>
      <c r="I131" s="11">
        <f t="shared" ref="I131:N131" si="228">$I37*I$96^$J37*$R$4^$K37*$Q$4^$L37*$P$4^$M37</f>
        <v>2.8072094054399994E-2</v>
      </c>
      <c r="J131" s="11">
        <f t="shared" si="228"/>
        <v>2.8072094054399994E-2</v>
      </c>
      <c r="K131" s="11">
        <f t="shared" si="228"/>
        <v>2.8072094054399994E-2</v>
      </c>
      <c r="L131" s="11">
        <f t="shared" si="228"/>
        <v>2.8072094054399994E-2</v>
      </c>
      <c r="M131" s="11">
        <f t="shared" si="228"/>
        <v>2.8072094054399994E-2</v>
      </c>
      <c r="N131" s="11">
        <f t="shared" si="228"/>
        <v>2.8072094054399994E-2</v>
      </c>
      <c r="O131" s="11">
        <v>35</v>
      </c>
      <c r="P131" s="11">
        <f t="shared" ref="P131:U131" si="229">$I37*P$96^$J37*$R$5^$K37*$Q$5^$L37*$P$5^$M37</f>
        <v>9.4012874999999992E-3</v>
      </c>
      <c r="Q131" s="11">
        <f t="shared" si="229"/>
        <v>9.4012874999999992E-3</v>
      </c>
      <c r="R131" s="11">
        <f t="shared" si="229"/>
        <v>9.4012874999999992E-3</v>
      </c>
      <c r="S131" s="11">
        <f t="shared" si="229"/>
        <v>9.4012874999999992E-3</v>
      </c>
      <c r="T131" s="11">
        <f t="shared" si="229"/>
        <v>9.4012874999999992E-3</v>
      </c>
      <c r="U131" s="11">
        <f t="shared" si="229"/>
        <v>9.4012874999999992E-3</v>
      </c>
    </row>
    <row r="132" spans="1:21" x14ac:dyDescent="0.25">
      <c r="A132" s="11">
        <v>36</v>
      </c>
      <c r="B132" s="11">
        <f t="shared" ref="B132:G132" si="230">$I38*B$96^ $J38*$R$3^$K38*$Q$3^$L38*$P$3^$M38</f>
        <v>-4.4955294999999992E-2</v>
      </c>
      <c r="C132" s="11">
        <f t="shared" si="230"/>
        <v>-5.1377479999999996E-2</v>
      </c>
      <c r="D132" s="11">
        <f t="shared" si="230"/>
        <v>-5.7799664999999986E-2</v>
      </c>
      <c r="E132" s="11">
        <f t="shared" si="230"/>
        <v>-6.4221849999999997E-2</v>
      </c>
      <c r="F132" s="11">
        <f t="shared" si="230"/>
        <v>-7.0644034999999994E-2</v>
      </c>
      <c r="G132" s="11">
        <f t="shared" si="230"/>
        <v>-7.7066219999999991E-2</v>
      </c>
      <c r="H132" s="11">
        <v>36</v>
      </c>
      <c r="I132" s="11">
        <f t="shared" ref="I132:N132" si="231">$I38*I$96^$J38*$R$4^$K38*$Q$4^$L38*$P$4^$M38</f>
        <v>-3.8533109999999988E-2</v>
      </c>
      <c r="J132" s="11">
        <f t="shared" si="231"/>
        <v>-4.4037839999999995E-2</v>
      </c>
      <c r="K132" s="11">
        <f t="shared" si="231"/>
        <v>-4.9542570000000001E-2</v>
      </c>
      <c r="L132" s="11">
        <f t="shared" si="231"/>
        <v>-5.50473E-2</v>
      </c>
      <c r="M132" s="11">
        <f t="shared" si="231"/>
        <v>-6.055203E-2</v>
      </c>
      <c r="N132" s="11">
        <f t="shared" si="231"/>
        <v>-6.6056760000000006E-2</v>
      </c>
      <c r="O132" s="11">
        <v>36</v>
      </c>
      <c r="P132" s="11">
        <f t="shared" ref="P132:U132" si="232">$I38*P$96^$J38*$R$5^$K38*$Q$5^$L38*$P$5^$M38</f>
        <v>-3.2110924999999998E-2</v>
      </c>
      <c r="Q132" s="11">
        <f t="shared" si="232"/>
        <v>-3.66982E-2</v>
      </c>
      <c r="R132" s="11">
        <f t="shared" si="232"/>
        <v>-4.1285474999999995E-2</v>
      </c>
      <c r="S132" s="11">
        <f t="shared" si="232"/>
        <v>-4.5872749999999997E-2</v>
      </c>
      <c r="T132" s="11">
        <f t="shared" si="232"/>
        <v>-5.0460024999999999E-2</v>
      </c>
      <c r="U132" s="11">
        <f t="shared" si="232"/>
        <v>-5.50473E-2</v>
      </c>
    </row>
    <row r="133" spans="1:21" x14ac:dyDescent="0.25">
      <c r="A133" s="11">
        <v>37</v>
      </c>
      <c r="B133" s="11">
        <f t="shared" ref="B133:G133" si="233">$I39*B$96^ $J39*$R$3^$K39*$Q$3^$L39*$P$3^$M39</f>
        <v>1.8899639569999991E-3</v>
      </c>
      <c r="C133" s="11">
        <f t="shared" si="233"/>
        <v>2.8211706880000003E-3</v>
      </c>
      <c r="D133" s="11">
        <f t="shared" si="233"/>
        <v>4.0168621709999993E-3</v>
      </c>
      <c r="E133" s="11">
        <f t="shared" si="233"/>
        <v>5.5100989999999992E-3</v>
      </c>
      <c r="F133" s="11">
        <f t="shared" si="233"/>
        <v>7.3339417690000018E-3</v>
      </c>
      <c r="G133" s="11">
        <f t="shared" si="233"/>
        <v>9.5214510719999982E-3</v>
      </c>
      <c r="H133" s="11">
        <v>37</v>
      </c>
      <c r="I133" s="11">
        <f t="shared" ref="I133:N133" si="234">$I39*I$96^$J39*$R$4^$K39*$Q$4^$L39*$P$4^$M39</f>
        <v>1.3885449479999995E-3</v>
      </c>
      <c r="J133" s="11">
        <f t="shared" si="234"/>
        <v>2.0726968320000003E-3</v>
      </c>
      <c r="K133" s="11">
        <f t="shared" si="234"/>
        <v>2.9511640440000003E-3</v>
      </c>
      <c r="L133" s="11">
        <f t="shared" si="234"/>
        <v>4.0482359999999993E-3</v>
      </c>
      <c r="M133" s="11">
        <f t="shared" si="234"/>
        <v>5.3882021160000012E-3</v>
      </c>
      <c r="N133" s="11">
        <f t="shared" si="234"/>
        <v>6.9953518079999989E-3</v>
      </c>
      <c r="O133" s="11">
        <v>37</v>
      </c>
      <c r="P133" s="11">
        <f t="shared" ref="P133:U133" si="235">$I39*P$96^$J39*$R$5^$K39*$Q$5^$L39*$P$5^$M39</f>
        <v>9.6426732499999967E-4</v>
      </c>
      <c r="Q133" s="11">
        <f t="shared" si="235"/>
        <v>1.4393728000000002E-3</v>
      </c>
      <c r="R133" s="11">
        <f t="shared" si="235"/>
        <v>2.0494194750000001E-3</v>
      </c>
      <c r="S133" s="11">
        <f t="shared" si="235"/>
        <v>2.8112749999999998E-3</v>
      </c>
      <c r="T133" s="11">
        <f t="shared" si="235"/>
        <v>3.741807025000001E-3</v>
      </c>
      <c r="U133" s="11">
        <f t="shared" si="235"/>
        <v>4.8578831999999995E-3</v>
      </c>
    </row>
    <row r="134" spans="1:21" x14ac:dyDescent="0.25">
      <c r="A134" s="11">
        <v>38</v>
      </c>
      <c r="B134" s="11">
        <f t="shared" ref="B134:G134" si="236">$I40*B$96^ $J40*$R$3^$K40*$Q$3^$L40*$P$3^$M40</f>
        <v>-1.9190755042233587E-3</v>
      </c>
      <c r="C134" s="11">
        <f t="shared" si="236"/>
        <v>-2.8646258255462394E-3</v>
      </c>
      <c r="D134" s="11">
        <f t="shared" si="236"/>
        <v>-4.0787348180140789E-3</v>
      </c>
      <c r="E134" s="11">
        <f t="shared" si="236"/>
        <v>-5.5949723155199974E-3</v>
      </c>
      <c r="F134" s="11">
        <f t="shared" si="236"/>
        <v>-7.4469081519571182E-3</v>
      </c>
      <c r="G134" s="11">
        <f t="shared" si="236"/>
        <v>-9.6681121612185554E-3</v>
      </c>
      <c r="H134" s="11">
        <v>38</v>
      </c>
      <c r="I134" s="11">
        <f t="shared" ref="I134:N134" si="237">$I40*I$96^$J40*$R$4^$K40*$Q$4^$L40*$P$4^$M40</f>
        <v>-7.6104672989183971E-4</v>
      </c>
      <c r="J134" s="11">
        <f t="shared" si="237"/>
        <v>-1.1360231070105602E-3</v>
      </c>
      <c r="K134" s="11">
        <f t="shared" si="237"/>
        <v>-1.6175016504115199E-3</v>
      </c>
      <c r="L134" s="11">
        <f t="shared" si="237"/>
        <v>-2.2187951308799995E-3</v>
      </c>
      <c r="M134" s="11">
        <f t="shared" si="237"/>
        <v>-2.9532163192012807E-3</v>
      </c>
      <c r="N134" s="11">
        <f t="shared" si="237"/>
        <v>-3.8340779861606401E-3</v>
      </c>
      <c r="O134" s="11">
        <v>38</v>
      </c>
      <c r="P134" s="11">
        <f t="shared" ref="P134:U134" si="238">$I40*P$96^$J40*$R$5^$K40*$Q$5^$L40*$P$5^$M40</f>
        <v>-2.5487300999999993E-4</v>
      </c>
      <c r="Q134" s="11">
        <f t="shared" si="238"/>
        <v>-3.8045184000000008E-4</v>
      </c>
      <c r="R134" s="11">
        <f t="shared" si="238"/>
        <v>-5.4169803000000006E-4</v>
      </c>
      <c r="S134" s="11">
        <f t="shared" si="238"/>
        <v>-7.4306999999999997E-4</v>
      </c>
      <c r="T134" s="11">
        <f t="shared" si="238"/>
        <v>-9.8902617000000024E-4</v>
      </c>
      <c r="U134" s="11">
        <f t="shared" si="238"/>
        <v>-1.28402496E-3</v>
      </c>
    </row>
    <row r="135" spans="1:21" x14ac:dyDescent="0.25">
      <c r="A135" s="11">
        <v>39</v>
      </c>
      <c r="B135" s="11">
        <f t="shared" ref="B135:G135" si="239">$I41*B$96^ $J41*$R$3^$K41*$Q$3^$L41*$P$3^$M41</f>
        <v>3.5378568749999998E-3</v>
      </c>
      <c r="C135" s="11">
        <f t="shared" si="239"/>
        <v>4.0432649999999999E-3</v>
      </c>
      <c r="D135" s="11">
        <f t="shared" si="239"/>
        <v>4.5486731249999995E-3</v>
      </c>
      <c r="E135" s="11">
        <f t="shared" si="239"/>
        <v>5.0540812499999992E-3</v>
      </c>
      <c r="F135" s="11">
        <f t="shared" si="239"/>
        <v>5.5594893750000006E-3</v>
      </c>
      <c r="G135" s="11">
        <f t="shared" si="239"/>
        <v>6.0648974999999985E-3</v>
      </c>
      <c r="H135" s="11">
        <v>39</v>
      </c>
      <c r="I135" s="11">
        <f t="shared" ref="I135:N135" si="240">$I41*I$96^$J41*$R$4^$K41*$Q$4^$L41*$P$4^$M41</f>
        <v>3.5378568749999998E-3</v>
      </c>
      <c r="J135" s="11">
        <f t="shared" si="240"/>
        <v>4.0432649999999999E-3</v>
      </c>
      <c r="K135" s="11">
        <f t="shared" si="240"/>
        <v>4.5486731249999995E-3</v>
      </c>
      <c r="L135" s="11">
        <f t="shared" si="240"/>
        <v>5.0540812499999992E-3</v>
      </c>
      <c r="M135" s="11">
        <f t="shared" si="240"/>
        <v>5.5594893750000006E-3</v>
      </c>
      <c r="N135" s="11">
        <f t="shared" si="240"/>
        <v>6.0648974999999985E-3</v>
      </c>
      <c r="O135" s="11">
        <v>39</v>
      </c>
      <c r="P135" s="11">
        <f t="shared" ref="P135:U135" si="241">$I41*P$96^$J41*$R$5^$K41*$Q$5^$L41*$P$5^$M41</f>
        <v>3.5378568749999998E-3</v>
      </c>
      <c r="Q135" s="11">
        <f t="shared" si="241"/>
        <v>4.0432649999999999E-3</v>
      </c>
      <c r="R135" s="11">
        <f t="shared" si="241"/>
        <v>4.5486731249999995E-3</v>
      </c>
      <c r="S135" s="11">
        <f t="shared" si="241"/>
        <v>5.0540812499999992E-3</v>
      </c>
      <c r="T135" s="11">
        <f t="shared" si="241"/>
        <v>5.5594893750000006E-3</v>
      </c>
      <c r="U135" s="11">
        <f t="shared" si="241"/>
        <v>6.0648974999999985E-3</v>
      </c>
    </row>
    <row r="136" spans="1:21" x14ac:dyDescent="0.25">
      <c r="A136" s="11">
        <v>40</v>
      </c>
      <c r="B136" s="11">
        <f t="shared" ref="B136:G136" si="242">$I42*B$96^ $J42*$R$3^$K42*$Q$3^$L42*$P$3^$M42</f>
        <v>7.6499718749999989E-3</v>
      </c>
      <c r="C136" s="11">
        <f t="shared" si="242"/>
        <v>9.9918000000000021E-3</v>
      </c>
      <c r="D136" s="11">
        <f t="shared" si="242"/>
        <v>1.2645871875000001E-2</v>
      </c>
      <c r="E136" s="11">
        <f t="shared" si="242"/>
        <v>1.5612187500000001E-2</v>
      </c>
      <c r="F136" s="11">
        <f t="shared" si="242"/>
        <v>1.8890746875000003E-2</v>
      </c>
      <c r="G136" s="11">
        <f t="shared" si="242"/>
        <v>2.2481550000000003E-2</v>
      </c>
      <c r="H136" s="11">
        <v>40</v>
      </c>
      <c r="I136" s="11">
        <f t="shared" ref="I136:N136" si="243">$I42*I$96^$J42*$R$4^$K42*$Q$4^$L42*$P$4^$M42</f>
        <v>7.6499718749999989E-3</v>
      </c>
      <c r="J136" s="11">
        <f t="shared" si="243"/>
        <v>9.9918000000000021E-3</v>
      </c>
      <c r="K136" s="11">
        <f t="shared" si="243"/>
        <v>1.2645871875000001E-2</v>
      </c>
      <c r="L136" s="11">
        <f t="shared" si="243"/>
        <v>1.5612187500000001E-2</v>
      </c>
      <c r="M136" s="11">
        <f t="shared" si="243"/>
        <v>1.8890746875000003E-2</v>
      </c>
      <c r="N136" s="11">
        <f t="shared" si="243"/>
        <v>2.2481550000000003E-2</v>
      </c>
      <c r="O136" s="11">
        <v>40</v>
      </c>
      <c r="P136" s="11">
        <f t="shared" ref="P136:U136" si="244">$I42*P$96^$J42*$R$5^$K42*$Q$5^$L42*$P$5^$M42</f>
        <v>7.6499718749999989E-3</v>
      </c>
      <c r="Q136" s="11">
        <f t="shared" si="244"/>
        <v>9.9918000000000021E-3</v>
      </c>
      <c r="R136" s="11">
        <f t="shared" si="244"/>
        <v>1.2645871875000001E-2</v>
      </c>
      <c r="S136" s="11">
        <f t="shared" si="244"/>
        <v>1.5612187500000001E-2</v>
      </c>
      <c r="T136" s="11">
        <f t="shared" si="244"/>
        <v>1.8890746875000003E-2</v>
      </c>
      <c r="U136" s="11">
        <f t="shared" si="244"/>
        <v>2.2481550000000003E-2</v>
      </c>
    </row>
    <row r="137" spans="1:21" x14ac:dyDescent="0.25">
      <c r="A137" s="11">
        <v>41</v>
      </c>
      <c r="B137" s="11">
        <f t="shared" ref="B137:G137" si="245">$I43*B$96^ $J43*$R$3^$K43*$Q$3^$L43*$P$3^$M43</f>
        <v>5.7085244999999986E-2</v>
      </c>
      <c r="C137" s="11">
        <f t="shared" si="245"/>
        <v>5.7085244999999986E-2</v>
      </c>
      <c r="D137" s="11">
        <f t="shared" si="245"/>
        <v>5.7085244999999986E-2</v>
      </c>
      <c r="E137" s="11">
        <f t="shared" si="245"/>
        <v>5.7085244999999986E-2</v>
      </c>
      <c r="F137" s="11">
        <f t="shared" si="245"/>
        <v>5.7085244999999986E-2</v>
      </c>
      <c r="G137" s="11">
        <f t="shared" si="245"/>
        <v>5.7085244999999986E-2</v>
      </c>
      <c r="H137" s="11">
        <v>41</v>
      </c>
      <c r="I137" s="11">
        <f t="shared" ref="I137:N137" si="246">$I43*I$96^$J43*$R$4^$K43*$Q$4^$L43*$P$4^$M43</f>
        <v>4.1940179999999994E-2</v>
      </c>
      <c r="J137" s="11">
        <f t="shared" si="246"/>
        <v>4.1940179999999994E-2</v>
      </c>
      <c r="K137" s="11">
        <f t="shared" si="246"/>
        <v>4.1940179999999994E-2</v>
      </c>
      <c r="L137" s="11">
        <f t="shared" si="246"/>
        <v>4.1940179999999994E-2</v>
      </c>
      <c r="M137" s="11">
        <f t="shared" si="246"/>
        <v>4.1940179999999994E-2</v>
      </c>
      <c r="N137" s="11">
        <f t="shared" si="246"/>
        <v>4.1940179999999994E-2</v>
      </c>
      <c r="O137" s="11">
        <v>41</v>
      </c>
      <c r="P137" s="11">
        <f t="shared" ref="P137:U137" si="247">$I43*P$96^$J43*$R$5^$K43*$Q$5^$L43*$P$5^$M43</f>
        <v>2.9125124999999998E-2</v>
      </c>
      <c r="Q137" s="11">
        <f t="shared" si="247"/>
        <v>2.9125124999999998E-2</v>
      </c>
      <c r="R137" s="11">
        <f t="shared" si="247"/>
        <v>2.9125124999999998E-2</v>
      </c>
      <c r="S137" s="11">
        <f t="shared" si="247"/>
        <v>2.9125124999999998E-2</v>
      </c>
      <c r="T137" s="11">
        <f t="shared" si="247"/>
        <v>2.9125124999999998E-2</v>
      </c>
      <c r="U137" s="11">
        <f t="shared" si="247"/>
        <v>2.9125124999999998E-2</v>
      </c>
    </row>
    <row r="138" spans="1:21" x14ac:dyDescent="0.25">
      <c r="A138" s="11">
        <v>42</v>
      </c>
      <c r="B138" s="11">
        <f t="shared" ref="B138:G138" si="248">$I44*B$96^ $J44*$R$3^$K44*$Q$3^$L44*$P$3^$M44</f>
        <v>4.2732422720399975E-2</v>
      </c>
      <c r="C138" s="11">
        <f t="shared" si="248"/>
        <v>4.2732422720399975E-2</v>
      </c>
      <c r="D138" s="11">
        <f t="shared" si="248"/>
        <v>4.2732422720399975E-2</v>
      </c>
      <c r="E138" s="11">
        <f t="shared" si="248"/>
        <v>4.2732422720399975E-2</v>
      </c>
      <c r="F138" s="11">
        <f t="shared" si="248"/>
        <v>4.2732422720399975E-2</v>
      </c>
      <c r="G138" s="11">
        <f t="shared" si="248"/>
        <v>4.2732422720399975E-2</v>
      </c>
      <c r="H138" s="11">
        <v>42</v>
      </c>
      <c r="I138" s="11">
        <f t="shared" ref="I138:N138" si="249">$I44*I$96^$J44*$R$4^$K44*$Q$4^$L44*$P$4^$M44</f>
        <v>1.6946373657599996E-2</v>
      </c>
      <c r="J138" s="11">
        <f t="shared" si="249"/>
        <v>1.6946373657599996E-2</v>
      </c>
      <c r="K138" s="11">
        <f t="shared" si="249"/>
        <v>1.6946373657599996E-2</v>
      </c>
      <c r="L138" s="11">
        <f t="shared" si="249"/>
        <v>1.6946373657599996E-2</v>
      </c>
      <c r="M138" s="11">
        <f t="shared" si="249"/>
        <v>1.6946373657599996E-2</v>
      </c>
      <c r="N138" s="11">
        <f t="shared" si="249"/>
        <v>1.6946373657599996E-2</v>
      </c>
      <c r="O138" s="11">
        <v>42</v>
      </c>
      <c r="P138" s="11">
        <f t="shared" ref="P138:U138" si="250">$I44*P$96^$J44*$R$5^$K44*$Q$5^$L44*$P$5^$M44</f>
        <v>5.6753062499999996E-3</v>
      </c>
      <c r="Q138" s="11">
        <f t="shared" si="250"/>
        <v>5.6753062499999996E-3</v>
      </c>
      <c r="R138" s="11">
        <f t="shared" si="250"/>
        <v>5.6753062499999996E-3</v>
      </c>
      <c r="S138" s="11">
        <f t="shared" si="250"/>
        <v>5.6753062499999996E-3</v>
      </c>
      <c r="T138" s="11">
        <f t="shared" si="250"/>
        <v>5.6753062499999996E-3</v>
      </c>
      <c r="U138" s="11">
        <f t="shared" si="250"/>
        <v>5.6753062499999996E-3</v>
      </c>
    </row>
    <row r="139" spans="1:21" x14ac:dyDescent="0.25">
      <c r="A139" s="11">
        <v>43</v>
      </c>
      <c r="B139" s="11">
        <f t="shared" ref="B139:G139" si="251">$I45*B$96^ $J45*$R$3^$K45*$Q$3^$L45*$P$3^$M45</f>
        <v>-2.5917187500000003E-3</v>
      </c>
      <c r="C139" s="11">
        <f t="shared" si="251"/>
        <v>-2.5917187500000003E-3</v>
      </c>
      <c r="D139" s="11">
        <f t="shared" si="251"/>
        <v>-2.5917187500000003E-3</v>
      </c>
      <c r="E139" s="11">
        <f t="shared" si="251"/>
        <v>-2.5917187500000003E-3</v>
      </c>
      <c r="F139" s="11">
        <f t="shared" si="251"/>
        <v>-2.5917187500000003E-3</v>
      </c>
      <c r="G139" s="11">
        <f t="shared" si="251"/>
        <v>-2.5917187500000003E-3</v>
      </c>
      <c r="H139" s="11">
        <v>43</v>
      </c>
      <c r="I139" s="11">
        <f t="shared" ref="I139:N139" si="252">$I45*I$96^$J45*$R$4^$K45*$Q$4^$L45*$P$4^$M45</f>
        <v>-2.5917187500000003E-3</v>
      </c>
      <c r="J139" s="11">
        <f t="shared" si="252"/>
        <v>-2.5917187500000003E-3</v>
      </c>
      <c r="K139" s="11">
        <f t="shared" si="252"/>
        <v>-2.5917187500000003E-3</v>
      </c>
      <c r="L139" s="11">
        <f t="shared" si="252"/>
        <v>-2.5917187500000003E-3</v>
      </c>
      <c r="M139" s="11">
        <f t="shared" si="252"/>
        <v>-2.5917187500000003E-3</v>
      </c>
      <c r="N139" s="11">
        <f t="shared" si="252"/>
        <v>-2.5917187500000003E-3</v>
      </c>
      <c r="O139" s="11">
        <v>43</v>
      </c>
      <c r="P139" s="11">
        <f t="shared" ref="P139:U139" si="253">$I45*P$96^$J45*$R$5^$K45*$Q$5^$L45*$P$5^$M45</f>
        <v>-2.5917187500000003E-3</v>
      </c>
      <c r="Q139" s="11">
        <f t="shared" si="253"/>
        <v>-2.5917187500000003E-3</v>
      </c>
      <c r="R139" s="11">
        <f t="shared" si="253"/>
        <v>-2.5917187500000003E-3</v>
      </c>
      <c r="S139" s="11">
        <f t="shared" si="253"/>
        <v>-2.5917187500000003E-3</v>
      </c>
      <c r="T139" s="11">
        <f t="shared" si="253"/>
        <v>-2.5917187500000003E-3</v>
      </c>
      <c r="U139" s="11">
        <f t="shared" si="253"/>
        <v>-2.5917187500000003E-3</v>
      </c>
    </row>
    <row r="140" spans="1:21" x14ac:dyDescent="0.25">
      <c r="A140" s="11">
        <v>44</v>
      </c>
      <c r="B140" s="11">
        <f t="shared" ref="B140:G140" si="254">$I46*B$96^ $J46*$R$3^$K46*$Q$3^$L46*$P$3^$M46</f>
        <v>-1.6415083912499996E-2</v>
      </c>
      <c r="C140" s="11">
        <f t="shared" si="254"/>
        <v>-1.6415083912499996E-2</v>
      </c>
      <c r="D140" s="11">
        <f t="shared" si="254"/>
        <v>-1.6415083912499996E-2</v>
      </c>
      <c r="E140" s="11">
        <f t="shared" si="254"/>
        <v>-1.6415083912499996E-2</v>
      </c>
      <c r="F140" s="11">
        <f t="shared" si="254"/>
        <v>-1.6415083912499996E-2</v>
      </c>
      <c r="G140" s="11">
        <f t="shared" si="254"/>
        <v>-1.6415083912499996E-2</v>
      </c>
      <c r="H140" s="11">
        <v>44</v>
      </c>
      <c r="I140" s="11">
        <f t="shared" ref="I140:N140" si="255">$I46*I$96^$J46*$R$4^$K46*$Q$4^$L46*$P$4^$M46</f>
        <v>-1.0337195700000001E-2</v>
      </c>
      <c r="J140" s="11">
        <f t="shared" si="255"/>
        <v>-1.0337195700000001E-2</v>
      </c>
      <c r="K140" s="11">
        <f t="shared" si="255"/>
        <v>-1.0337195700000001E-2</v>
      </c>
      <c r="L140" s="11">
        <f t="shared" si="255"/>
        <v>-1.0337195700000001E-2</v>
      </c>
      <c r="M140" s="11">
        <f t="shared" si="255"/>
        <v>-1.0337195700000001E-2</v>
      </c>
      <c r="N140" s="11">
        <f t="shared" si="255"/>
        <v>-1.0337195700000001E-2</v>
      </c>
      <c r="O140" s="11">
        <v>44</v>
      </c>
      <c r="P140" s="11">
        <f t="shared" ref="P140:U140" si="256">$I46*P$96^$J46*$R$5^$K46*$Q$5^$L46*$P$5^$M46</f>
        <v>-5.9821734375000001E-3</v>
      </c>
      <c r="Q140" s="11">
        <f t="shared" si="256"/>
        <v>-5.9821734375000001E-3</v>
      </c>
      <c r="R140" s="11">
        <f t="shared" si="256"/>
        <v>-5.9821734375000001E-3</v>
      </c>
      <c r="S140" s="11">
        <f t="shared" si="256"/>
        <v>-5.9821734375000001E-3</v>
      </c>
      <c r="T140" s="11">
        <f t="shared" si="256"/>
        <v>-5.9821734375000001E-3</v>
      </c>
      <c r="U140" s="11">
        <f t="shared" si="256"/>
        <v>-5.9821734375000001E-3</v>
      </c>
    </row>
    <row r="141" spans="1:21" x14ac:dyDescent="0.25">
      <c r="A141" s="11">
        <v>45</v>
      </c>
      <c r="B141" s="11">
        <f t="shared" ref="B141:G141" si="257">$I47*B$96^ $J47*$R$3^$K47*$Q$3^$L47*$P$3^$M47</f>
        <v>1.1504876592037495E-3</v>
      </c>
      <c r="C141" s="11">
        <f t="shared" si="257"/>
        <v>1.7173460102400001E-3</v>
      </c>
      <c r="D141" s="11">
        <f t="shared" si="257"/>
        <v>2.4452055497362498E-3</v>
      </c>
      <c r="E141" s="11">
        <f t="shared" si="257"/>
        <v>3.3541914262499991E-3</v>
      </c>
      <c r="F141" s="11">
        <f t="shared" si="257"/>
        <v>4.4644287883387505E-3</v>
      </c>
      <c r="G141" s="11">
        <f t="shared" si="257"/>
        <v>5.7960427845599989E-3</v>
      </c>
      <c r="H141" s="11">
        <v>45</v>
      </c>
      <c r="I141" s="11">
        <f t="shared" ref="I141:N141" si="258">$I47*I$96^$J47*$R$4^$K47*$Q$4^$L47*$P$4^$M47</f>
        <v>7.2450534806999987E-4</v>
      </c>
      <c r="J141" s="11">
        <f t="shared" si="258"/>
        <v>1.0814773708800003E-3</v>
      </c>
      <c r="K141" s="11">
        <f t="shared" si="258"/>
        <v>1.5398378972100004E-3</v>
      </c>
      <c r="L141" s="11">
        <f t="shared" si="258"/>
        <v>2.1122604900000001E-3</v>
      </c>
      <c r="M141" s="11">
        <f t="shared" si="258"/>
        <v>2.811418712190001E-3</v>
      </c>
      <c r="N141" s="11">
        <f t="shared" si="258"/>
        <v>3.6499861267200004E-3</v>
      </c>
      <c r="O141" s="11">
        <v>45</v>
      </c>
      <c r="P141" s="11">
        <f t="shared" ref="P141:U141" si="259">$I47*P$96^$J47*$R$5^$K47*$Q$5^$L47*$P$5^$M47</f>
        <v>4.1927392828124989E-4</v>
      </c>
      <c r="Q141" s="11">
        <f t="shared" si="259"/>
        <v>6.2585496000000019E-4</v>
      </c>
      <c r="R141" s="11">
        <f t="shared" si="259"/>
        <v>8.9110989421875022E-4</v>
      </c>
      <c r="S141" s="11">
        <f t="shared" si="259"/>
        <v>1.2223729687500001E-3</v>
      </c>
      <c r="T141" s="11">
        <f t="shared" si="259"/>
        <v>1.6269784214062507E-3</v>
      </c>
      <c r="U141" s="11">
        <f t="shared" si="259"/>
        <v>2.1122604900000001E-3</v>
      </c>
    </row>
    <row r="142" spans="1:21" x14ac:dyDescent="0.25">
      <c r="A142" s="11">
        <v>46</v>
      </c>
      <c r="B142" s="11">
        <f t="shared" ref="B142:G142" si="260">$I48*B$96^ $J48*$R$3^$K48*$Q$3^$L48*$P$3^$M48</f>
        <v>-4.9331402189999984E-2</v>
      </c>
      <c r="C142" s="11">
        <f t="shared" si="260"/>
        <v>-4.9331402189999984E-2</v>
      </c>
      <c r="D142" s="11">
        <f t="shared" si="260"/>
        <v>-4.9331402189999984E-2</v>
      </c>
      <c r="E142" s="11">
        <f t="shared" si="260"/>
        <v>-4.9331402189999984E-2</v>
      </c>
      <c r="F142" s="11">
        <f t="shared" si="260"/>
        <v>-4.9331402189999984E-2</v>
      </c>
      <c r="G142" s="11">
        <f t="shared" si="260"/>
        <v>-4.9331402189999984E-2</v>
      </c>
      <c r="H142" s="11">
        <v>46</v>
      </c>
      <c r="I142" s="11">
        <f t="shared" ref="I142:N142" si="261">$I48*I$96^$J48*$R$4^$K48*$Q$4^$L48*$P$4^$M48</f>
        <v>-1.9563327359999997E-2</v>
      </c>
      <c r="J142" s="11">
        <f t="shared" si="261"/>
        <v>-1.9563327359999997E-2</v>
      </c>
      <c r="K142" s="11">
        <f t="shared" si="261"/>
        <v>-1.9563327359999997E-2</v>
      </c>
      <c r="L142" s="11">
        <f t="shared" si="261"/>
        <v>-1.9563327359999997E-2</v>
      </c>
      <c r="M142" s="11">
        <f t="shared" si="261"/>
        <v>-1.9563327359999997E-2</v>
      </c>
      <c r="N142" s="11">
        <f t="shared" si="261"/>
        <v>-1.9563327359999997E-2</v>
      </c>
      <c r="O142" s="11">
        <v>46</v>
      </c>
      <c r="P142" s="11">
        <f t="shared" ref="P142:U142" si="262">$I48*P$96^$J48*$R$5^$K48*$Q$5^$L48*$P$5^$M48</f>
        <v>-6.5517187500000003E-3</v>
      </c>
      <c r="Q142" s="11">
        <f t="shared" si="262"/>
        <v>-6.5517187500000003E-3</v>
      </c>
      <c r="R142" s="11">
        <f t="shared" si="262"/>
        <v>-6.5517187500000003E-3</v>
      </c>
      <c r="S142" s="11">
        <f t="shared" si="262"/>
        <v>-6.5517187500000003E-3</v>
      </c>
      <c r="T142" s="11">
        <f t="shared" si="262"/>
        <v>-6.5517187500000003E-3</v>
      </c>
      <c r="U142" s="11">
        <f t="shared" si="262"/>
        <v>-6.5517187500000003E-3</v>
      </c>
    </row>
    <row r="143" spans="1:21" x14ac:dyDescent="0.25">
      <c r="A143" s="11">
        <v>47</v>
      </c>
      <c r="B143" s="11">
        <f>$I49*B$96^ $J49*$R$3^$K49*$Q$3^$L49*$P$3^$M49</f>
        <v>4.1076233040779975E-3</v>
      </c>
      <c r="C143" s="11">
        <f t="shared" ref="C143:G143" si="263">$I49*C$96^ $J49*$R$3^$K49*$Q$3^$L49*$P$3^$M49</f>
        <v>4.6944266332319979E-3</v>
      </c>
      <c r="D143" s="11">
        <f t="shared" si="263"/>
        <v>5.2812299623859983E-3</v>
      </c>
      <c r="E143" s="11">
        <f t="shared" si="263"/>
        <v>5.8680332915399969E-3</v>
      </c>
      <c r="F143" s="11">
        <f t="shared" si="263"/>
        <v>6.4548366206939982E-3</v>
      </c>
      <c r="G143" s="11">
        <f t="shared" si="263"/>
        <v>7.041639949847996E-3</v>
      </c>
      <c r="H143" s="11">
        <v>47</v>
      </c>
      <c r="I143" s="11">
        <f t="shared" ref="I143:N143" si="264">$I49*I$96^$J49*$R$4^$K49*$Q$4^$L49*$P$4^$M49</f>
        <v>1.6289579416319997E-3</v>
      </c>
      <c r="J143" s="11">
        <f t="shared" si="264"/>
        <v>1.8616662190079998E-3</v>
      </c>
      <c r="K143" s="11">
        <f t="shared" si="264"/>
        <v>2.0943744963840003E-3</v>
      </c>
      <c r="L143" s="11">
        <f t="shared" si="264"/>
        <v>2.3270827737599999E-3</v>
      </c>
      <c r="M143" s="11">
        <f t="shared" si="264"/>
        <v>2.559791051136E-3</v>
      </c>
      <c r="N143" s="11">
        <f t="shared" si="264"/>
        <v>2.7924993285119997E-3</v>
      </c>
      <c r="O143" s="11">
        <v>47</v>
      </c>
      <c r="P143" s="11">
        <f t="shared" ref="P143:U143" si="265">$I49*P$96^$J49*$R$5^$K49*$Q$5^$L49*$P$5^$M49</f>
        <v>5.4553471874999992E-4</v>
      </c>
      <c r="Q143" s="11">
        <f t="shared" si="265"/>
        <v>6.2346825000000005E-4</v>
      </c>
      <c r="R143" s="11">
        <f t="shared" si="265"/>
        <v>7.0140178124999996E-4</v>
      </c>
      <c r="S143" s="11">
        <f t="shared" si="265"/>
        <v>7.7933531249999998E-4</v>
      </c>
      <c r="T143" s="11">
        <f t="shared" si="265"/>
        <v>8.572688437500001E-4</v>
      </c>
      <c r="U143" s="11">
        <f t="shared" si="265"/>
        <v>9.3520237500000012E-4</v>
      </c>
    </row>
    <row r="144" spans="1:21" x14ac:dyDescent="0.25">
      <c r="A144" s="39"/>
      <c r="B144" s="38">
        <f>SUM(B97:B143)</f>
        <v>8.50848309879884E-2</v>
      </c>
      <c r="C144" s="38">
        <f t="shared" ref="C144:G144" si="266">SUM(C97:C143)</f>
        <v>7.6404679367505737E-2</v>
      </c>
      <c r="D144" s="38">
        <f t="shared" si="266"/>
        <v>6.7278262880138232E-2</v>
      </c>
      <c r="E144" s="38">
        <f t="shared" si="266"/>
        <v>5.7752269571650028E-2</v>
      </c>
      <c r="F144" s="38">
        <f t="shared" si="266"/>
        <v>4.7873387487805633E-2</v>
      </c>
      <c r="G144" s="38">
        <f t="shared" si="266"/>
        <v>3.7688304674369427E-2</v>
      </c>
      <c r="H144" s="19"/>
      <c r="I144" s="18">
        <f>SUM(I97:I143)</f>
        <v>5.6537151836880233E-2</v>
      </c>
      <c r="J144" s="18">
        <f t="shared" ref="J144:N144" si="267">SUM(J97:J143)</f>
        <v>4.8567306705997494E-2</v>
      </c>
      <c r="K144" s="18">
        <f t="shared" si="267"/>
        <v>4.0183972235952492E-2</v>
      </c>
      <c r="L144" s="18">
        <f t="shared" si="267"/>
        <v>3.1424354662600032E-2</v>
      </c>
      <c r="M144" s="18">
        <f t="shared" si="267"/>
        <v>2.2325660221794781E-2</v>
      </c>
      <c r="N144" s="18">
        <f t="shared" si="267"/>
        <v>1.2925095149391413E-2</v>
      </c>
      <c r="O144" s="42"/>
      <c r="P144" s="43">
        <f>SUM(P97:P143)</f>
        <v>3.2759703193281267E-2</v>
      </c>
      <c r="Q144" s="43">
        <f t="shared" ref="Q144:U144" si="268">SUM(Q97:Q143)</f>
        <v>2.5709261932500019E-2</v>
      </c>
      <c r="R144" s="43">
        <f t="shared" si="268"/>
        <v>1.8277214639218765E-2</v>
      </c>
      <c r="S144" s="43">
        <f t="shared" si="268"/>
        <v>1.0492926718750073E-2</v>
      </c>
      <c r="T144" s="43">
        <f t="shared" si="268"/>
        <v>2.3857635764063254E-3</v>
      </c>
      <c r="U144" s="43">
        <f t="shared" si="268"/>
        <v>-6.0149093824999533E-3</v>
      </c>
    </row>
    <row r="146" spans="1:21" ht="21" x14ac:dyDescent="0.35">
      <c r="A146" s="72" t="s">
        <v>21</v>
      </c>
      <c r="B146" s="73"/>
      <c r="C146" s="73"/>
      <c r="D146" s="73"/>
      <c r="E146" s="73"/>
      <c r="F146" s="73"/>
      <c r="G146" s="74"/>
      <c r="H146" s="75" t="s">
        <v>22</v>
      </c>
      <c r="I146" s="76"/>
      <c r="J146" s="76"/>
      <c r="K146" s="76"/>
      <c r="L146" s="76"/>
      <c r="M146" s="76"/>
      <c r="N146" s="77"/>
      <c r="O146" s="68" t="s">
        <v>23</v>
      </c>
      <c r="P146" s="69"/>
      <c r="Q146" s="69"/>
      <c r="R146" s="69"/>
      <c r="S146" s="69"/>
      <c r="T146" s="69"/>
      <c r="U146" s="70"/>
    </row>
    <row r="147" spans="1:21" x14ac:dyDescent="0.25">
      <c r="A147" s="11"/>
      <c r="B147" s="11">
        <v>0.7</v>
      </c>
      <c r="C147" s="11">
        <v>0.8</v>
      </c>
      <c r="D147" s="11">
        <v>0.9</v>
      </c>
      <c r="E147" s="11">
        <v>1</v>
      </c>
      <c r="F147" s="11">
        <v>1.1000000000000001</v>
      </c>
      <c r="G147" s="11">
        <v>1.2</v>
      </c>
      <c r="H147" s="13"/>
      <c r="I147" s="11">
        <v>0.7</v>
      </c>
      <c r="J147" s="11">
        <v>0.8</v>
      </c>
      <c r="K147" s="11">
        <v>0.9</v>
      </c>
      <c r="L147" s="11">
        <v>1</v>
      </c>
      <c r="M147" s="11">
        <v>1.1000000000000001</v>
      </c>
      <c r="N147" s="11">
        <v>1.2</v>
      </c>
      <c r="O147" s="13"/>
      <c r="P147" s="11">
        <v>0.7</v>
      </c>
      <c r="Q147" s="11">
        <v>0.8</v>
      </c>
      <c r="R147" s="11">
        <v>0.9</v>
      </c>
      <c r="S147" s="11">
        <v>1</v>
      </c>
      <c r="T147" s="11">
        <v>1.1000000000000001</v>
      </c>
      <c r="U147" s="11">
        <v>1.2</v>
      </c>
    </row>
    <row r="148" spans="1:21" x14ac:dyDescent="0.25">
      <c r="A148" s="37"/>
      <c r="B148" s="38">
        <f>(B$92*B$147)/(B$144*2*3.14)</f>
        <v>0.51814605482363918</v>
      </c>
      <c r="C148" s="38">
        <f t="shared" ref="C148:G148" si="269">(C$92*C$147)/(C$144*2*3.14)</f>
        <v>0.58129093191724224</v>
      </c>
      <c r="D148" s="38">
        <f t="shared" si="269"/>
        <v>0.63893160642296043</v>
      </c>
      <c r="E148" s="38">
        <f t="shared" si="269"/>
        <v>0.68901690395562254</v>
      </c>
      <c r="F148" s="38">
        <f t="shared" si="269"/>
        <v>0.72793488887891911</v>
      </c>
      <c r="G148" s="38">
        <f t="shared" si="269"/>
        <v>0.74830546017825494</v>
      </c>
      <c r="H148" s="40"/>
      <c r="I148" s="18">
        <f>(I$92*I$147)/(I$144*2*3.14)</f>
        <v>0.58387784088774697</v>
      </c>
      <c r="J148" s="18">
        <f t="shared" ref="J148:N148" si="270">(J$92*J$147)/(J$144*2*3.14)</f>
        <v>0.64664610481297935</v>
      </c>
      <c r="K148" s="18">
        <f t="shared" si="270"/>
        <v>0.69651794696655533</v>
      </c>
      <c r="L148" s="18">
        <f t="shared" si="270"/>
        <v>0.72419330859040865</v>
      </c>
      <c r="M148" s="18">
        <f t="shared" si="270"/>
        <v>0.70495822622666959</v>
      </c>
      <c r="N148" s="18">
        <f t="shared" si="270"/>
        <v>0.54083048440961279</v>
      </c>
      <c r="O148" s="44"/>
      <c r="P148" s="43">
        <f>(P$92*P$147)/(P$144*2*3.14)</f>
        <v>0.64651156814853583</v>
      </c>
      <c r="Q148" s="43">
        <f t="shared" ref="Q148:U148" si="271">(Q$92*Q$147)/(Q$144*2*3.14)</f>
        <v>0.68659658668993451</v>
      </c>
      <c r="R148" s="43">
        <f t="shared" si="271"/>
        <v>0.6717063915058743</v>
      </c>
      <c r="S148" s="43">
        <f t="shared" si="271"/>
        <v>0.48235451792799211</v>
      </c>
      <c r="T148" s="43">
        <f t="shared" si="271"/>
        <v>-1.6588838471677874</v>
      </c>
      <c r="U148" s="43">
        <f t="shared" si="271"/>
        <v>2.4459787998284419</v>
      </c>
    </row>
    <row r="149" spans="1:21" x14ac:dyDescent="0.25">
      <c r="A149" s="39" t="s">
        <v>31</v>
      </c>
      <c r="B149" s="38">
        <f>B$92/(B$147^4)</f>
        <v>1.6473041022851636</v>
      </c>
      <c r="C149" s="38">
        <f t="shared" ref="C149:G149" si="272">C$92/(C$147^4)</f>
        <v>0.85118353537145386</v>
      </c>
      <c r="D149" s="38">
        <f t="shared" si="272"/>
        <v>0.45716843617730446</v>
      </c>
      <c r="E149" s="38">
        <f t="shared" si="272"/>
        <v>0.24989558105348014</v>
      </c>
      <c r="F149" s="38">
        <f t="shared" si="272"/>
        <v>0.13588856481952513</v>
      </c>
      <c r="G149" s="38">
        <f t="shared" si="272"/>
        <v>7.1176877171950398E-2</v>
      </c>
      <c r="H149" s="41" t="s">
        <v>31</v>
      </c>
      <c r="I149" s="18">
        <f>I$92/(I$147^4)</f>
        <v>1.2334608324341707</v>
      </c>
      <c r="J149" s="18">
        <f t="shared" ref="J149:N149" si="273">J$92/(J$147^4)</f>
        <v>0.60189452799345911</v>
      </c>
      <c r="K149" s="18">
        <f t="shared" si="273"/>
        <v>0.2976680845610411</v>
      </c>
      <c r="L149" s="18">
        <f t="shared" si="273"/>
        <v>0.14291589030512</v>
      </c>
      <c r="M149" s="18">
        <f t="shared" si="273"/>
        <v>6.1371100563161578E-2</v>
      </c>
      <c r="N149" s="18">
        <f t="shared" si="273"/>
        <v>1.7642020622711779E-2</v>
      </c>
      <c r="O149" s="45" t="s">
        <v>31</v>
      </c>
      <c r="P149" s="43">
        <f>P$92/(P$147^4)</f>
        <v>0.79138115121563957</v>
      </c>
      <c r="Q149" s="43">
        <f t="shared" ref="Q149:U149" si="274">Q$92/(Q$147^4)</f>
        <v>0.33829918991699215</v>
      </c>
      <c r="R149" s="43">
        <f t="shared" si="274"/>
        <v>0.13056795116312298</v>
      </c>
      <c r="S149" s="43">
        <f t="shared" si="274"/>
        <v>3.1785030625000044E-2</v>
      </c>
      <c r="T149" s="43">
        <f t="shared" si="274"/>
        <v>-1.5432617782682191E-2</v>
      </c>
      <c r="U149" s="43">
        <f t="shared" si="274"/>
        <v>-3.7130875622106471E-2</v>
      </c>
    </row>
    <row r="152" spans="1:21" ht="21" x14ac:dyDescent="0.35">
      <c r="A152" s="81" t="s">
        <v>24</v>
      </c>
      <c r="B152" s="82"/>
      <c r="C152" s="82"/>
      <c r="D152" s="82"/>
      <c r="E152" s="82"/>
      <c r="F152" s="82"/>
      <c r="G152" s="83"/>
      <c r="H152" s="87" t="s">
        <v>26</v>
      </c>
      <c r="I152" s="88"/>
      <c r="J152" s="88"/>
      <c r="K152" s="88"/>
      <c r="L152" s="88"/>
      <c r="M152" s="88"/>
      <c r="N152" s="89"/>
      <c r="O152" s="65" t="s">
        <v>27</v>
      </c>
      <c r="P152" s="66"/>
      <c r="Q152" s="66"/>
      <c r="R152" s="66"/>
      <c r="S152" s="66"/>
      <c r="T152" s="66"/>
      <c r="U152" s="67"/>
    </row>
    <row r="153" spans="1:21" x14ac:dyDescent="0.25">
      <c r="A153" s="11"/>
      <c r="B153" s="11">
        <v>0.7</v>
      </c>
      <c r="C153" s="11">
        <v>0.8</v>
      </c>
      <c r="D153" s="11">
        <v>0.9</v>
      </c>
      <c r="E153" s="11">
        <v>1</v>
      </c>
      <c r="F153" s="11">
        <v>1.1000000000000001</v>
      </c>
      <c r="G153" s="11">
        <v>1.2</v>
      </c>
      <c r="H153" s="12"/>
      <c r="I153" s="11">
        <v>0.7</v>
      </c>
      <c r="J153" s="11">
        <v>0.8</v>
      </c>
      <c r="K153" s="11">
        <v>0.9</v>
      </c>
      <c r="L153" s="11">
        <v>1</v>
      </c>
      <c r="M153" s="11">
        <v>1.1000000000000001</v>
      </c>
      <c r="N153" s="11">
        <v>1.2</v>
      </c>
      <c r="O153" s="12"/>
      <c r="P153" s="12">
        <v>0.7</v>
      </c>
      <c r="Q153" s="12">
        <v>0.8</v>
      </c>
      <c r="R153" s="12">
        <v>0.9</v>
      </c>
      <c r="S153" s="12">
        <v>1</v>
      </c>
      <c r="T153" s="12">
        <v>1.1000000000000001</v>
      </c>
      <c r="U153" s="12">
        <v>1.2</v>
      </c>
    </row>
    <row r="154" spans="1:21" x14ac:dyDescent="0.25">
      <c r="A154" s="11">
        <v>1</v>
      </c>
      <c r="B154" s="11">
        <f>$B3*B$153^$C3*$R$6^$D3*$Q$6^$E3*$P$6^$F3</f>
        <v>8.8049600000000006E-3</v>
      </c>
      <c r="C154" s="11">
        <f>$B3*C$153^$C3*$R$6^$D3*$Q$6^$E3*$P$6^$F3</f>
        <v>8.8049600000000006E-3</v>
      </c>
      <c r="D154" s="11">
        <f>$B3*D$153^$C3*$R$6^$D3*$Q$6^$E3*$P$6^$F3</f>
        <v>8.8049600000000006E-3</v>
      </c>
      <c r="E154" s="11">
        <f t="shared" ref="E154:G154" si="275">$B3*E$153^$C3*$R$6^$D3*$Q$6^$E3*$P$6^$F3</f>
        <v>8.8049600000000006E-3</v>
      </c>
      <c r="F154" s="11">
        <f t="shared" si="275"/>
        <v>8.8049600000000006E-3</v>
      </c>
      <c r="G154" s="11">
        <f t="shared" si="275"/>
        <v>8.8049600000000006E-3</v>
      </c>
      <c r="H154" s="11">
        <v>1</v>
      </c>
      <c r="I154" s="11">
        <f>$B3*I$153^$C3*$R$7^$D3*$Q$7^$E3*$P$7^$F3</f>
        <v>8.8049600000000006E-3</v>
      </c>
      <c r="J154" s="11">
        <f t="shared" ref="J154:N154" si="276">$B3*J$153^$C3*$R$7^$D3*$Q$7^$E3*$P$7^$F3</f>
        <v>8.8049600000000006E-3</v>
      </c>
      <c r="K154" s="11">
        <f t="shared" si="276"/>
        <v>8.8049600000000006E-3</v>
      </c>
      <c r="L154" s="11">
        <f t="shared" si="276"/>
        <v>8.8049600000000006E-3</v>
      </c>
      <c r="M154" s="11">
        <f t="shared" si="276"/>
        <v>8.8049600000000006E-3</v>
      </c>
      <c r="N154" s="11">
        <f t="shared" si="276"/>
        <v>8.8049600000000006E-3</v>
      </c>
      <c r="O154" s="11">
        <v>1</v>
      </c>
      <c r="P154" s="11">
        <f>$B3*P$153^$C3*$R$8^$D3*$Q$8^$E3*$P$8^$F3</f>
        <v>8.8049600000000006E-3</v>
      </c>
      <c r="Q154" s="11">
        <f t="shared" ref="Q154:U154" si="277">$B3*Q$153^$C3*$R$8^$D3*$Q$8^$E3*$P$8^$F3</f>
        <v>8.8049600000000006E-3</v>
      </c>
      <c r="R154" s="11">
        <f t="shared" si="277"/>
        <v>8.8049600000000006E-3</v>
      </c>
      <c r="S154" s="11">
        <f t="shared" si="277"/>
        <v>8.8049600000000006E-3</v>
      </c>
      <c r="T154" s="11">
        <f t="shared" si="277"/>
        <v>8.8049600000000006E-3</v>
      </c>
      <c r="U154" s="11">
        <f t="shared" si="277"/>
        <v>8.8049600000000006E-3</v>
      </c>
    </row>
    <row r="155" spans="1:21" x14ac:dyDescent="0.25">
      <c r="A155" s="11">
        <v>2</v>
      </c>
      <c r="B155" s="11">
        <f t="shared" ref="B155:G155" si="278">$B4*B$153^$C4*$R$6^$D4*$Q$6^$E4*$P$6^$F4</f>
        <v>-0.1431878</v>
      </c>
      <c r="C155" s="11">
        <f t="shared" ref="C155:D174" si="279">$B4*C$153^$C4*$R$6^$D4*$Q$6^$E4*$P$6^$F4</f>
        <v>-0.16364320000000002</v>
      </c>
      <c r="D155" s="11">
        <f t="shared" si="279"/>
        <v>-0.18409860000000003</v>
      </c>
      <c r="E155" s="11">
        <f t="shared" si="278"/>
        <v>-0.20455400000000001</v>
      </c>
      <c r="F155" s="11">
        <f t="shared" si="278"/>
        <v>-0.22500940000000003</v>
      </c>
      <c r="G155" s="11">
        <f t="shared" si="278"/>
        <v>-0.24546480000000001</v>
      </c>
      <c r="H155" s="11">
        <v>2</v>
      </c>
      <c r="I155" s="11">
        <f t="shared" ref="I155:N155" si="280">$B4*I$153^$C4*$R$7^$D4*$Q$7^$E4*$P$7^$F4</f>
        <v>-0.1431878</v>
      </c>
      <c r="J155" s="11">
        <f t="shared" si="280"/>
        <v>-0.16364320000000002</v>
      </c>
      <c r="K155" s="11">
        <f t="shared" si="280"/>
        <v>-0.18409860000000003</v>
      </c>
      <c r="L155" s="11">
        <f t="shared" si="280"/>
        <v>-0.20455400000000001</v>
      </c>
      <c r="M155" s="11">
        <f t="shared" si="280"/>
        <v>-0.22500940000000003</v>
      </c>
      <c r="N155" s="11">
        <f t="shared" si="280"/>
        <v>-0.24546480000000001</v>
      </c>
      <c r="O155" s="11">
        <v>2</v>
      </c>
      <c r="P155" s="11">
        <f t="shared" ref="P155:U155" si="281">$B4*P$153^$C4*$R$8^$D4*$Q$8^$E4*$P$8^$F4</f>
        <v>-0.1431878</v>
      </c>
      <c r="Q155" s="11">
        <f t="shared" si="281"/>
        <v>-0.16364320000000002</v>
      </c>
      <c r="R155" s="11">
        <f t="shared" si="281"/>
        <v>-0.18409860000000003</v>
      </c>
      <c r="S155" s="11">
        <f t="shared" si="281"/>
        <v>-0.20455400000000001</v>
      </c>
      <c r="T155" s="11">
        <f t="shared" si="281"/>
        <v>-0.22500940000000003</v>
      </c>
      <c r="U155" s="11">
        <f t="shared" si="281"/>
        <v>-0.24546480000000001</v>
      </c>
    </row>
    <row r="156" spans="1:21" x14ac:dyDescent="0.25">
      <c r="A156" s="11">
        <v>3</v>
      </c>
      <c r="B156" s="11">
        <f t="shared" ref="B156:G156" si="282">$B5*B$153^$C5*$R$6^$D5*$Q$6^$E5*$P$6^$F5</f>
        <v>0.23289139999999997</v>
      </c>
      <c r="C156" s="11">
        <f t="shared" si="279"/>
        <v>0.23289139999999997</v>
      </c>
      <c r="D156" s="11">
        <f t="shared" si="279"/>
        <v>0.23289139999999997</v>
      </c>
      <c r="E156" s="11">
        <f t="shared" si="282"/>
        <v>0.23289139999999997</v>
      </c>
      <c r="F156" s="11">
        <f t="shared" si="282"/>
        <v>0.23289139999999997</v>
      </c>
      <c r="G156" s="11">
        <f t="shared" si="282"/>
        <v>0.23289139999999997</v>
      </c>
      <c r="H156" s="11">
        <v>3</v>
      </c>
      <c r="I156" s="11">
        <f t="shared" ref="I156:N156" si="283">$B5*I$153^$C5*$R$7^$D5*$Q$7^$E5*$P$7^$F5</f>
        <v>0.1996212</v>
      </c>
      <c r="J156" s="11">
        <f t="shared" si="283"/>
        <v>0.1996212</v>
      </c>
      <c r="K156" s="11">
        <f t="shared" si="283"/>
        <v>0.1996212</v>
      </c>
      <c r="L156" s="11">
        <f t="shared" si="283"/>
        <v>0.1996212</v>
      </c>
      <c r="M156" s="11">
        <f t="shared" si="283"/>
        <v>0.1996212</v>
      </c>
      <c r="N156" s="11">
        <f t="shared" si="283"/>
        <v>0.1996212</v>
      </c>
      <c r="O156" s="11">
        <v>3</v>
      </c>
      <c r="P156" s="11">
        <f t="shared" ref="P156:U156" si="284">$B5*P$153^$C5*$R$8^$D5*$Q$8^$E5*$P$8^$F5</f>
        <v>0.166351</v>
      </c>
      <c r="Q156" s="11">
        <f t="shared" si="284"/>
        <v>0.166351</v>
      </c>
      <c r="R156" s="11">
        <f t="shared" si="284"/>
        <v>0.166351</v>
      </c>
      <c r="S156" s="11">
        <f t="shared" si="284"/>
        <v>0.166351</v>
      </c>
      <c r="T156" s="11">
        <f t="shared" si="284"/>
        <v>0.166351</v>
      </c>
      <c r="U156" s="11">
        <f t="shared" si="284"/>
        <v>0.166351</v>
      </c>
    </row>
    <row r="157" spans="1:21" x14ac:dyDescent="0.25">
      <c r="A157" s="11">
        <v>4</v>
      </c>
      <c r="B157" s="11">
        <f t="shared" ref="B157:G157" si="285">$B6*B$153^$C6*$R$6^$D6*$Q$6^$E6*$P$6^$F6</f>
        <v>0.30990343999999997</v>
      </c>
      <c r="C157" s="11">
        <f t="shared" si="279"/>
        <v>0.30990343999999997</v>
      </c>
      <c r="D157" s="11">
        <f t="shared" si="279"/>
        <v>0.30990343999999997</v>
      </c>
      <c r="E157" s="11">
        <f t="shared" si="285"/>
        <v>0.30990343999999997</v>
      </c>
      <c r="F157" s="11">
        <f t="shared" si="285"/>
        <v>0.30990343999999997</v>
      </c>
      <c r="G157" s="11">
        <f t="shared" si="285"/>
        <v>0.30990343999999997</v>
      </c>
      <c r="H157" s="11">
        <v>4</v>
      </c>
      <c r="I157" s="11">
        <f t="shared" ref="I157:N157" si="286">$B6*I$153^$C6*$R$7^$D6*$Q$7^$E6*$P$7^$F6</f>
        <v>0.22768416</v>
      </c>
      <c r="J157" s="11">
        <f t="shared" si="286"/>
        <v>0.22768416</v>
      </c>
      <c r="K157" s="11">
        <f t="shared" si="286"/>
        <v>0.22768416</v>
      </c>
      <c r="L157" s="11">
        <f t="shared" si="286"/>
        <v>0.22768416</v>
      </c>
      <c r="M157" s="11">
        <f t="shared" si="286"/>
        <v>0.22768416</v>
      </c>
      <c r="N157" s="11">
        <f t="shared" si="286"/>
        <v>0.22768416</v>
      </c>
      <c r="O157" s="11">
        <v>4</v>
      </c>
      <c r="P157" s="11">
        <f t="shared" ref="P157:U157" si="287">$B6*P$153^$C6*$R$8^$D6*$Q$8^$E6*$P$8^$F6</f>
        <v>0.158114</v>
      </c>
      <c r="Q157" s="11">
        <f t="shared" si="287"/>
        <v>0.158114</v>
      </c>
      <c r="R157" s="11">
        <f t="shared" si="287"/>
        <v>0.158114</v>
      </c>
      <c r="S157" s="11">
        <f t="shared" si="287"/>
        <v>0.158114</v>
      </c>
      <c r="T157" s="11">
        <f t="shared" si="287"/>
        <v>0.158114</v>
      </c>
      <c r="U157" s="11">
        <f t="shared" si="287"/>
        <v>0.158114</v>
      </c>
    </row>
    <row r="158" spans="1:21" x14ac:dyDescent="0.25">
      <c r="A158" s="11">
        <v>5</v>
      </c>
      <c r="B158" s="11">
        <f t="shared" ref="B158:G158" si="288">$B7*B$153^$C7*$R$6^$D7*$Q$6^$E7*$P$6^$F7</f>
        <v>-5.0620282999999988E-2</v>
      </c>
      <c r="C158" s="11">
        <f t="shared" si="279"/>
        <v>-6.6116287999999995E-2</v>
      </c>
      <c r="D158" s="11">
        <f t="shared" si="279"/>
        <v>-8.3678427E-2</v>
      </c>
      <c r="E158" s="11">
        <f t="shared" si="288"/>
        <v>-0.10330669999999999</v>
      </c>
      <c r="F158" s="11">
        <f t="shared" si="288"/>
        <v>-0.125001107</v>
      </c>
      <c r="G158" s="11">
        <f t="shared" si="288"/>
        <v>-0.14876164799999997</v>
      </c>
      <c r="H158" s="11">
        <v>5</v>
      </c>
      <c r="I158" s="11">
        <f t="shared" ref="I158:N158" si="289">$B7*I$153^$C7*$R$7^$D7*$Q$7^$E7*$P$7^$F7</f>
        <v>-5.0620282999999988E-2</v>
      </c>
      <c r="J158" s="11">
        <f t="shared" si="289"/>
        <v>-6.6116287999999995E-2</v>
      </c>
      <c r="K158" s="11">
        <f t="shared" si="289"/>
        <v>-8.3678427E-2</v>
      </c>
      <c r="L158" s="11">
        <f t="shared" si="289"/>
        <v>-0.10330669999999999</v>
      </c>
      <c r="M158" s="11">
        <f t="shared" si="289"/>
        <v>-0.125001107</v>
      </c>
      <c r="N158" s="11">
        <f t="shared" si="289"/>
        <v>-0.14876164799999997</v>
      </c>
      <c r="O158" s="11">
        <v>5</v>
      </c>
      <c r="P158" s="11">
        <f t="shared" ref="P158:U158" si="290">$B7*P$153^$C7*$R$8^$D7*$Q$8^$E7*$P$8^$F7</f>
        <v>-5.0620282999999988E-2</v>
      </c>
      <c r="Q158" s="11">
        <f t="shared" si="290"/>
        <v>-6.6116287999999995E-2</v>
      </c>
      <c r="R158" s="11">
        <f t="shared" si="290"/>
        <v>-8.3678427E-2</v>
      </c>
      <c r="S158" s="11">
        <f t="shared" si="290"/>
        <v>-0.10330669999999999</v>
      </c>
      <c r="T158" s="11">
        <f t="shared" si="290"/>
        <v>-0.125001107</v>
      </c>
      <c r="U158" s="11">
        <f t="shared" si="290"/>
        <v>-0.14876164799999997</v>
      </c>
    </row>
    <row r="159" spans="1:21" x14ac:dyDescent="0.25">
      <c r="A159" s="11">
        <v>6</v>
      </c>
      <c r="B159" s="11">
        <f t="shared" ref="B159:G159" si="291">$B8*B$153^$C8*$R$6^$D8*$Q$6^$E8*$P$6^$F8</f>
        <v>-0.33030694199999999</v>
      </c>
      <c r="C159" s="11">
        <f t="shared" si="279"/>
        <v>-0.37749364799999996</v>
      </c>
      <c r="D159" s="11">
        <f t="shared" si="279"/>
        <v>-0.42468035399999993</v>
      </c>
      <c r="E159" s="11">
        <f t="shared" si="291"/>
        <v>-0.47186706</v>
      </c>
      <c r="F159" s="11">
        <f t="shared" si="291"/>
        <v>-0.51905376599999997</v>
      </c>
      <c r="G159" s="11">
        <f t="shared" si="291"/>
        <v>-0.56624047199999994</v>
      </c>
      <c r="H159" s="11">
        <v>6</v>
      </c>
      <c r="I159" s="11">
        <f t="shared" ref="I159:N159" si="292">$B8*I$153^$C8*$R$7^$D8*$Q$7^$E8*$P$7^$F8</f>
        <v>-0.28312023599999997</v>
      </c>
      <c r="J159" s="11">
        <f t="shared" si="292"/>
        <v>-0.32356598399999997</v>
      </c>
      <c r="K159" s="11">
        <f t="shared" si="292"/>
        <v>-0.36401173199999998</v>
      </c>
      <c r="L159" s="11">
        <f t="shared" si="292"/>
        <v>-0.40445747999999998</v>
      </c>
      <c r="M159" s="11">
        <f t="shared" si="292"/>
        <v>-0.44490322799999998</v>
      </c>
      <c r="N159" s="11">
        <f t="shared" si="292"/>
        <v>-0.48534897599999993</v>
      </c>
      <c r="O159" s="11">
        <v>6</v>
      </c>
      <c r="P159" s="11">
        <f t="shared" ref="P159:U159" si="293">$B8*P$153^$C8*$R$8^$D8*$Q$8^$E8*$P$8^$F8</f>
        <v>-0.23593353</v>
      </c>
      <c r="Q159" s="11">
        <f t="shared" si="293"/>
        <v>-0.26963831999999999</v>
      </c>
      <c r="R159" s="11">
        <f t="shared" si="293"/>
        <v>-0.30334310999999997</v>
      </c>
      <c r="S159" s="11">
        <f t="shared" si="293"/>
        <v>-0.33704790000000001</v>
      </c>
      <c r="T159" s="11">
        <f t="shared" si="293"/>
        <v>-0.37075269</v>
      </c>
      <c r="U159" s="11">
        <f t="shared" si="293"/>
        <v>-0.40445747999999998</v>
      </c>
    </row>
    <row r="160" spans="1:21" x14ac:dyDescent="0.25">
      <c r="A160" s="11">
        <v>7</v>
      </c>
      <c r="B160" s="11">
        <f t="shared" ref="B160:G160" si="294">$B9*B$153^$C9*$R$6^$D9*$Q$6^$E9*$P$6^$F9</f>
        <v>0.56997956399999994</v>
      </c>
      <c r="C160" s="11">
        <f t="shared" si="279"/>
        <v>0.56997956399999994</v>
      </c>
      <c r="D160" s="11">
        <f t="shared" si="279"/>
        <v>0.56997956399999994</v>
      </c>
      <c r="E160" s="11">
        <f t="shared" si="294"/>
        <v>0.56997956399999994</v>
      </c>
      <c r="F160" s="11">
        <f t="shared" si="294"/>
        <v>0.56997956399999994</v>
      </c>
      <c r="G160" s="11">
        <f t="shared" si="294"/>
        <v>0.56997956399999994</v>
      </c>
      <c r="H160" s="11">
        <v>7</v>
      </c>
      <c r="I160" s="11">
        <f t="shared" ref="I160:N160" si="295">$B9*I$153^$C9*$R$7^$D9*$Q$7^$E9*$P$7^$F9</f>
        <v>0.41876049599999998</v>
      </c>
      <c r="J160" s="11">
        <f t="shared" si="295"/>
        <v>0.41876049599999998</v>
      </c>
      <c r="K160" s="11">
        <f t="shared" si="295"/>
        <v>0.41876049599999998</v>
      </c>
      <c r="L160" s="11">
        <f t="shared" si="295"/>
        <v>0.41876049599999998</v>
      </c>
      <c r="M160" s="11">
        <f t="shared" si="295"/>
        <v>0.41876049599999998</v>
      </c>
      <c r="N160" s="11">
        <f t="shared" si="295"/>
        <v>0.41876049599999998</v>
      </c>
      <c r="O160" s="11">
        <v>7</v>
      </c>
      <c r="P160" s="11">
        <f t="shared" ref="P160:U160" si="296">$B9*P$153^$C9*$R$8^$D9*$Q$8^$E9*$P$8^$F9</f>
        <v>0.29080590000000001</v>
      </c>
      <c r="Q160" s="11">
        <f t="shared" si="296"/>
        <v>0.29080590000000001</v>
      </c>
      <c r="R160" s="11">
        <f t="shared" si="296"/>
        <v>0.29080590000000001</v>
      </c>
      <c r="S160" s="11">
        <f t="shared" si="296"/>
        <v>0.29080590000000001</v>
      </c>
      <c r="T160" s="11">
        <f t="shared" si="296"/>
        <v>0.29080590000000001</v>
      </c>
      <c r="U160" s="11">
        <f t="shared" si="296"/>
        <v>0.29080590000000001</v>
      </c>
    </row>
    <row r="161" spans="1:21" x14ac:dyDescent="0.25">
      <c r="A161" s="11">
        <v>8</v>
      </c>
      <c r="B161" s="11">
        <f t="shared" ref="B161:G161" si="297">$B10*B$153^$C10*$R$6^$D10*$Q$6^$E10*$P$6^$F10</f>
        <v>5.76172E-2</v>
      </c>
      <c r="C161" s="11">
        <f t="shared" si="279"/>
        <v>5.76172E-2</v>
      </c>
      <c r="D161" s="11">
        <f t="shared" si="279"/>
        <v>5.76172E-2</v>
      </c>
      <c r="E161" s="11">
        <f t="shared" si="297"/>
        <v>5.76172E-2</v>
      </c>
      <c r="F161" s="11">
        <f t="shared" si="297"/>
        <v>5.76172E-2</v>
      </c>
      <c r="G161" s="11">
        <f t="shared" si="297"/>
        <v>5.76172E-2</v>
      </c>
      <c r="H161" s="11">
        <v>8</v>
      </c>
      <c r="I161" s="11">
        <f t="shared" ref="I161:N161" si="298">$B10*I$153^$C10*$R$7^$D10*$Q$7^$E10*$P$7^$F10</f>
        <v>5.76172E-2</v>
      </c>
      <c r="J161" s="11">
        <f t="shared" si="298"/>
        <v>5.76172E-2</v>
      </c>
      <c r="K161" s="11">
        <f t="shared" si="298"/>
        <v>5.76172E-2</v>
      </c>
      <c r="L161" s="11">
        <f t="shared" si="298"/>
        <v>5.76172E-2</v>
      </c>
      <c r="M161" s="11">
        <f t="shared" si="298"/>
        <v>5.76172E-2</v>
      </c>
      <c r="N161" s="11">
        <f t="shared" si="298"/>
        <v>5.76172E-2</v>
      </c>
      <c r="O161" s="11">
        <v>8</v>
      </c>
      <c r="P161" s="11">
        <f t="shared" ref="P161:U161" si="299">$B10*P$153^$C10*$R$8^$D10*$Q$8^$E10*$P$8^$F10</f>
        <v>5.76172E-2</v>
      </c>
      <c r="Q161" s="11">
        <f t="shared" si="299"/>
        <v>5.76172E-2</v>
      </c>
      <c r="R161" s="11">
        <f t="shared" si="299"/>
        <v>5.76172E-2</v>
      </c>
      <c r="S161" s="11">
        <f t="shared" si="299"/>
        <v>5.76172E-2</v>
      </c>
      <c r="T161" s="11">
        <f t="shared" si="299"/>
        <v>5.76172E-2</v>
      </c>
      <c r="U161" s="11">
        <f t="shared" si="299"/>
        <v>5.76172E-2</v>
      </c>
    </row>
    <row r="162" spans="1:21" x14ac:dyDescent="0.25">
      <c r="A162" s="11">
        <v>9</v>
      </c>
      <c r="B162" s="11">
        <f t="shared" ref="B162:G162" si="300">$B11*B$153^$C11*$R$6^$D11*$Q$6^$E11*$P$6^$F11</f>
        <v>-0.10389058399999999</v>
      </c>
      <c r="C162" s="11">
        <f t="shared" si="279"/>
        <v>-0.13569382400000002</v>
      </c>
      <c r="D162" s="11">
        <f t="shared" si="279"/>
        <v>-0.17173749600000002</v>
      </c>
      <c r="E162" s="11">
        <f t="shared" si="300"/>
        <v>-0.2120216</v>
      </c>
      <c r="F162" s="11">
        <f t="shared" si="300"/>
        <v>-0.25654613600000004</v>
      </c>
      <c r="G162" s="11">
        <f t="shared" si="300"/>
        <v>-0.305311104</v>
      </c>
      <c r="H162" s="11">
        <v>9</v>
      </c>
      <c r="I162" s="11">
        <f t="shared" ref="I162:N162" si="301">$B11*I$153^$C11*$R$7^$D11*$Q$7^$E11*$P$7^$F11</f>
        <v>-0.10389058399999999</v>
      </c>
      <c r="J162" s="11">
        <f t="shared" si="301"/>
        <v>-0.13569382400000002</v>
      </c>
      <c r="K162" s="11">
        <f t="shared" si="301"/>
        <v>-0.17173749600000002</v>
      </c>
      <c r="L162" s="11">
        <f t="shared" si="301"/>
        <v>-0.2120216</v>
      </c>
      <c r="M162" s="11">
        <f t="shared" si="301"/>
        <v>-0.25654613600000004</v>
      </c>
      <c r="N162" s="11">
        <f t="shared" si="301"/>
        <v>-0.305311104</v>
      </c>
      <c r="O162" s="11">
        <v>9</v>
      </c>
      <c r="P162" s="11">
        <f t="shared" ref="P162:U162" si="302">$B11*P$153^$C11*$R$8^$D11*$Q$8^$E11*$P$8^$F11</f>
        <v>-0.10389058399999999</v>
      </c>
      <c r="Q162" s="11">
        <f t="shared" si="302"/>
        <v>-0.13569382400000002</v>
      </c>
      <c r="R162" s="11">
        <f t="shared" si="302"/>
        <v>-0.17173749600000002</v>
      </c>
      <c r="S162" s="11">
        <f t="shared" si="302"/>
        <v>-0.2120216</v>
      </c>
      <c r="T162" s="11">
        <f t="shared" si="302"/>
        <v>-0.25654613600000004</v>
      </c>
      <c r="U162" s="11">
        <f t="shared" si="302"/>
        <v>-0.305311104</v>
      </c>
    </row>
    <row r="163" spans="1:21" x14ac:dyDescent="0.25">
      <c r="A163" s="11">
        <v>10</v>
      </c>
      <c r="B163" s="11">
        <f t="shared" ref="B163:G163" si="303">$B12*B$153^$C12*$R$6^$D12*$Q$6^$E12*$P$6^$F12</f>
        <v>8.0349359999999995E-2</v>
      </c>
      <c r="C163" s="11">
        <f t="shared" si="279"/>
        <v>8.0349359999999995E-2</v>
      </c>
      <c r="D163" s="11">
        <f t="shared" si="279"/>
        <v>8.0349359999999995E-2</v>
      </c>
      <c r="E163" s="11">
        <f t="shared" si="303"/>
        <v>8.0349359999999995E-2</v>
      </c>
      <c r="F163" s="11">
        <f t="shared" si="303"/>
        <v>8.0349359999999995E-2</v>
      </c>
      <c r="G163" s="11">
        <f t="shared" si="303"/>
        <v>8.0349359999999995E-2</v>
      </c>
      <c r="H163" s="11">
        <v>10</v>
      </c>
      <c r="I163" s="11">
        <f t="shared" ref="I163:N163" si="304">$B12*I$153^$C12*$R$7^$D12*$Q$7^$E12*$P$7^$F12</f>
        <v>6.8870879999999995E-2</v>
      </c>
      <c r="J163" s="11">
        <f t="shared" si="304"/>
        <v>6.8870879999999995E-2</v>
      </c>
      <c r="K163" s="11">
        <f t="shared" si="304"/>
        <v>6.8870879999999995E-2</v>
      </c>
      <c r="L163" s="11">
        <f t="shared" si="304"/>
        <v>6.8870879999999995E-2</v>
      </c>
      <c r="M163" s="11">
        <f t="shared" si="304"/>
        <v>6.8870879999999995E-2</v>
      </c>
      <c r="N163" s="11">
        <f t="shared" si="304"/>
        <v>6.8870879999999995E-2</v>
      </c>
      <c r="O163" s="11">
        <v>10</v>
      </c>
      <c r="P163" s="11">
        <f t="shared" ref="P163:U163" si="305">$B12*P$153^$C12*$R$8^$D12*$Q$8^$E12*$P$8^$F12</f>
        <v>5.7392400000000003E-2</v>
      </c>
      <c r="Q163" s="11">
        <f t="shared" si="305"/>
        <v>5.7392400000000003E-2</v>
      </c>
      <c r="R163" s="11">
        <f t="shared" si="305"/>
        <v>5.7392400000000003E-2</v>
      </c>
      <c r="S163" s="11">
        <f t="shared" si="305"/>
        <v>5.7392400000000003E-2</v>
      </c>
      <c r="T163" s="11">
        <f t="shared" si="305"/>
        <v>5.7392400000000003E-2</v>
      </c>
      <c r="U163" s="11">
        <f t="shared" si="305"/>
        <v>5.7392400000000003E-2</v>
      </c>
    </row>
    <row r="164" spans="1:21" x14ac:dyDescent="0.25">
      <c r="A164" s="11">
        <v>11</v>
      </c>
      <c r="B164" s="11">
        <f t="shared" ref="B164:G164" si="306">$B13*B$153^$C13*$R$6^$D13*$Q$6^$E13*$P$6^$F13</f>
        <v>0.23787579199999997</v>
      </c>
      <c r="C164" s="11">
        <f t="shared" si="279"/>
        <v>0.27185804800000002</v>
      </c>
      <c r="D164" s="11">
        <f t="shared" si="279"/>
        <v>0.30584030400000001</v>
      </c>
      <c r="E164" s="11">
        <f t="shared" si="306"/>
        <v>0.33982256</v>
      </c>
      <c r="F164" s="11">
        <f t="shared" si="306"/>
        <v>0.37380481600000004</v>
      </c>
      <c r="G164" s="11">
        <f t="shared" si="306"/>
        <v>0.40778707199999997</v>
      </c>
      <c r="H164" s="11">
        <v>11</v>
      </c>
      <c r="I164" s="11">
        <f t="shared" ref="I164:N164" si="307">$B13*I$153^$C13*$R$7^$D13*$Q$7^$E13*$P$7^$F13</f>
        <v>0.20389353599999999</v>
      </c>
      <c r="J164" s="11">
        <f t="shared" si="307"/>
        <v>0.23302118400000002</v>
      </c>
      <c r="K164" s="11">
        <f t="shared" si="307"/>
        <v>0.262148832</v>
      </c>
      <c r="L164" s="11">
        <f t="shared" si="307"/>
        <v>0.29127648</v>
      </c>
      <c r="M164" s="11">
        <f t="shared" si="307"/>
        <v>0.32040412800000001</v>
      </c>
      <c r="N164" s="11">
        <f t="shared" si="307"/>
        <v>0.34953177600000002</v>
      </c>
      <c r="O164" s="11">
        <v>11</v>
      </c>
      <c r="P164" s="11">
        <f t="shared" ref="P164:U164" si="308">$B13*P$153^$C13*$R$8^$D13*$Q$8^$E13*$P$8^$F13</f>
        <v>0.16991128</v>
      </c>
      <c r="Q164" s="11">
        <f t="shared" si="308"/>
        <v>0.19418432000000002</v>
      </c>
      <c r="R164" s="11">
        <f t="shared" si="308"/>
        <v>0.21845736000000002</v>
      </c>
      <c r="S164" s="11">
        <f t="shared" si="308"/>
        <v>0.24273040000000001</v>
      </c>
      <c r="T164" s="11">
        <f t="shared" si="308"/>
        <v>0.26700344000000004</v>
      </c>
      <c r="U164" s="11">
        <f t="shared" si="308"/>
        <v>0.29127648</v>
      </c>
    </row>
    <row r="165" spans="1:21" x14ac:dyDescent="0.25">
      <c r="A165" s="11">
        <v>12</v>
      </c>
      <c r="B165" s="11">
        <f t="shared" ref="B165:G165" si="309">$B14*B$153^$C14*$R$6^$D14*$Q$6^$E14*$P$6^$F14</f>
        <v>-3.5250320000000002E-2</v>
      </c>
      <c r="C165" s="11">
        <f t="shared" si="279"/>
        <v>-3.5250320000000002E-2</v>
      </c>
      <c r="D165" s="11">
        <f t="shared" si="279"/>
        <v>-3.5250320000000002E-2</v>
      </c>
      <c r="E165" s="11">
        <f t="shared" si="309"/>
        <v>-3.5250320000000002E-2</v>
      </c>
      <c r="F165" s="11">
        <f t="shared" si="309"/>
        <v>-3.5250320000000002E-2</v>
      </c>
      <c r="G165" s="11">
        <f t="shared" si="309"/>
        <v>-3.5250320000000002E-2</v>
      </c>
      <c r="H165" s="11">
        <v>12</v>
      </c>
      <c r="I165" s="11">
        <f t="shared" ref="I165:N165" si="310">$B14*I$153^$C14*$R$7^$D14*$Q$7^$E14*$P$7^$F14</f>
        <v>-3.5250320000000002E-2</v>
      </c>
      <c r="J165" s="11">
        <f t="shared" si="310"/>
        <v>-3.5250320000000002E-2</v>
      </c>
      <c r="K165" s="11">
        <f t="shared" si="310"/>
        <v>-3.5250320000000002E-2</v>
      </c>
      <c r="L165" s="11">
        <f t="shared" si="310"/>
        <v>-3.5250320000000002E-2</v>
      </c>
      <c r="M165" s="11">
        <f t="shared" si="310"/>
        <v>-3.5250320000000002E-2</v>
      </c>
      <c r="N165" s="11">
        <f t="shared" si="310"/>
        <v>-3.5250320000000002E-2</v>
      </c>
      <c r="O165" s="11">
        <v>12</v>
      </c>
      <c r="P165" s="11">
        <f t="shared" ref="P165:U165" si="311">$B14*P$153^$C14*$R$8^$D14*$Q$8^$E14*$P$8^$F14</f>
        <v>-3.5250320000000002E-2</v>
      </c>
      <c r="Q165" s="11">
        <f t="shared" si="311"/>
        <v>-3.5250320000000002E-2</v>
      </c>
      <c r="R165" s="11">
        <f t="shared" si="311"/>
        <v>-3.5250320000000002E-2</v>
      </c>
      <c r="S165" s="11">
        <f t="shared" si="311"/>
        <v>-3.5250320000000002E-2</v>
      </c>
      <c r="T165" s="11">
        <f t="shared" si="311"/>
        <v>-3.5250320000000002E-2</v>
      </c>
      <c r="U165" s="11">
        <f t="shared" si="311"/>
        <v>-3.5250320000000002E-2</v>
      </c>
    </row>
    <row r="166" spans="1:21" x14ac:dyDescent="0.25">
      <c r="A166" s="11">
        <v>13</v>
      </c>
      <c r="B166" s="11">
        <f t="shared" ref="B166:G166" si="312">$B15*B$153^$C15*$R$6^$D15*$Q$6^$E15*$P$6^$F15</f>
        <v>2.1499043999999998E-2</v>
      </c>
      <c r="C166" s="11">
        <f t="shared" si="279"/>
        <v>2.4570336000000002E-2</v>
      </c>
      <c r="D166" s="11">
        <f t="shared" si="279"/>
        <v>2.7641627999999998E-2</v>
      </c>
      <c r="E166" s="11">
        <f t="shared" si="312"/>
        <v>3.0712919999999998E-2</v>
      </c>
      <c r="F166" s="11">
        <f t="shared" si="312"/>
        <v>3.3784212000000001E-2</v>
      </c>
      <c r="G166" s="11">
        <f t="shared" si="312"/>
        <v>3.6855503999999997E-2</v>
      </c>
      <c r="H166" s="11">
        <v>13</v>
      </c>
      <c r="I166" s="11">
        <f t="shared" ref="I166:N166" si="313">$B15*I$153^$C15*$R$7^$D15*$Q$7^$E15*$P$7^$F15</f>
        <v>2.1499043999999998E-2</v>
      </c>
      <c r="J166" s="11">
        <f t="shared" si="313"/>
        <v>2.4570336000000002E-2</v>
      </c>
      <c r="K166" s="11">
        <f t="shared" si="313"/>
        <v>2.7641627999999998E-2</v>
      </c>
      <c r="L166" s="11">
        <f t="shared" si="313"/>
        <v>3.0712919999999998E-2</v>
      </c>
      <c r="M166" s="11">
        <f t="shared" si="313"/>
        <v>3.3784212000000001E-2</v>
      </c>
      <c r="N166" s="11">
        <f t="shared" si="313"/>
        <v>3.6855503999999997E-2</v>
      </c>
      <c r="O166" s="11">
        <v>13</v>
      </c>
      <c r="P166" s="11">
        <f t="shared" ref="P166:U166" si="314">$B15*P$153^$C15*$R$8^$D15*$Q$8^$E15*$P$8^$F15</f>
        <v>2.1499043999999998E-2</v>
      </c>
      <c r="Q166" s="11">
        <f t="shared" si="314"/>
        <v>2.4570336000000002E-2</v>
      </c>
      <c r="R166" s="11">
        <f t="shared" si="314"/>
        <v>2.7641627999999998E-2</v>
      </c>
      <c r="S166" s="11">
        <f t="shared" si="314"/>
        <v>3.0712919999999998E-2</v>
      </c>
      <c r="T166" s="11">
        <f t="shared" si="314"/>
        <v>3.3784212000000001E-2</v>
      </c>
      <c r="U166" s="11">
        <f t="shared" si="314"/>
        <v>3.6855503999999997E-2</v>
      </c>
    </row>
    <row r="167" spans="1:21" x14ac:dyDescent="0.25">
      <c r="A167" s="11">
        <v>14</v>
      </c>
      <c r="B167" s="11">
        <f t="shared" ref="B167:G167" si="315">$B16*B$153^$C16*$R$6^$D16*$Q$6^$E16*$P$6^$F16</f>
        <v>-0.36686731199999995</v>
      </c>
      <c r="C167" s="11">
        <f t="shared" si="279"/>
        <v>-0.36686731199999995</v>
      </c>
      <c r="D167" s="11">
        <f t="shared" si="279"/>
        <v>-0.36686731199999995</v>
      </c>
      <c r="E167" s="11">
        <f t="shared" si="315"/>
        <v>-0.36686731199999995</v>
      </c>
      <c r="F167" s="11">
        <f t="shared" si="315"/>
        <v>-0.36686731199999995</v>
      </c>
      <c r="G167" s="11">
        <f t="shared" si="315"/>
        <v>-0.36686731199999995</v>
      </c>
      <c r="H167" s="11">
        <v>14</v>
      </c>
      <c r="I167" s="11">
        <f t="shared" ref="I167:N167" si="316">$B16*I$153^$C16*$R$7^$D16*$Q$7^$E16*$P$7^$F16</f>
        <v>-0.23103014400000002</v>
      </c>
      <c r="J167" s="11">
        <f t="shared" si="316"/>
        <v>-0.23103014400000002</v>
      </c>
      <c r="K167" s="11">
        <f t="shared" si="316"/>
        <v>-0.23103014400000002</v>
      </c>
      <c r="L167" s="11">
        <f t="shared" si="316"/>
        <v>-0.23103014400000002</v>
      </c>
      <c r="M167" s="11">
        <f t="shared" si="316"/>
        <v>-0.23103014400000002</v>
      </c>
      <c r="N167" s="11">
        <f t="shared" si="316"/>
        <v>-0.23103014400000002</v>
      </c>
      <c r="O167" s="11">
        <v>14</v>
      </c>
      <c r="P167" s="11">
        <f t="shared" ref="P167:U167" si="317">$B16*P$153^$C16*$R$8^$D16*$Q$8^$E16*$P$8^$F16</f>
        <v>-0.13369800000000001</v>
      </c>
      <c r="Q167" s="11">
        <f t="shared" si="317"/>
        <v>-0.13369800000000001</v>
      </c>
      <c r="R167" s="11">
        <f t="shared" si="317"/>
        <v>-0.13369800000000001</v>
      </c>
      <c r="S167" s="11">
        <f t="shared" si="317"/>
        <v>-0.13369800000000001</v>
      </c>
      <c r="T167" s="11">
        <f t="shared" si="317"/>
        <v>-0.13369800000000001</v>
      </c>
      <c r="U167" s="11">
        <f t="shared" si="317"/>
        <v>-0.13369800000000001</v>
      </c>
    </row>
    <row r="168" spans="1:21" x14ac:dyDescent="0.25">
      <c r="A168" s="11">
        <v>15</v>
      </c>
      <c r="B168" s="11">
        <f t="shared" ref="B168:G168" si="318">$B17*B$153^$C17*$R$6^$D17*$Q$6^$E17*$P$6^$F17</f>
        <v>4.8069084891519981E-2</v>
      </c>
      <c r="C168" s="11">
        <f t="shared" si="279"/>
        <v>4.8069084891519981E-2</v>
      </c>
      <c r="D168" s="11">
        <f t="shared" si="279"/>
        <v>4.8069084891519981E-2</v>
      </c>
      <c r="E168" s="11">
        <f t="shared" si="318"/>
        <v>4.8069084891519981E-2</v>
      </c>
      <c r="F168" s="11">
        <f t="shared" si="318"/>
        <v>4.8069084891519981E-2</v>
      </c>
      <c r="G168" s="11">
        <f t="shared" si="318"/>
        <v>4.8069084891519981E-2</v>
      </c>
      <c r="H168" s="11">
        <v>15</v>
      </c>
      <c r="I168" s="11">
        <f t="shared" ref="I168:N168" si="319">$B17*I$153^$C17*$R$7^$D17*$Q$7^$E17*$P$7^$F17</f>
        <v>1.9062730874879998E-2</v>
      </c>
      <c r="J168" s="11">
        <f t="shared" si="319"/>
        <v>1.9062730874879998E-2</v>
      </c>
      <c r="K168" s="11">
        <f t="shared" si="319"/>
        <v>1.9062730874879998E-2</v>
      </c>
      <c r="L168" s="11">
        <f t="shared" si="319"/>
        <v>1.9062730874879998E-2</v>
      </c>
      <c r="M168" s="11">
        <f t="shared" si="319"/>
        <v>1.9062730874879998E-2</v>
      </c>
      <c r="N168" s="11">
        <f t="shared" si="319"/>
        <v>1.9062730874879998E-2</v>
      </c>
      <c r="O168" s="11">
        <v>15</v>
      </c>
      <c r="P168" s="11">
        <f t="shared" ref="P168:U168" si="320">$B17*P$153^$C17*$R$8^$D17*$Q$8^$E17*$P$8^$F17</f>
        <v>6.3840700000000004E-3</v>
      </c>
      <c r="Q168" s="11">
        <f t="shared" si="320"/>
        <v>6.3840700000000004E-3</v>
      </c>
      <c r="R168" s="11">
        <f t="shared" si="320"/>
        <v>6.3840700000000004E-3</v>
      </c>
      <c r="S168" s="11">
        <f t="shared" si="320"/>
        <v>6.3840700000000004E-3</v>
      </c>
      <c r="T168" s="11">
        <f t="shared" si="320"/>
        <v>6.3840700000000004E-3</v>
      </c>
      <c r="U168" s="11">
        <f t="shared" si="320"/>
        <v>6.3840700000000004E-3</v>
      </c>
    </row>
    <row r="169" spans="1:21" x14ac:dyDescent="0.25">
      <c r="A169" s="11">
        <v>16</v>
      </c>
      <c r="B169" s="11">
        <f t="shared" ref="B169:G169" si="321">$B18*B$153^$C18*$R$6^$D18*$Q$6^$E18*$P$6^$F18</f>
        <v>-4.8965942983551971E-3</v>
      </c>
      <c r="C169" s="11">
        <f t="shared" si="279"/>
        <v>-6.3955517366271987E-3</v>
      </c>
      <c r="D169" s="11">
        <f t="shared" si="279"/>
        <v>-8.0943701666687986E-3</v>
      </c>
      <c r="E169" s="11">
        <f t="shared" si="321"/>
        <v>-9.993049588479996E-3</v>
      </c>
      <c r="F169" s="11">
        <f t="shared" si="321"/>
        <v>-1.2091590002060797E-2</v>
      </c>
      <c r="G169" s="11">
        <f t="shared" si="321"/>
        <v>-1.4389991407411195E-2</v>
      </c>
      <c r="H169" s="11">
        <v>16</v>
      </c>
      <c r="I169" s="11">
        <f t="shared" ref="I169:N169" si="322">$B18*I$153^$C18*$R$7^$D18*$Q$7^$E18*$P$7^$F18</f>
        <v>-1.9418397401087997E-3</v>
      </c>
      <c r="J169" s="11">
        <f t="shared" si="322"/>
        <v>-2.5362804768768003E-3</v>
      </c>
      <c r="K169" s="11">
        <f t="shared" si="322"/>
        <v>-3.2099799785472003E-3</v>
      </c>
      <c r="L169" s="11">
        <f t="shared" si="322"/>
        <v>-3.9629382451199999E-3</v>
      </c>
      <c r="M169" s="11">
        <f t="shared" si="322"/>
        <v>-4.7951552765952005E-3</v>
      </c>
      <c r="N169" s="11">
        <f t="shared" si="322"/>
        <v>-5.7066310729727999E-3</v>
      </c>
      <c r="O169" s="11">
        <v>16</v>
      </c>
      <c r="P169" s="11">
        <f t="shared" ref="P169:U169" si="323">$B18*P$153^$C18*$R$8^$D18*$Q$8^$E18*$P$8^$F18</f>
        <v>-6.5031819999999995E-4</v>
      </c>
      <c r="Q169" s="11">
        <f t="shared" si="323"/>
        <v>-8.4939520000000025E-4</v>
      </c>
      <c r="R169" s="11">
        <f t="shared" si="323"/>
        <v>-1.0750158000000002E-3</v>
      </c>
      <c r="S169" s="11">
        <f t="shared" si="323"/>
        <v>-1.3271800000000001E-3</v>
      </c>
      <c r="T169" s="11">
        <f t="shared" si="323"/>
        <v>-1.6058878000000003E-3</v>
      </c>
      <c r="U169" s="11">
        <f t="shared" si="323"/>
        <v>-1.9111392000000001E-3</v>
      </c>
    </row>
    <row r="170" spans="1:21" x14ac:dyDescent="0.25">
      <c r="A170" s="11">
        <v>17</v>
      </c>
      <c r="B170" s="11">
        <f t="shared" ref="B170:G170" si="324">$B19*B$153^$C19*$R$6^$D19*$Q$6^$E19*$P$6^$F19</f>
        <v>4.0455889599999989E-2</v>
      </c>
      <c r="C170" s="11">
        <f t="shared" si="279"/>
        <v>6.0388966400000015E-2</v>
      </c>
      <c r="D170" s="11">
        <f t="shared" si="279"/>
        <v>8.5983508800000011E-2</v>
      </c>
      <c r="E170" s="11">
        <f t="shared" si="324"/>
        <v>0.1179472</v>
      </c>
      <c r="F170" s="11">
        <f t="shared" si="324"/>
        <v>0.15698772320000004</v>
      </c>
      <c r="G170" s="11">
        <f t="shared" si="324"/>
        <v>0.2038127616</v>
      </c>
      <c r="H170" s="11">
        <v>17</v>
      </c>
      <c r="I170" s="11">
        <f t="shared" ref="I170:N170" si="325">$B19*I$153^$C19*$R$7^$D19*$Q$7^$E19*$P$7^$F19</f>
        <v>4.0455889599999989E-2</v>
      </c>
      <c r="J170" s="11">
        <f t="shared" si="325"/>
        <v>6.0388966400000015E-2</v>
      </c>
      <c r="K170" s="11">
        <f t="shared" si="325"/>
        <v>8.5983508800000011E-2</v>
      </c>
      <c r="L170" s="11">
        <f t="shared" si="325"/>
        <v>0.1179472</v>
      </c>
      <c r="M170" s="11">
        <f t="shared" si="325"/>
        <v>0.15698772320000004</v>
      </c>
      <c r="N170" s="11">
        <f t="shared" si="325"/>
        <v>0.2038127616</v>
      </c>
      <c r="O170" s="11">
        <v>17</v>
      </c>
      <c r="P170" s="11">
        <f t="shared" ref="P170:U170" si="326">$B19*P$153^$C19*$R$8^$D19*$Q$8^$E19*$P$8^$F19</f>
        <v>4.0455889599999989E-2</v>
      </c>
      <c r="Q170" s="11">
        <f t="shared" si="326"/>
        <v>6.0388966400000015E-2</v>
      </c>
      <c r="R170" s="11">
        <f t="shared" si="326"/>
        <v>8.5983508800000011E-2</v>
      </c>
      <c r="S170" s="11">
        <f t="shared" si="326"/>
        <v>0.1179472</v>
      </c>
      <c r="T170" s="11">
        <f t="shared" si="326"/>
        <v>0.15698772320000004</v>
      </c>
      <c r="U170" s="11">
        <f t="shared" si="326"/>
        <v>0.2038127616</v>
      </c>
    </row>
    <row r="171" spans="1:21" x14ac:dyDescent="0.25">
      <c r="A171" s="11">
        <v>18</v>
      </c>
      <c r="B171" s="11">
        <f t="shared" ref="B171:G171" si="327">$B20*B$153^$C20*$R$6^$D20*$Q$6^$E20*$P$6^$F20</f>
        <v>-2.4853485999999998E-2</v>
      </c>
      <c r="C171" s="11">
        <f t="shared" si="279"/>
        <v>-2.4853485999999998E-2</v>
      </c>
      <c r="D171" s="11">
        <f t="shared" si="279"/>
        <v>-2.4853485999999998E-2</v>
      </c>
      <c r="E171" s="11">
        <f t="shared" si="327"/>
        <v>-2.4853485999999998E-2</v>
      </c>
      <c r="F171" s="11">
        <f t="shared" si="327"/>
        <v>-2.4853485999999998E-2</v>
      </c>
      <c r="G171" s="11">
        <f t="shared" si="327"/>
        <v>-2.4853485999999998E-2</v>
      </c>
      <c r="H171" s="11">
        <v>18</v>
      </c>
      <c r="I171" s="11">
        <f t="shared" ref="I171:N171" si="328">$B20*I$153^$C20*$R$7^$D20*$Q$7^$E20*$P$7^$F20</f>
        <v>-2.4853485999999998E-2</v>
      </c>
      <c r="J171" s="11">
        <f t="shared" si="328"/>
        <v>-2.4853485999999998E-2</v>
      </c>
      <c r="K171" s="11">
        <f t="shared" si="328"/>
        <v>-2.4853485999999998E-2</v>
      </c>
      <c r="L171" s="11">
        <f t="shared" si="328"/>
        <v>-2.4853485999999998E-2</v>
      </c>
      <c r="M171" s="11">
        <f t="shared" si="328"/>
        <v>-2.4853485999999998E-2</v>
      </c>
      <c r="N171" s="11">
        <f t="shared" si="328"/>
        <v>-2.4853485999999998E-2</v>
      </c>
      <c r="O171" s="11">
        <v>18</v>
      </c>
      <c r="P171" s="11">
        <f t="shared" ref="P171:U171" si="329">$B20*P$153^$C20*$R$8^$D20*$Q$8^$E20*$P$8^$F20</f>
        <v>-2.4853485999999998E-2</v>
      </c>
      <c r="Q171" s="11">
        <f t="shared" si="329"/>
        <v>-2.4853485999999998E-2</v>
      </c>
      <c r="R171" s="11">
        <f t="shared" si="329"/>
        <v>-2.4853485999999998E-2</v>
      </c>
      <c r="S171" s="11">
        <f t="shared" si="329"/>
        <v>-2.4853485999999998E-2</v>
      </c>
      <c r="T171" s="11">
        <f t="shared" si="329"/>
        <v>-2.4853485999999998E-2</v>
      </c>
      <c r="U171" s="11">
        <f t="shared" si="329"/>
        <v>-2.4853485999999998E-2</v>
      </c>
    </row>
    <row r="172" spans="1:21" x14ac:dyDescent="0.25">
      <c r="A172" s="11">
        <v>19</v>
      </c>
      <c r="B172" s="11">
        <f t="shared" ref="B172:G172" si="330">$B21*B$153^$C21*$R$6^$D21*$Q$6^$E21*$P$6^$F21</f>
        <v>2.0517961589999995E-2</v>
      </c>
      <c r="C172" s="11">
        <f t="shared" si="279"/>
        <v>2.6798970240000001E-2</v>
      </c>
      <c r="D172" s="11">
        <f t="shared" si="279"/>
        <v>3.391744671E-2</v>
      </c>
      <c r="E172" s="11">
        <f t="shared" si="330"/>
        <v>4.1873390999999996E-2</v>
      </c>
      <c r="F172" s="11">
        <f t="shared" si="330"/>
        <v>5.0666803109999999E-2</v>
      </c>
      <c r="G172" s="11">
        <f t="shared" si="330"/>
        <v>6.0297683039999994E-2</v>
      </c>
      <c r="H172" s="11">
        <v>19</v>
      </c>
      <c r="I172" s="11">
        <f t="shared" ref="I172:N172" si="331">$B21*I$153^$C21*$R$7^$D21*$Q$7^$E21*$P$7^$F21</f>
        <v>2.0517961589999995E-2</v>
      </c>
      <c r="J172" s="11">
        <f t="shared" si="331"/>
        <v>2.6798970240000001E-2</v>
      </c>
      <c r="K172" s="11">
        <f t="shared" si="331"/>
        <v>3.391744671E-2</v>
      </c>
      <c r="L172" s="11">
        <f t="shared" si="331"/>
        <v>4.1873390999999996E-2</v>
      </c>
      <c r="M172" s="11">
        <f t="shared" si="331"/>
        <v>5.0666803109999999E-2</v>
      </c>
      <c r="N172" s="11">
        <f t="shared" si="331"/>
        <v>6.0297683039999994E-2</v>
      </c>
      <c r="O172" s="11">
        <v>19</v>
      </c>
      <c r="P172" s="11">
        <f t="shared" ref="P172:U172" si="332">$B21*P$153^$C21*$R$8^$D21*$Q$8^$E21*$P$8^$F21</f>
        <v>2.0517961589999995E-2</v>
      </c>
      <c r="Q172" s="11">
        <f t="shared" si="332"/>
        <v>2.6798970240000001E-2</v>
      </c>
      <c r="R172" s="11">
        <f t="shared" si="332"/>
        <v>3.391744671E-2</v>
      </c>
      <c r="S172" s="11">
        <f t="shared" si="332"/>
        <v>4.1873390999999996E-2</v>
      </c>
      <c r="T172" s="11">
        <f t="shared" si="332"/>
        <v>5.0666803109999999E-2</v>
      </c>
      <c r="U172" s="11">
        <f t="shared" si="332"/>
        <v>6.0297683039999994E-2</v>
      </c>
    </row>
    <row r="173" spans="1:21" x14ac:dyDescent="0.25">
      <c r="A173" s="11">
        <v>20</v>
      </c>
      <c r="B173" s="11">
        <f t="shared" ref="B173:G173" si="333">$B22*B$153^$C22*$R$6^$D22*$Q$6^$E22*$P$6^$F22</f>
        <v>-8.4787113249999973E-3</v>
      </c>
      <c r="C173" s="11">
        <f t="shared" si="279"/>
        <v>-1.2656268800000002E-2</v>
      </c>
      <c r="D173" s="11">
        <f t="shared" si="279"/>
        <v>-1.8020351474999998E-2</v>
      </c>
      <c r="E173" s="11">
        <f t="shared" si="333"/>
        <v>-2.4719274999999995E-2</v>
      </c>
      <c r="F173" s="11">
        <f t="shared" si="333"/>
        <v>-3.2901355025000002E-2</v>
      </c>
      <c r="G173" s="11">
        <f t="shared" si="333"/>
        <v>-4.2714907199999992E-2</v>
      </c>
      <c r="H173" s="11">
        <v>20</v>
      </c>
      <c r="I173" s="11">
        <f t="shared" ref="I173:N173" si="334">$B22*I$153^$C22*$R$7^$D22*$Q$7^$E22*$P$7^$F22</f>
        <v>-8.4787113249999973E-3</v>
      </c>
      <c r="J173" s="11">
        <f t="shared" si="334"/>
        <v>-1.2656268800000002E-2</v>
      </c>
      <c r="K173" s="11">
        <f t="shared" si="334"/>
        <v>-1.8020351474999998E-2</v>
      </c>
      <c r="L173" s="11">
        <f t="shared" si="334"/>
        <v>-2.4719274999999995E-2</v>
      </c>
      <c r="M173" s="11">
        <f t="shared" si="334"/>
        <v>-3.2901355025000002E-2</v>
      </c>
      <c r="N173" s="11">
        <f t="shared" si="334"/>
        <v>-4.2714907199999992E-2</v>
      </c>
      <c r="O173" s="11">
        <v>20</v>
      </c>
      <c r="P173" s="11">
        <f t="shared" ref="P173:U173" si="335">$B22*P$153^$C22*$R$8^$D22*$Q$8^$E22*$P$8^$F22</f>
        <v>-8.4787113249999973E-3</v>
      </c>
      <c r="Q173" s="11">
        <f t="shared" si="335"/>
        <v>-1.2656268800000002E-2</v>
      </c>
      <c r="R173" s="11">
        <f t="shared" si="335"/>
        <v>-1.8020351474999998E-2</v>
      </c>
      <c r="S173" s="11">
        <f t="shared" si="335"/>
        <v>-2.4719274999999995E-2</v>
      </c>
      <c r="T173" s="11">
        <f t="shared" si="335"/>
        <v>-3.2901355025000002E-2</v>
      </c>
      <c r="U173" s="11">
        <f t="shared" si="335"/>
        <v>-4.2714907199999992E-2</v>
      </c>
    </row>
    <row r="174" spans="1:21" x14ac:dyDescent="0.25">
      <c r="A174" s="11">
        <v>21</v>
      </c>
      <c r="B174" s="11">
        <f t="shared" ref="B174:G174" si="336">$B23*B$153^$C23*$R$6^$D23*$Q$6^$E23*$P$6^$F23</f>
        <v>2.7027231824319983E-2</v>
      </c>
      <c r="C174" s="11">
        <f t="shared" si="279"/>
        <v>3.0888264942079986E-2</v>
      </c>
      <c r="D174" s="11">
        <f t="shared" si="279"/>
        <v>3.4749298059839978E-2</v>
      </c>
      <c r="E174" s="11">
        <f t="shared" si="336"/>
        <v>3.8610331177599974E-2</v>
      </c>
      <c r="F174" s="11">
        <f t="shared" si="336"/>
        <v>4.2471364295359984E-2</v>
      </c>
      <c r="G174" s="11">
        <f t="shared" si="336"/>
        <v>4.6332397413119973E-2</v>
      </c>
      <c r="H174" s="11">
        <v>21</v>
      </c>
      <c r="I174" s="11">
        <f t="shared" ref="I174:N174" si="337">$B23*I$153^$C23*$R$7^$D23*$Q$7^$E23*$P$7^$F23</f>
        <v>1.0718174638079997E-2</v>
      </c>
      <c r="J174" s="11">
        <f t="shared" si="337"/>
        <v>1.2249342443519998E-2</v>
      </c>
      <c r="K174" s="11">
        <f t="shared" si="337"/>
        <v>1.3780510248959996E-2</v>
      </c>
      <c r="L174" s="11">
        <f t="shared" si="337"/>
        <v>1.5311678054399997E-2</v>
      </c>
      <c r="M174" s="11">
        <f t="shared" si="337"/>
        <v>1.6842845859839996E-2</v>
      </c>
      <c r="N174" s="11">
        <f t="shared" si="337"/>
        <v>1.8374013665279992E-2</v>
      </c>
      <c r="O174" s="11">
        <v>21</v>
      </c>
      <c r="P174" s="11">
        <f t="shared" ref="P174:U174" si="338">$B23*P$153^$C23*$R$8^$D23*$Q$8^$E23*$P$8^$F23</f>
        <v>3.5894949999999994E-3</v>
      </c>
      <c r="Q174" s="11">
        <f t="shared" si="338"/>
        <v>4.1022799999999998E-3</v>
      </c>
      <c r="R174" s="11">
        <f t="shared" si="338"/>
        <v>4.6150649999999989E-3</v>
      </c>
      <c r="S174" s="11">
        <f t="shared" si="338"/>
        <v>5.1278499999999998E-3</v>
      </c>
      <c r="T174" s="11">
        <f t="shared" si="338"/>
        <v>5.6406349999999997E-3</v>
      </c>
      <c r="U174" s="11">
        <f t="shared" si="338"/>
        <v>6.1534199999999989E-3</v>
      </c>
    </row>
    <row r="175" spans="1:21" x14ac:dyDescent="0.25">
      <c r="A175" s="11">
        <v>22</v>
      </c>
      <c r="B175" s="11">
        <f t="shared" ref="B175:G175" si="339">$B24*B$153^$C24*$R$6^$D24*$Q$6^$E24*$P$6^$F24</f>
        <v>-1.1719730855662584E-2</v>
      </c>
      <c r="C175" s="11">
        <f t="shared" si="339"/>
        <v>-1.5307403566579706E-2</v>
      </c>
      <c r="D175" s="11">
        <f t="shared" si="339"/>
        <v>-1.9373432638952439E-2</v>
      </c>
      <c r="E175" s="11">
        <f t="shared" si="339"/>
        <v>-2.3917818072780785E-2</v>
      </c>
      <c r="F175" s="11">
        <f t="shared" si="339"/>
        <v>-2.894055986806476E-2</v>
      </c>
      <c r="G175" s="11">
        <f t="shared" si="339"/>
        <v>-3.4441658024804332E-2</v>
      </c>
      <c r="H175" s="11">
        <v>22</v>
      </c>
      <c r="I175" s="11">
        <f t="shared" ref="I175:N175" si="340">$B24*I$153^$C24*$R$7^$D24*$Q$7^$E24*$P$7^$F24</f>
        <v>-4.6476872969748468E-3</v>
      </c>
      <c r="J175" s="11">
        <f t="shared" si="340"/>
        <v>-6.0704487144161278E-3</v>
      </c>
      <c r="K175" s="11">
        <f t="shared" si="340"/>
        <v>-7.6829116541829107E-3</v>
      </c>
      <c r="L175" s="11">
        <f t="shared" si="340"/>
        <v>-9.4850761162751981E-3</v>
      </c>
      <c r="M175" s="11">
        <f t="shared" si="340"/>
        <v>-1.1476942100692993E-2</v>
      </c>
      <c r="N175" s="11">
        <f t="shared" si="340"/>
        <v>-1.3658509607436285E-2</v>
      </c>
      <c r="O175" s="11">
        <v>22</v>
      </c>
      <c r="P175" s="11">
        <f t="shared" ref="P175:U175" si="341">$B24*P$153^$C24*$R$8^$D24*$Q$8^$E24*$P$8^$F24</f>
        <v>-1.5565010719999996E-3</v>
      </c>
      <c r="Q175" s="11">
        <f t="shared" si="341"/>
        <v>-2.0329809920000001E-3</v>
      </c>
      <c r="R175" s="11">
        <f t="shared" si="341"/>
        <v>-2.5729915680000001E-3</v>
      </c>
      <c r="S175" s="11">
        <f t="shared" si="341"/>
        <v>-3.1765327999999995E-3</v>
      </c>
      <c r="T175" s="11">
        <f t="shared" si="341"/>
        <v>-3.8436046880000003E-3</v>
      </c>
      <c r="U175" s="11">
        <f t="shared" si="341"/>
        <v>-4.5742072319999993E-3</v>
      </c>
    </row>
    <row r="176" spans="1:21" x14ac:dyDescent="0.25">
      <c r="A176" s="11">
        <v>23</v>
      </c>
      <c r="B176" s="11">
        <f t="shared" ref="B176:G176" si="342">$B25*B$153^$C25*$R$6^$D25*$Q$6^$E25*$P$6^$F25</f>
        <v>-9.2388065279999973E-2</v>
      </c>
      <c r="C176" s="11">
        <f t="shared" si="342"/>
        <v>-9.2388065279999973E-2</v>
      </c>
      <c r="D176" s="11">
        <f t="shared" si="342"/>
        <v>-9.2388065279999973E-2</v>
      </c>
      <c r="E176" s="11">
        <f t="shared" si="342"/>
        <v>-9.2388065279999973E-2</v>
      </c>
      <c r="F176" s="11">
        <f t="shared" si="342"/>
        <v>-9.2388065279999973E-2</v>
      </c>
      <c r="G176" s="11">
        <f t="shared" si="342"/>
        <v>-9.2388065279999973E-2</v>
      </c>
      <c r="H176" s="11">
        <v>23</v>
      </c>
      <c r="I176" s="11">
        <f t="shared" ref="I176:N176" si="343">$B25*I$153^$C25*$R$7^$D25*$Q$7^$E25*$P$7^$F25</f>
        <v>-5.8180239359999997E-2</v>
      </c>
      <c r="J176" s="11">
        <f t="shared" si="343"/>
        <v>-5.8180239359999997E-2</v>
      </c>
      <c r="K176" s="11">
        <f t="shared" si="343"/>
        <v>-5.8180239359999997E-2</v>
      </c>
      <c r="L176" s="11">
        <f t="shared" si="343"/>
        <v>-5.8180239359999997E-2</v>
      </c>
      <c r="M176" s="11">
        <f t="shared" si="343"/>
        <v>-5.8180239359999997E-2</v>
      </c>
      <c r="N176" s="11">
        <f t="shared" si="343"/>
        <v>-5.8180239359999997E-2</v>
      </c>
      <c r="O176" s="11">
        <v>23</v>
      </c>
      <c r="P176" s="11">
        <f t="shared" ref="P176:U176" si="344">$B25*P$153^$C25*$R$8^$D25*$Q$8^$E25*$P$8^$F25</f>
        <v>-3.3669119999999997E-2</v>
      </c>
      <c r="Q176" s="11">
        <f t="shared" si="344"/>
        <v>-3.3669119999999997E-2</v>
      </c>
      <c r="R176" s="11">
        <f t="shared" si="344"/>
        <v>-3.3669119999999997E-2</v>
      </c>
      <c r="S176" s="11">
        <f t="shared" si="344"/>
        <v>-3.3669119999999997E-2</v>
      </c>
      <c r="T176" s="11">
        <f t="shared" si="344"/>
        <v>-3.3669119999999997E-2</v>
      </c>
      <c r="U176" s="11">
        <f t="shared" si="344"/>
        <v>-3.3669119999999997E-2</v>
      </c>
    </row>
    <row r="177" spans="1:21" x14ac:dyDescent="0.25">
      <c r="A177" s="11">
        <v>24</v>
      </c>
      <c r="B177" s="11">
        <f t="shared" ref="B177:G177" si="345">$B26*B$153^$C26*$R$6^$D26*$Q$6^$E26*$P$6^$F26</f>
        <v>0.12940352767999996</v>
      </c>
      <c r="C177" s="11">
        <f t="shared" si="345"/>
        <v>0.14788974591999995</v>
      </c>
      <c r="D177" s="11">
        <f t="shared" si="345"/>
        <v>0.16637596415999997</v>
      </c>
      <c r="E177" s="11">
        <f t="shared" si="345"/>
        <v>0.18486218239999996</v>
      </c>
      <c r="F177" s="11">
        <f t="shared" si="345"/>
        <v>0.20334840063999995</v>
      </c>
      <c r="G177" s="11">
        <f t="shared" si="345"/>
        <v>0.22183461887999995</v>
      </c>
      <c r="H177" s="11">
        <v>24</v>
      </c>
      <c r="I177" s="11">
        <f t="shared" ref="I177:N177" si="346">$B26*I$153^$C26*$R$7^$D26*$Q$7^$E26*$P$7^$F26</f>
        <v>8.1490268160000004E-2</v>
      </c>
      <c r="J177" s="11">
        <f t="shared" si="346"/>
        <v>9.3131735039999997E-2</v>
      </c>
      <c r="K177" s="11">
        <f t="shared" si="346"/>
        <v>0.10477320192</v>
      </c>
      <c r="L177" s="11">
        <f t="shared" si="346"/>
        <v>0.1164146688</v>
      </c>
      <c r="M177" s="11">
        <f t="shared" si="346"/>
        <v>0.12805613567999999</v>
      </c>
      <c r="N177" s="11">
        <f t="shared" si="346"/>
        <v>0.13969760255999999</v>
      </c>
      <c r="O177" s="11">
        <v>24</v>
      </c>
      <c r="P177" s="11">
        <f t="shared" ref="P177:U177" si="347">$B26*P$153^$C26*$R$8^$D26*$Q$8^$E26*$P$8^$F26</f>
        <v>4.7158720000000001E-2</v>
      </c>
      <c r="Q177" s="11">
        <f t="shared" si="347"/>
        <v>5.3895680000000001E-2</v>
      </c>
      <c r="R177" s="11">
        <f t="shared" si="347"/>
        <v>6.0632640000000002E-2</v>
      </c>
      <c r="S177" s="11">
        <f t="shared" si="347"/>
        <v>6.7369600000000002E-2</v>
      </c>
      <c r="T177" s="11">
        <f t="shared" si="347"/>
        <v>7.4106560000000002E-2</v>
      </c>
      <c r="U177" s="11">
        <f t="shared" si="347"/>
        <v>8.0843520000000002E-2</v>
      </c>
    </row>
    <row r="178" spans="1:21" x14ac:dyDescent="0.25">
      <c r="A178" s="11">
        <v>25</v>
      </c>
      <c r="B178" s="11">
        <f t="shared" ref="B178:G178" si="348">$B27*B$153^$C27*$R$6^$D27*$Q$6^$E27*$P$6^$F27</f>
        <v>-3.8512070732799981E-3</v>
      </c>
      <c r="C178" s="11">
        <f t="shared" si="348"/>
        <v>-5.748740587520001E-3</v>
      </c>
      <c r="D178" s="11">
        <f t="shared" si="348"/>
        <v>-8.1852185318399984E-3</v>
      </c>
      <c r="E178" s="11">
        <f t="shared" si="348"/>
        <v>-1.1228008959999997E-2</v>
      </c>
      <c r="F178" s="11">
        <f t="shared" si="348"/>
        <v>-1.4944479925760002E-2</v>
      </c>
      <c r="G178" s="11">
        <f t="shared" si="348"/>
        <v>-1.9401999482879996E-2</v>
      </c>
      <c r="H178" s="11">
        <v>25</v>
      </c>
      <c r="I178" s="11">
        <f t="shared" ref="I178:N178" si="349">$B27*I$153^$C27*$R$7^$D27*$Q$7^$E27*$P$7^$F27</f>
        <v>-2.4252499353599995E-3</v>
      </c>
      <c r="J178" s="11">
        <f t="shared" si="349"/>
        <v>-3.6201981542400012E-3</v>
      </c>
      <c r="K178" s="11">
        <f t="shared" si="349"/>
        <v>-5.1545399500800004E-3</v>
      </c>
      <c r="L178" s="11">
        <f t="shared" si="349"/>
        <v>-7.0706995200000003E-3</v>
      </c>
      <c r="M178" s="11">
        <f t="shared" si="349"/>
        <v>-9.411101061120003E-3</v>
      </c>
      <c r="N178" s="11">
        <f t="shared" si="349"/>
        <v>-1.2218168770560001E-2</v>
      </c>
      <c r="O178" s="11">
        <v>25</v>
      </c>
      <c r="P178" s="11">
        <f t="shared" ref="P178:U178" si="350">$B27*P$153^$C27*$R$8^$D27*$Q$8^$E27*$P$8^$F27</f>
        <v>-1.4035011199999997E-3</v>
      </c>
      <c r="Q178" s="11">
        <f t="shared" si="350"/>
        <v>-2.0950220800000008E-3</v>
      </c>
      <c r="R178" s="11">
        <f t="shared" si="350"/>
        <v>-2.9829513600000005E-3</v>
      </c>
      <c r="S178" s="11">
        <f t="shared" si="350"/>
        <v>-4.0918400000000002E-3</v>
      </c>
      <c r="T178" s="11">
        <f t="shared" si="350"/>
        <v>-5.4462390400000019E-3</v>
      </c>
      <c r="U178" s="11">
        <f t="shared" si="350"/>
        <v>-7.0706995200000003E-3</v>
      </c>
    </row>
    <row r="179" spans="1:21" x14ac:dyDescent="0.25">
      <c r="A179" s="11">
        <v>26</v>
      </c>
      <c r="B179" s="11">
        <f t="shared" ref="B179:G179" si="351">$B28*B$153^$C28*$R$6^$D28*$Q$6^$E28*$P$6^$F28</f>
        <v>-0.24416518111999991</v>
      </c>
      <c r="C179" s="11">
        <f t="shared" si="351"/>
        <v>-0.24416518111999991</v>
      </c>
      <c r="D179" s="11">
        <f t="shared" si="351"/>
        <v>-0.24416518111999991</v>
      </c>
      <c r="E179" s="11">
        <f t="shared" si="351"/>
        <v>-0.24416518111999991</v>
      </c>
      <c r="F179" s="11">
        <f t="shared" si="351"/>
        <v>-0.24416518111999991</v>
      </c>
      <c r="G179" s="11">
        <f t="shared" si="351"/>
        <v>-0.24416518111999991</v>
      </c>
      <c r="H179" s="11">
        <v>26</v>
      </c>
      <c r="I179" s="11">
        <f t="shared" ref="I179:N179" si="352">$B28*I$153^$C28*$R$7^$D28*$Q$7^$E28*$P$7^$F28</f>
        <v>-0.15375999743999999</v>
      </c>
      <c r="J179" s="11">
        <f t="shared" si="352"/>
        <v>-0.15375999743999999</v>
      </c>
      <c r="K179" s="11">
        <f t="shared" si="352"/>
        <v>-0.15375999743999999</v>
      </c>
      <c r="L179" s="11">
        <f t="shared" si="352"/>
        <v>-0.15375999743999999</v>
      </c>
      <c r="M179" s="11">
        <f t="shared" si="352"/>
        <v>-0.15375999743999999</v>
      </c>
      <c r="N179" s="11">
        <f t="shared" si="352"/>
        <v>-0.15375999743999999</v>
      </c>
      <c r="O179" s="11">
        <v>26</v>
      </c>
      <c r="P179" s="11">
        <f t="shared" ref="P179:U179" si="353">$B28*P$153^$C28*$R$8^$D28*$Q$8^$E28*$P$8^$F28</f>
        <v>-8.8981479999999988E-2</v>
      </c>
      <c r="Q179" s="11">
        <f t="shared" si="353"/>
        <v>-8.8981479999999988E-2</v>
      </c>
      <c r="R179" s="11">
        <f t="shared" si="353"/>
        <v>-8.8981479999999988E-2</v>
      </c>
      <c r="S179" s="11">
        <f t="shared" si="353"/>
        <v>-8.8981479999999988E-2</v>
      </c>
      <c r="T179" s="11">
        <f t="shared" si="353"/>
        <v>-8.8981479999999988E-2</v>
      </c>
      <c r="U179" s="11">
        <f t="shared" si="353"/>
        <v>-8.8981479999999988E-2</v>
      </c>
    </row>
    <row r="180" spans="1:21" x14ac:dyDescent="0.25">
      <c r="A180" s="11">
        <v>27</v>
      </c>
      <c r="B180" s="11">
        <f t="shared" ref="B180:G180" si="354">$B29*B$153^$C29*$R$6^$D29*$Q$6^$E29*$P$6^$F29</f>
        <v>2.5524687999999997E-2</v>
      </c>
      <c r="C180" s="11">
        <f t="shared" si="354"/>
        <v>2.9171071999999996E-2</v>
      </c>
      <c r="D180" s="11">
        <f t="shared" si="354"/>
        <v>3.2817455999999995E-2</v>
      </c>
      <c r="E180" s="11">
        <f t="shared" si="354"/>
        <v>3.646383999999999E-2</v>
      </c>
      <c r="F180" s="11">
        <f t="shared" si="354"/>
        <v>4.0110223999999993E-2</v>
      </c>
      <c r="G180" s="11">
        <f t="shared" si="354"/>
        <v>4.3756607999999989E-2</v>
      </c>
      <c r="H180" s="11">
        <v>27</v>
      </c>
      <c r="I180" s="11">
        <f t="shared" ref="I180:N180" si="355">$B29*I$153^$C29*$R$7^$D29*$Q$7^$E29*$P$7^$F29</f>
        <v>2.5524687999999997E-2</v>
      </c>
      <c r="J180" s="11">
        <f t="shared" si="355"/>
        <v>2.9171071999999996E-2</v>
      </c>
      <c r="K180" s="11">
        <f t="shared" si="355"/>
        <v>3.2817455999999995E-2</v>
      </c>
      <c r="L180" s="11">
        <f t="shared" si="355"/>
        <v>3.646383999999999E-2</v>
      </c>
      <c r="M180" s="11">
        <f t="shared" si="355"/>
        <v>4.0110223999999993E-2</v>
      </c>
      <c r="N180" s="11">
        <f t="shared" si="355"/>
        <v>4.3756607999999989E-2</v>
      </c>
      <c r="O180" s="11">
        <v>27</v>
      </c>
      <c r="P180" s="11">
        <f t="shared" ref="P180:U180" si="356">$B29*P$153^$C29*$R$8^$D29*$Q$8^$E29*$P$8^$F29</f>
        <v>2.5524687999999997E-2</v>
      </c>
      <c r="Q180" s="11">
        <f t="shared" si="356"/>
        <v>2.9171071999999996E-2</v>
      </c>
      <c r="R180" s="11">
        <f t="shared" si="356"/>
        <v>3.2817455999999995E-2</v>
      </c>
      <c r="S180" s="11">
        <f t="shared" si="356"/>
        <v>3.646383999999999E-2</v>
      </c>
      <c r="T180" s="11">
        <f t="shared" si="356"/>
        <v>4.0110223999999993E-2</v>
      </c>
      <c r="U180" s="11">
        <f t="shared" si="356"/>
        <v>4.3756607999999989E-2</v>
      </c>
    </row>
    <row r="181" spans="1:21" x14ac:dyDescent="0.25">
      <c r="A181" s="11">
        <v>28</v>
      </c>
      <c r="B181" s="11">
        <f t="shared" ref="B181:G181" si="357">$B30*B$153^$C30*$R$6^$D30*$Q$6^$E30*$P$6^$F30</f>
        <v>-1.5781215967999997E-2</v>
      </c>
      <c r="C181" s="11">
        <f t="shared" si="357"/>
        <v>-1.5781215967999997E-2</v>
      </c>
      <c r="D181" s="11">
        <f t="shared" si="357"/>
        <v>-1.5781215967999997E-2</v>
      </c>
      <c r="E181" s="11">
        <f t="shared" si="357"/>
        <v>-1.5781215967999997E-2</v>
      </c>
      <c r="F181" s="11">
        <f t="shared" si="357"/>
        <v>-1.5781215967999997E-2</v>
      </c>
      <c r="G181" s="11">
        <f t="shared" si="357"/>
        <v>-1.5781215967999997E-2</v>
      </c>
      <c r="H181" s="11">
        <v>28</v>
      </c>
      <c r="I181" s="11">
        <f t="shared" ref="I181:N181" si="358">$B30*I$153^$C30*$R$7^$D30*$Q$7^$E30*$P$7^$F30</f>
        <v>-1.1594362751999997E-2</v>
      </c>
      <c r="J181" s="11">
        <f t="shared" si="358"/>
        <v>-1.1594362751999997E-2</v>
      </c>
      <c r="K181" s="11">
        <f t="shared" si="358"/>
        <v>-1.1594362751999997E-2</v>
      </c>
      <c r="L181" s="11">
        <f t="shared" si="358"/>
        <v>-1.1594362751999997E-2</v>
      </c>
      <c r="M181" s="11">
        <f t="shared" si="358"/>
        <v>-1.1594362751999997E-2</v>
      </c>
      <c r="N181" s="11">
        <f t="shared" si="358"/>
        <v>-1.1594362751999997E-2</v>
      </c>
      <c r="O181" s="11">
        <v>28</v>
      </c>
      <c r="P181" s="11">
        <f t="shared" ref="P181:U181" si="359">$B30*P$153^$C30*$R$8^$D30*$Q$8^$E30*$P$8^$F30</f>
        <v>-8.0516407999999991E-3</v>
      </c>
      <c r="Q181" s="11">
        <f t="shared" si="359"/>
        <v>-8.0516407999999991E-3</v>
      </c>
      <c r="R181" s="11">
        <f t="shared" si="359"/>
        <v>-8.0516407999999991E-3</v>
      </c>
      <c r="S181" s="11">
        <f t="shared" si="359"/>
        <v>-8.0516407999999991E-3</v>
      </c>
      <c r="T181" s="11">
        <f t="shared" si="359"/>
        <v>-8.0516407999999991E-3</v>
      </c>
      <c r="U181" s="11">
        <f t="shared" si="359"/>
        <v>-8.0516407999999991E-3</v>
      </c>
    </row>
    <row r="182" spans="1:21" x14ac:dyDescent="0.25">
      <c r="A182" s="11">
        <v>29</v>
      </c>
      <c r="B182" s="11">
        <f t="shared" ref="B182:G182" si="360">$B31*B$153^$C31*$R$6^$D31*$Q$6^$E31*$P$6^$F31</f>
        <v>-9.709568E-3</v>
      </c>
      <c r="C182" s="11">
        <f t="shared" si="360"/>
        <v>-9.709568E-3</v>
      </c>
      <c r="D182" s="11">
        <f t="shared" si="360"/>
        <v>-9.709568E-3</v>
      </c>
      <c r="E182" s="11">
        <f t="shared" si="360"/>
        <v>-9.709568E-3</v>
      </c>
      <c r="F182" s="11">
        <f t="shared" si="360"/>
        <v>-9.709568E-3</v>
      </c>
      <c r="G182" s="11">
        <f t="shared" si="360"/>
        <v>-9.709568E-3</v>
      </c>
      <c r="H182" s="11">
        <v>29</v>
      </c>
      <c r="I182" s="11">
        <f t="shared" ref="I182:N182" si="361">$B31*I$153^$C31*$R$7^$D31*$Q$7^$E31*$P$7^$F31</f>
        <v>-9.709568E-3</v>
      </c>
      <c r="J182" s="11">
        <f t="shared" si="361"/>
        <v>-9.709568E-3</v>
      </c>
      <c r="K182" s="11">
        <f t="shared" si="361"/>
        <v>-9.709568E-3</v>
      </c>
      <c r="L182" s="11">
        <f t="shared" si="361"/>
        <v>-9.709568E-3</v>
      </c>
      <c r="M182" s="11">
        <f t="shared" si="361"/>
        <v>-9.709568E-3</v>
      </c>
      <c r="N182" s="11">
        <f t="shared" si="361"/>
        <v>-9.709568E-3</v>
      </c>
      <c r="O182" s="11">
        <v>29</v>
      </c>
      <c r="P182" s="11">
        <f t="shared" ref="P182:U182" si="362">$B31*P$153^$C31*$R$8^$D31*$Q$8^$E31*$P$8^$F31</f>
        <v>-9.709568E-3</v>
      </c>
      <c r="Q182" s="11">
        <f t="shared" si="362"/>
        <v>-9.709568E-3</v>
      </c>
      <c r="R182" s="11">
        <f t="shared" si="362"/>
        <v>-9.709568E-3</v>
      </c>
      <c r="S182" s="11">
        <f t="shared" si="362"/>
        <v>-9.709568E-3</v>
      </c>
      <c r="T182" s="11">
        <f t="shared" si="362"/>
        <v>-9.709568E-3</v>
      </c>
      <c r="U182" s="11">
        <f t="shared" si="362"/>
        <v>-9.709568E-3</v>
      </c>
    </row>
    <row r="183" spans="1:21" x14ac:dyDescent="0.25">
      <c r="A183" s="11">
        <v>30</v>
      </c>
      <c r="B183" s="11">
        <f t="shared" ref="B183:G183" si="363">$B32*B$153^$C32*$R$6^$D32*$Q$6^$E32*$P$6^$F32</f>
        <v>-5.5797279999999998E-2</v>
      </c>
      <c r="C183" s="11">
        <f t="shared" si="363"/>
        <v>-6.3768320000000003E-2</v>
      </c>
      <c r="D183" s="11">
        <f t="shared" si="363"/>
        <v>-7.1739360000000002E-2</v>
      </c>
      <c r="E183" s="11">
        <f t="shared" si="363"/>
        <v>-7.9710400000000001E-2</v>
      </c>
      <c r="F183" s="11">
        <f t="shared" si="363"/>
        <v>-8.7681440000000013E-2</v>
      </c>
      <c r="G183" s="11">
        <f t="shared" si="363"/>
        <v>-9.5652479999999998E-2</v>
      </c>
      <c r="H183" s="11">
        <v>30</v>
      </c>
      <c r="I183" s="11">
        <f t="shared" ref="I183:N183" si="364">$B32*I$153^$C32*$R$7^$D32*$Q$7^$E32*$P$7^$F32</f>
        <v>-5.5797279999999998E-2</v>
      </c>
      <c r="J183" s="11">
        <f t="shared" si="364"/>
        <v>-6.3768320000000003E-2</v>
      </c>
      <c r="K183" s="11">
        <f t="shared" si="364"/>
        <v>-7.1739360000000002E-2</v>
      </c>
      <c r="L183" s="11">
        <f t="shared" si="364"/>
        <v>-7.9710400000000001E-2</v>
      </c>
      <c r="M183" s="11">
        <f t="shared" si="364"/>
        <v>-8.7681440000000013E-2</v>
      </c>
      <c r="N183" s="11">
        <f t="shared" si="364"/>
        <v>-9.5652479999999998E-2</v>
      </c>
      <c r="O183" s="11">
        <v>30</v>
      </c>
      <c r="P183" s="11">
        <f t="shared" ref="P183:U183" si="365">$B32*P$153^$C32*$R$8^$D32*$Q$8^$E32*$P$8^$F32</f>
        <v>-5.5797279999999998E-2</v>
      </c>
      <c r="Q183" s="11">
        <f t="shared" si="365"/>
        <v>-6.3768320000000003E-2</v>
      </c>
      <c r="R183" s="11">
        <f t="shared" si="365"/>
        <v>-7.1739360000000002E-2</v>
      </c>
      <c r="S183" s="11">
        <f t="shared" si="365"/>
        <v>-7.9710400000000001E-2</v>
      </c>
      <c r="T183" s="11">
        <f t="shared" si="365"/>
        <v>-8.7681440000000013E-2</v>
      </c>
      <c r="U183" s="11">
        <f t="shared" si="365"/>
        <v>-9.5652479999999998E-2</v>
      </c>
    </row>
    <row r="184" spans="1:21" x14ac:dyDescent="0.25">
      <c r="A184" s="11">
        <v>31</v>
      </c>
      <c r="B184" s="11">
        <f t="shared" ref="B184:G184" si="366">$B33*B$153^$C33*$R$6^$D33*$Q$6^$E33*$P$6^$F33</f>
        <v>2.0370671999999996E-2</v>
      </c>
      <c r="C184" s="11">
        <f t="shared" si="366"/>
        <v>2.6606592000000005E-2</v>
      </c>
      <c r="D184" s="11">
        <f t="shared" si="366"/>
        <v>3.3673968000000006E-2</v>
      </c>
      <c r="E184" s="11">
        <f t="shared" si="366"/>
        <v>4.15728E-2</v>
      </c>
      <c r="F184" s="11">
        <f t="shared" si="366"/>
        <v>5.030308800000001E-2</v>
      </c>
      <c r="G184" s="11">
        <f t="shared" si="366"/>
        <v>5.9864832E-2</v>
      </c>
      <c r="H184" s="11">
        <v>31</v>
      </c>
      <c r="I184" s="11">
        <f t="shared" ref="I184:N184" si="367">$B33*I$153^$C33*$R$7^$D33*$Q$7^$E33*$P$7^$F33</f>
        <v>2.0370671999999996E-2</v>
      </c>
      <c r="J184" s="11">
        <f t="shared" si="367"/>
        <v>2.6606592000000005E-2</v>
      </c>
      <c r="K184" s="11">
        <f t="shared" si="367"/>
        <v>3.3673968000000006E-2</v>
      </c>
      <c r="L184" s="11">
        <f t="shared" si="367"/>
        <v>4.15728E-2</v>
      </c>
      <c r="M184" s="11">
        <f t="shared" si="367"/>
        <v>5.030308800000001E-2</v>
      </c>
      <c r="N184" s="11">
        <f t="shared" si="367"/>
        <v>5.9864832E-2</v>
      </c>
      <c r="O184" s="11">
        <v>31</v>
      </c>
      <c r="P184" s="11">
        <f t="shared" ref="P184:U184" si="368">$B33*P$153^$C33*$R$8^$D33*$Q$8^$E33*$P$8^$F33</f>
        <v>2.0370671999999996E-2</v>
      </c>
      <c r="Q184" s="11">
        <f t="shared" si="368"/>
        <v>2.6606592000000005E-2</v>
      </c>
      <c r="R184" s="11">
        <f t="shared" si="368"/>
        <v>3.3673968000000006E-2</v>
      </c>
      <c r="S184" s="11">
        <f t="shared" si="368"/>
        <v>4.15728E-2</v>
      </c>
      <c r="T184" s="11">
        <f t="shared" si="368"/>
        <v>5.030308800000001E-2</v>
      </c>
      <c r="U184" s="11">
        <f t="shared" si="368"/>
        <v>5.9864832E-2</v>
      </c>
    </row>
    <row r="185" spans="1:21" x14ac:dyDescent="0.25">
      <c r="A185" s="11">
        <v>32</v>
      </c>
      <c r="B185" s="11">
        <f t="shared" ref="B185:G185" si="369">$B34*B$153^$C34*$R$6^$D34*$Q$6^$E34*$P$6^$F34</f>
        <v>-3.0761776639999993E-3</v>
      </c>
      <c r="C185" s="11">
        <f t="shared" si="369"/>
        <v>-4.5918453760000009E-3</v>
      </c>
      <c r="D185" s="11">
        <f t="shared" si="369"/>
        <v>-6.5379985920000008E-3</v>
      </c>
      <c r="E185" s="11">
        <f t="shared" si="369"/>
        <v>-8.9684480000000004E-3</v>
      </c>
      <c r="F185" s="11">
        <f t="shared" si="369"/>
        <v>-1.1937004288000003E-2</v>
      </c>
      <c r="G185" s="11">
        <f t="shared" si="369"/>
        <v>-1.5497478144E-2</v>
      </c>
      <c r="H185" s="11">
        <v>32</v>
      </c>
      <c r="I185" s="11">
        <f t="shared" ref="I185:N185" si="370">$B34*I$153^$C34*$R$7^$D34*$Q$7^$E34*$P$7^$F34</f>
        <v>-3.0761776639999993E-3</v>
      </c>
      <c r="J185" s="11">
        <f t="shared" si="370"/>
        <v>-4.5918453760000009E-3</v>
      </c>
      <c r="K185" s="11">
        <f t="shared" si="370"/>
        <v>-6.5379985920000008E-3</v>
      </c>
      <c r="L185" s="11">
        <f t="shared" si="370"/>
        <v>-8.9684480000000004E-3</v>
      </c>
      <c r="M185" s="11">
        <f t="shared" si="370"/>
        <v>-1.1937004288000003E-2</v>
      </c>
      <c r="N185" s="11">
        <f t="shared" si="370"/>
        <v>-1.5497478144E-2</v>
      </c>
      <c r="O185" s="11">
        <v>32</v>
      </c>
      <c r="P185" s="11">
        <f t="shared" ref="P185:U185" si="371">$B34*P$153^$C34*$R$8^$D34*$Q$8^$E34*$P$8^$F34</f>
        <v>-3.0761776639999993E-3</v>
      </c>
      <c r="Q185" s="11">
        <f t="shared" si="371"/>
        <v>-4.5918453760000009E-3</v>
      </c>
      <c r="R185" s="11">
        <f t="shared" si="371"/>
        <v>-6.5379985920000008E-3</v>
      </c>
      <c r="S185" s="11">
        <f t="shared" si="371"/>
        <v>-8.9684480000000004E-3</v>
      </c>
      <c r="T185" s="11">
        <f t="shared" si="371"/>
        <v>-1.1937004288000003E-2</v>
      </c>
      <c r="U185" s="11">
        <f t="shared" si="371"/>
        <v>-1.5497478144E-2</v>
      </c>
    </row>
    <row r="186" spans="1:21" x14ac:dyDescent="0.25">
      <c r="A186" s="11">
        <v>33</v>
      </c>
      <c r="B186" s="11">
        <f t="shared" ref="B186:G186" si="372">$B35*B$153^$C35*$R$6^$D35*$Q$6^$E35*$P$6^$F35</f>
        <v>-3.5924887039999992E-2</v>
      </c>
      <c r="C186" s="11">
        <f t="shared" si="372"/>
        <v>-4.1057013760000004E-2</v>
      </c>
      <c r="D186" s="11">
        <f t="shared" si="372"/>
        <v>-4.6189140479999995E-2</v>
      </c>
      <c r="E186" s="11">
        <f t="shared" si="372"/>
        <v>-5.1321267199999993E-2</v>
      </c>
      <c r="F186" s="11">
        <f t="shared" si="372"/>
        <v>-5.6453393920000004E-2</v>
      </c>
      <c r="G186" s="11">
        <f t="shared" si="372"/>
        <v>-6.1585520639999988E-2</v>
      </c>
      <c r="H186" s="11">
        <v>33</v>
      </c>
      <c r="I186" s="11">
        <f t="shared" ref="I186:N186" si="373">$B35*I$153^$C35*$R$7^$D35*$Q$7^$E35*$P$7^$F35</f>
        <v>-2.6393794559999999E-2</v>
      </c>
      <c r="J186" s="11">
        <f t="shared" si="373"/>
        <v>-3.0164336640000004E-2</v>
      </c>
      <c r="K186" s="11">
        <f t="shared" si="373"/>
        <v>-3.3934878719999999E-2</v>
      </c>
      <c r="L186" s="11">
        <f t="shared" si="373"/>
        <v>-3.77054208E-2</v>
      </c>
      <c r="M186" s="11">
        <f t="shared" si="373"/>
        <v>-4.1475962880000002E-2</v>
      </c>
      <c r="N186" s="11">
        <f t="shared" si="373"/>
        <v>-4.5246504959999996E-2</v>
      </c>
      <c r="O186" s="11">
        <v>33</v>
      </c>
      <c r="P186" s="11">
        <f t="shared" ref="P186:U186" si="374">$B35*P$153^$C35*$R$8^$D35*$Q$8^$E35*$P$8^$F35</f>
        <v>-1.8329023999999999E-2</v>
      </c>
      <c r="Q186" s="11">
        <f t="shared" si="374"/>
        <v>-2.0947456000000003E-2</v>
      </c>
      <c r="R186" s="11">
        <f t="shared" si="374"/>
        <v>-2.3565888E-2</v>
      </c>
      <c r="S186" s="11">
        <f t="shared" si="374"/>
        <v>-2.6184320000000001E-2</v>
      </c>
      <c r="T186" s="11">
        <f t="shared" si="374"/>
        <v>-2.8802752000000004E-2</v>
      </c>
      <c r="U186" s="11">
        <f t="shared" si="374"/>
        <v>-3.1421183999999998E-2</v>
      </c>
    </row>
    <row r="187" spans="1:21" x14ac:dyDescent="0.25">
      <c r="A187" s="11">
        <v>34</v>
      </c>
      <c r="B187" s="11">
        <f t="shared" ref="B187:G187" si="375">$B36*B$153^$C36*$R$6^$D36*$Q$6^$E36*$P$6^$F36</f>
        <v>-2.7726871791718382E-2</v>
      </c>
      <c r="C187" s="11">
        <f t="shared" si="375"/>
        <v>-3.1687853476249583E-2</v>
      </c>
      <c r="D187" s="11">
        <f t="shared" si="375"/>
        <v>-3.5648835160780781E-2</v>
      </c>
      <c r="E187" s="11">
        <f t="shared" si="375"/>
        <v>-3.9609816845311979E-2</v>
      </c>
      <c r="F187" s="11">
        <f t="shared" si="375"/>
        <v>-4.3570798529843184E-2</v>
      </c>
      <c r="G187" s="11">
        <f t="shared" si="375"/>
        <v>-4.7531780214374375E-2</v>
      </c>
      <c r="H187" s="11">
        <v>34</v>
      </c>
      <c r="I187" s="11">
        <f t="shared" ref="I187:N187" si="376">$B36*I$153^$C36*$R$7^$D36*$Q$7^$E36*$P$7^$F36</f>
        <v>-1.0995630479769597E-2</v>
      </c>
      <c r="J187" s="11">
        <f t="shared" si="376"/>
        <v>-1.2566434834022399E-2</v>
      </c>
      <c r="K187" s="11">
        <f t="shared" si="376"/>
        <v>-1.4137239188275199E-2</v>
      </c>
      <c r="L187" s="11">
        <f t="shared" si="376"/>
        <v>-1.5708043542527996E-2</v>
      </c>
      <c r="M187" s="11">
        <f t="shared" si="376"/>
        <v>-1.7278847896780799E-2</v>
      </c>
      <c r="N187" s="11">
        <f t="shared" si="376"/>
        <v>-1.8849652251033595E-2</v>
      </c>
      <c r="O187" s="11">
        <v>34</v>
      </c>
      <c r="P187" s="11">
        <f t="shared" ref="P187:U187" si="377">$B36*P$153^$C36*$R$8^$D36*$Q$8^$E36*$P$8^$F36</f>
        <v>-3.6824143999999994E-3</v>
      </c>
      <c r="Q187" s="11">
        <f t="shared" si="377"/>
        <v>-4.2084736000000001E-3</v>
      </c>
      <c r="R187" s="11">
        <f t="shared" si="377"/>
        <v>-4.7345327999999999E-3</v>
      </c>
      <c r="S187" s="11">
        <f t="shared" si="377"/>
        <v>-5.2605919999999997E-3</v>
      </c>
      <c r="T187" s="11">
        <f t="shared" si="377"/>
        <v>-5.7866512000000004E-3</v>
      </c>
      <c r="U187" s="11">
        <f t="shared" si="377"/>
        <v>-6.3127103999999993E-3</v>
      </c>
    </row>
    <row r="188" spans="1:21" x14ac:dyDescent="0.25">
      <c r="A188" s="11">
        <v>35</v>
      </c>
      <c r="B188" s="11">
        <f t="shared" ref="B188:G188" si="378">$B37*B$153^$C37*$R$6^$D37*$Q$6^$E37*$P$6^$F37</f>
        <v>6.8772950640844759E-3</v>
      </c>
      <c r="C188" s="11">
        <f t="shared" si="378"/>
        <v>8.9825894714572769E-3</v>
      </c>
      <c r="D188" s="11">
        <f t="shared" si="378"/>
        <v>1.1368589799813117E-2</v>
      </c>
      <c r="E188" s="11">
        <f t="shared" si="378"/>
        <v>1.4035296049151994E-2</v>
      </c>
      <c r="F188" s="11">
        <f t="shared" si="378"/>
        <v>1.6982708219473917E-2</v>
      </c>
      <c r="G188" s="11">
        <f t="shared" si="378"/>
        <v>2.0210826310778869E-2</v>
      </c>
      <c r="H188" s="11">
        <v>35</v>
      </c>
      <c r="I188" s="11">
        <f t="shared" ref="I188:N188" si="379">$B37*I$153^$C37*$R$7^$D37*$Q$7^$E37*$P$7^$F37</f>
        <v>2.7273251664691194E-3</v>
      </c>
      <c r="J188" s="11">
        <f t="shared" si="379"/>
        <v>3.5622206255923202E-3</v>
      </c>
      <c r="K188" s="11">
        <f t="shared" si="379"/>
        <v>4.5084354792652801E-3</v>
      </c>
      <c r="L188" s="11">
        <f t="shared" si="379"/>
        <v>5.565969727488E-3</v>
      </c>
      <c r="M188" s="11">
        <f t="shared" si="379"/>
        <v>6.7348233702604812E-3</v>
      </c>
      <c r="N188" s="11">
        <f t="shared" si="379"/>
        <v>8.0149964075827192E-3</v>
      </c>
      <c r="O188" s="11">
        <v>35</v>
      </c>
      <c r="P188" s="11">
        <f t="shared" ref="P188:U188" si="380">$B37*P$153^$C37*$R$8^$D37*$Q$8^$E37*$P$8^$F37</f>
        <v>9.133756799999999E-4</v>
      </c>
      <c r="Q188" s="11">
        <f t="shared" si="380"/>
        <v>1.1929804800000002E-3</v>
      </c>
      <c r="R188" s="11">
        <f t="shared" si="380"/>
        <v>1.5098659200000002E-3</v>
      </c>
      <c r="S188" s="11">
        <f t="shared" si="380"/>
        <v>1.8640320000000001E-3</v>
      </c>
      <c r="T188" s="11">
        <f t="shared" si="380"/>
        <v>2.2554787200000006E-3</v>
      </c>
      <c r="U188" s="11">
        <f t="shared" si="380"/>
        <v>2.6842060799999999E-3</v>
      </c>
    </row>
    <row r="189" spans="1:21" x14ac:dyDescent="0.25">
      <c r="A189" s="11">
        <v>36</v>
      </c>
      <c r="B189" s="11">
        <f t="shared" ref="B189:G189" si="381">$B38*B$153^$C38*$R$6^$D38*$Q$6^$E38*$P$6^$F38</f>
        <v>7.7381247999999993E-3</v>
      </c>
      <c r="C189" s="11">
        <f t="shared" si="381"/>
        <v>7.7381247999999993E-3</v>
      </c>
      <c r="D189" s="11">
        <f t="shared" si="381"/>
        <v>7.7381247999999993E-3</v>
      </c>
      <c r="E189" s="11">
        <f t="shared" si="381"/>
        <v>7.7381247999999993E-3</v>
      </c>
      <c r="F189" s="11">
        <f t="shared" si="381"/>
        <v>7.7381247999999993E-3</v>
      </c>
      <c r="G189" s="11">
        <f t="shared" si="381"/>
        <v>7.7381247999999993E-3</v>
      </c>
      <c r="H189" s="11">
        <v>36</v>
      </c>
      <c r="I189" s="11">
        <f t="shared" ref="I189:N189" si="382">$B38*I$153^$C38*$R$7^$D38*$Q$7^$E38*$P$7^$F38</f>
        <v>7.7381247999999993E-3</v>
      </c>
      <c r="J189" s="11">
        <f t="shared" si="382"/>
        <v>7.7381247999999993E-3</v>
      </c>
      <c r="K189" s="11">
        <f t="shared" si="382"/>
        <v>7.7381247999999993E-3</v>
      </c>
      <c r="L189" s="11">
        <f t="shared" si="382"/>
        <v>7.7381247999999993E-3</v>
      </c>
      <c r="M189" s="11">
        <f t="shared" si="382"/>
        <v>7.7381247999999993E-3</v>
      </c>
      <c r="N189" s="11">
        <f t="shared" si="382"/>
        <v>7.7381247999999993E-3</v>
      </c>
      <c r="O189" s="11">
        <v>36</v>
      </c>
      <c r="P189" s="11">
        <f t="shared" ref="P189:U189" si="383">$B38*P$153^$C38*$R$8^$D38*$Q$8^$E38*$P$8^$F38</f>
        <v>7.7381247999999993E-3</v>
      </c>
      <c r="Q189" s="11">
        <f t="shared" si="383"/>
        <v>7.7381247999999993E-3</v>
      </c>
      <c r="R189" s="11">
        <f t="shared" si="383"/>
        <v>7.7381247999999993E-3</v>
      </c>
      <c r="S189" s="11">
        <f t="shared" si="383"/>
        <v>7.7381247999999993E-3</v>
      </c>
      <c r="T189" s="11">
        <f t="shared" si="383"/>
        <v>7.7381247999999993E-3</v>
      </c>
      <c r="U189" s="11">
        <f t="shared" si="383"/>
        <v>7.7381247999999993E-3</v>
      </c>
    </row>
    <row r="190" spans="1:21" x14ac:dyDescent="0.25">
      <c r="A190" s="11">
        <v>37</v>
      </c>
      <c r="B190" s="11">
        <f t="shared" ref="B190:G190" si="384">$B39*B$153^$C39*$R$6^$D39*$Q$6^$E39*$P$6^$F39</f>
        <v>0.12961527667199996</v>
      </c>
      <c r="C190" s="11">
        <f t="shared" si="384"/>
        <v>0.12961527667199996</v>
      </c>
      <c r="D190" s="11">
        <f t="shared" si="384"/>
        <v>0.12961527667199996</v>
      </c>
      <c r="E190" s="11">
        <f t="shared" si="384"/>
        <v>0.12961527667199996</v>
      </c>
      <c r="F190" s="11">
        <f t="shared" si="384"/>
        <v>0.12961527667199996</v>
      </c>
      <c r="G190" s="11">
        <f t="shared" si="384"/>
        <v>0.12961527667199996</v>
      </c>
      <c r="H190" s="11">
        <v>37</v>
      </c>
      <c r="I190" s="11">
        <f t="shared" ref="I190:N190" si="385">$B39*I$153^$C39*$R$7^$D39*$Q$7^$E39*$P$7^$F39</f>
        <v>8.1623614463999988E-2</v>
      </c>
      <c r="J190" s="11">
        <f t="shared" si="385"/>
        <v>8.1623614463999988E-2</v>
      </c>
      <c r="K190" s="11">
        <f t="shared" si="385"/>
        <v>8.1623614463999988E-2</v>
      </c>
      <c r="L190" s="11">
        <f t="shared" si="385"/>
        <v>8.1623614463999988E-2</v>
      </c>
      <c r="M190" s="11">
        <f t="shared" si="385"/>
        <v>8.1623614463999988E-2</v>
      </c>
      <c r="N190" s="11">
        <f t="shared" si="385"/>
        <v>8.1623614463999988E-2</v>
      </c>
      <c r="O190" s="11">
        <v>37</v>
      </c>
      <c r="P190" s="11">
        <f t="shared" ref="P190:U190" si="386">$B39*P$153^$C39*$R$8^$D39*$Q$8^$E39*$P$8^$F39</f>
        <v>4.7235887999999997E-2</v>
      </c>
      <c r="Q190" s="11">
        <f t="shared" si="386"/>
        <v>4.7235887999999997E-2</v>
      </c>
      <c r="R190" s="11">
        <f t="shared" si="386"/>
        <v>4.7235887999999997E-2</v>
      </c>
      <c r="S190" s="11">
        <f t="shared" si="386"/>
        <v>4.7235887999999997E-2</v>
      </c>
      <c r="T190" s="11">
        <f t="shared" si="386"/>
        <v>4.7235887999999997E-2</v>
      </c>
      <c r="U190" s="11">
        <f t="shared" si="386"/>
        <v>4.7235887999999997E-2</v>
      </c>
    </row>
    <row r="191" spans="1:21" x14ac:dyDescent="0.25">
      <c r="A191" s="11">
        <v>38</v>
      </c>
      <c r="B191" s="11">
        <f t="shared" ref="B191:G191" si="387">$B40*B$153^$C40*$R$6^$D40*$Q$6^$E40*$P$6^$F40</f>
        <v>1.6349511937742936E-3</v>
      </c>
      <c r="C191" s="11">
        <f t="shared" si="387"/>
        <v>2.4405102367709586E-3</v>
      </c>
      <c r="D191" s="11">
        <f t="shared" si="387"/>
        <v>3.4748671144648998E-3</v>
      </c>
      <c r="E191" s="11">
        <f t="shared" si="387"/>
        <v>4.7666215561932776E-3</v>
      </c>
      <c r="F191" s="11">
        <f t="shared" si="387"/>
        <v>6.3443732912932546E-3</v>
      </c>
      <c r="G191" s="11">
        <f t="shared" si="387"/>
        <v>8.236722049101983E-3</v>
      </c>
      <c r="H191" s="11">
        <v>38</v>
      </c>
      <c r="I191" s="11">
        <f t="shared" ref="I191:N191" si="388">$B40*I$153^$C40*$R$7^$D40*$Q$7^$E40*$P$7^$F40</f>
        <v>6.4837170648907754E-4</v>
      </c>
      <c r="J191" s="11">
        <f t="shared" si="388"/>
        <v>9.6783181843267596E-4</v>
      </c>
      <c r="K191" s="11">
        <f t="shared" si="388"/>
        <v>1.3780261633543371E-3</v>
      </c>
      <c r="L191" s="11">
        <f t="shared" si="388"/>
        <v>1.8902965203763196E-3</v>
      </c>
      <c r="M191" s="11">
        <f t="shared" si="388"/>
        <v>2.5159846686208824E-3</v>
      </c>
      <c r="N191" s="11">
        <f t="shared" si="388"/>
        <v>3.2664323872102804E-3</v>
      </c>
      <c r="O191" s="11">
        <v>38</v>
      </c>
      <c r="P191" s="11">
        <f t="shared" ref="P191:U191" si="389">$B40*P$153^$C40*$R$8^$D40*$Q$8^$E40*$P$8^$F40</f>
        <v>2.1713837263999993E-4</v>
      </c>
      <c r="Q191" s="11">
        <f t="shared" si="389"/>
        <v>3.2412491776000007E-4</v>
      </c>
      <c r="R191" s="11">
        <f t="shared" si="389"/>
        <v>4.6149817392E-4</v>
      </c>
      <c r="S191" s="11">
        <f t="shared" si="389"/>
        <v>6.3305647999999993E-4</v>
      </c>
      <c r="T191" s="11">
        <f t="shared" si="389"/>
        <v>8.425981748800002E-4</v>
      </c>
      <c r="U191" s="11">
        <f t="shared" si="389"/>
        <v>1.0939215974399999E-3</v>
      </c>
    </row>
    <row r="192" spans="1:21" x14ac:dyDescent="0.25">
      <c r="A192" s="11">
        <v>39</v>
      </c>
      <c r="B192" s="11">
        <f t="shared" ref="B192:G192" si="390">$B41*B$153^$C41*$R$6^$D41*$Q$6^$E41*$P$6^$F41</f>
        <v>-3.153025469439999E-2</v>
      </c>
      <c r="C192" s="11">
        <f t="shared" si="390"/>
        <v>-3.153025469439999E-2</v>
      </c>
      <c r="D192" s="11">
        <f t="shared" si="390"/>
        <v>-3.153025469439999E-2</v>
      </c>
      <c r="E192" s="11">
        <f t="shared" si="390"/>
        <v>-3.153025469439999E-2</v>
      </c>
      <c r="F192" s="11">
        <f t="shared" si="390"/>
        <v>-3.153025469439999E-2</v>
      </c>
      <c r="G192" s="11">
        <f t="shared" si="390"/>
        <v>-3.153025469439999E-2</v>
      </c>
      <c r="H192" s="11">
        <v>39</v>
      </c>
      <c r="I192" s="11">
        <f t="shared" ref="I192:N192" si="391">$B41*I$153^$C41*$R$7^$D41*$Q$7^$E41*$P$7^$F41</f>
        <v>-1.9855787212799996E-2</v>
      </c>
      <c r="J192" s="11">
        <f t="shared" si="391"/>
        <v>-1.9855787212799996E-2</v>
      </c>
      <c r="K192" s="11">
        <f t="shared" si="391"/>
        <v>-1.9855787212799996E-2</v>
      </c>
      <c r="L192" s="11">
        <f t="shared" si="391"/>
        <v>-1.9855787212799996E-2</v>
      </c>
      <c r="M192" s="11">
        <f t="shared" si="391"/>
        <v>-1.9855787212799996E-2</v>
      </c>
      <c r="N192" s="11">
        <f t="shared" si="391"/>
        <v>-1.9855787212799996E-2</v>
      </c>
      <c r="O192" s="11">
        <v>39</v>
      </c>
      <c r="P192" s="11">
        <f t="shared" ref="P192:U192" si="392">$B41*P$153^$C41*$R$8^$D41*$Q$8^$E41*$P$8^$F41</f>
        <v>-1.1490617599999999E-2</v>
      </c>
      <c r="Q192" s="11">
        <f t="shared" si="392"/>
        <v>-1.1490617599999999E-2</v>
      </c>
      <c r="R192" s="11">
        <f t="shared" si="392"/>
        <v>-1.1490617599999999E-2</v>
      </c>
      <c r="S192" s="11">
        <f t="shared" si="392"/>
        <v>-1.1490617599999999E-2</v>
      </c>
      <c r="T192" s="11">
        <f t="shared" si="392"/>
        <v>-1.1490617599999999E-2</v>
      </c>
      <c r="U192" s="11">
        <f t="shared" si="392"/>
        <v>-1.1490617599999999E-2</v>
      </c>
    </row>
    <row r="193" spans="1:21" x14ac:dyDescent="0.25">
      <c r="A193" s="33"/>
      <c r="B193" s="32">
        <f>SUM(B154:B192)</f>
        <v>0.37613299120528254</v>
      </c>
      <c r="C193" s="32">
        <f t="shared" ref="C193:G193" si="393">SUM(C154:C192)</f>
        <v>0.32985814520845202</v>
      </c>
      <c r="D193" s="32">
        <f t="shared" si="393"/>
        <v>0.28228245389999607</v>
      </c>
      <c r="E193" s="32">
        <f t="shared" si="393"/>
        <v>0.23387270581749256</v>
      </c>
      <c r="F193" s="32">
        <f t="shared" si="393"/>
        <v>0.18509568949851835</v>
      </c>
      <c r="G193" s="32">
        <f t="shared" si="393"/>
        <v>0.13641819348065085</v>
      </c>
      <c r="H193" s="35"/>
      <c r="I193" s="35">
        <f>SUM(I154:I192)</f>
        <v>0.2788201182339049</v>
      </c>
      <c r="J193" s="35">
        <f t="shared" ref="J193:N193" si="394">SUM(J154:J192)</f>
        <v>0.23102428294606961</v>
      </c>
      <c r="K193" s="35">
        <f t="shared" si="394"/>
        <v>0.18222896013757428</v>
      </c>
      <c r="L193" s="35">
        <f t="shared" si="394"/>
        <v>0.13290862425242111</v>
      </c>
      <c r="M193" s="35">
        <f t="shared" si="394"/>
        <v>8.3537749734612296E-2</v>
      </c>
      <c r="N193" s="35">
        <f t="shared" si="394"/>
        <v>3.4590811028150342E-2</v>
      </c>
      <c r="O193" s="46"/>
      <c r="P193" s="47">
        <f>SUM(P154:P192)</f>
        <v>0.17829144986163997</v>
      </c>
      <c r="Q193" s="47">
        <f t="shared" ref="Q193:U193" si="395">SUM(Q154:Q192)</f>
        <v>0.12973323838976</v>
      </c>
      <c r="R193" s="47">
        <f t="shared" si="395"/>
        <v>8.0363024408920014E-2</v>
      </c>
      <c r="S193" s="47">
        <f t="shared" si="395"/>
        <v>3.0665612080000012E-2</v>
      </c>
      <c r="T193" s="47">
        <f t="shared" si="395"/>
        <v>-1.8874194436120029E-2</v>
      </c>
      <c r="U193" s="47">
        <f t="shared" si="395"/>
        <v>-6.7771590978559934E-2</v>
      </c>
    </row>
    <row r="195" spans="1:21" ht="13.5" customHeight="1" x14ac:dyDescent="0.25"/>
    <row r="196" spans="1:21" hidden="1" x14ac:dyDescent="0.25">
      <c r="D196" t="s">
        <v>25</v>
      </c>
      <c r="K196" t="s">
        <v>26</v>
      </c>
      <c r="R196" t="s">
        <v>27</v>
      </c>
    </row>
    <row r="197" spans="1:21" x14ac:dyDescent="0.25">
      <c r="A197" s="11"/>
      <c r="B197" s="11">
        <v>0.7</v>
      </c>
      <c r="C197" s="11">
        <v>0.8</v>
      </c>
      <c r="D197" s="11">
        <v>0.9</v>
      </c>
      <c r="E197" s="11">
        <v>1</v>
      </c>
      <c r="F197" s="11">
        <v>1.1000000000000001</v>
      </c>
      <c r="G197" s="11">
        <v>1.2</v>
      </c>
      <c r="H197" s="11"/>
      <c r="I197" s="11">
        <v>0.7</v>
      </c>
      <c r="J197" s="11">
        <v>0.8</v>
      </c>
      <c r="K197" s="11">
        <v>0.9</v>
      </c>
      <c r="L197" s="11">
        <v>1</v>
      </c>
      <c r="M197" s="11">
        <v>1.1000000000000001</v>
      </c>
      <c r="N197" s="11">
        <v>1.2</v>
      </c>
      <c r="O197" s="11"/>
      <c r="P197" s="11">
        <v>0.7</v>
      </c>
      <c r="Q197" s="11">
        <v>0.8</v>
      </c>
      <c r="R197" s="11">
        <v>0.9</v>
      </c>
      <c r="S197" s="11">
        <v>1</v>
      </c>
      <c r="T197" s="11">
        <v>1.1000000000000001</v>
      </c>
      <c r="U197" s="11">
        <v>1.2</v>
      </c>
    </row>
    <row r="198" spans="1:21" x14ac:dyDescent="0.25">
      <c r="A198" s="11">
        <v>1</v>
      </c>
      <c r="B198" s="11">
        <f>$I3*B$197^$J3*$R$6^$K3*$Q$6^$L3*$P$6^$M3</f>
        <v>3.7936799999999998E-3</v>
      </c>
      <c r="C198" s="11">
        <f>$I3*C$197^$J3*$R$6^$K3*$Q$6^$L3*$P$6^$M3</f>
        <v>3.7936799999999998E-3</v>
      </c>
      <c r="D198" s="11">
        <f>$I3*D$197^$J3*$R$6^$K3*$Q$6^$L3*$P$6^$M3</f>
        <v>3.7936799999999998E-3</v>
      </c>
      <c r="E198" s="11">
        <f t="shared" ref="E198:G198" si="396">$I3*E$197^$J3*$R$6^$K3*$Q$6^$L3*$P$6^$M3</f>
        <v>3.7936799999999998E-3</v>
      </c>
      <c r="F198" s="11">
        <f t="shared" si="396"/>
        <v>3.7936799999999998E-3</v>
      </c>
      <c r="G198" s="11">
        <f t="shared" si="396"/>
        <v>3.7936799999999998E-3</v>
      </c>
      <c r="H198" s="11">
        <v>1</v>
      </c>
      <c r="I198" s="11">
        <f>$I3*I$197^$J3*$R$7^$K3*$Q$7^$L3*$P$7^$M3</f>
        <v>3.7936799999999998E-3</v>
      </c>
      <c r="J198" s="11">
        <f t="shared" ref="J198:N198" si="397">$I3*J$197^$J3*$R$7^$K3*$Q$7^$L3*$P$7^$M3</f>
        <v>3.7936799999999998E-3</v>
      </c>
      <c r="K198" s="11">
        <f t="shared" si="397"/>
        <v>3.7936799999999998E-3</v>
      </c>
      <c r="L198" s="11">
        <f t="shared" si="397"/>
        <v>3.7936799999999998E-3</v>
      </c>
      <c r="M198" s="11">
        <f t="shared" si="397"/>
        <v>3.7936799999999998E-3</v>
      </c>
      <c r="N198" s="11">
        <f t="shared" si="397"/>
        <v>3.7936799999999998E-3</v>
      </c>
      <c r="O198" s="11">
        <v>1</v>
      </c>
      <c r="P198" s="11">
        <f>$I3*P$197^$J3*$R$8^$K3*$Q$8^$L3*$P$8^$M3</f>
        <v>3.7936799999999998E-3</v>
      </c>
      <c r="Q198" s="11">
        <f t="shared" ref="Q198:U198" si="398">$I3*Q$197^$J3*$R$8^$K3*$Q$8^$L3*$P$8^$M3</f>
        <v>3.7936799999999998E-3</v>
      </c>
      <c r="R198" s="11">
        <f t="shared" si="398"/>
        <v>3.7936799999999998E-3</v>
      </c>
      <c r="S198" s="11">
        <f t="shared" si="398"/>
        <v>3.7936799999999998E-3</v>
      </c>
      <c r="T198" s="11">
        <f t="shared" si="398"/>
        <v>3.7936799999999998E-3</v>
      </c>
      <c r="U198" s="11">
        <f t="shared" si="398"/>
        <v>3.7936799999999998E-3</v>
      </c>
    </row>
    <row r="199" spans="1:21" x14ac:dyDescent="0.25">
      <c r="A199" s="11">
        <v>2</v>
      </c>
      <c r="B199" s="11">
        <f t="shared" ref="B199:G199" si="399">$I4*B$197^$J4*$R$6^$K4*$Q$6^$L4*$P$6^$M4</f>
        <v>4.3439626999999996E-3</v>
      </c>
      <c r="C199" s="11">
        <f t="shared" ref="C199:D218" si="400">$I4*C$197^$J4*$R$6^$K4*$Q$6^$L4*$P$6^$M4</f>
        <v>5.6737472000000008E-3</v>
      </c>
      <c r="D199" s="11">
        <f t="shared" si="400"/>
        <v>7.1808363000000009E-3</v>
      </c>
      <c r="E199" s="11">
        <f t="shared" si="399"/>
        <v>8.86523E-3</v>
      </c>
      <c r="F199" s="11">
        <f t="shared" si="399"/>
        <v>1.0726928300000002E-2</v>
      </c>
      <c r="G199" s="11">
        <f t="shared" si="399"/>
        <v>1.2765931199999999E-2</v>
      </c>
      <c r="H199" s="11">
        <v>2</v>
      </c>
      <c r="I199" s="11">
        <f t="shared" ref="I199:N199" si="401">$I4*I$197^$J4*$R$7^$K4*$Q$7^$L4*$P$7^$M4</f>
        <v>4.3439626999999996E-3</v>
      </c>
      <c r="J199" s="11">
        <f t="shared" si="401"/>
        <v>5.6737472000000008E-3</v>
      </c>
      <c r="K199" s="11">
        <f t="shared" si="401"/>
        <v>7.1808363000000009E-3</v>
      </c>
      <c r="L199" s="11">
        <f t="shared" si="401"/>
        <v>8.86523E-3</v>
      </c>
      <c r="M199" s="11">
        <f t="shared" si="401"/>
        <v>1.0726928300000002E-2</v>
      </c>
      <c r="N199" s="11">
        <f t="shared" si="401"/>
        <v>1.2765931199999999E-2</v>
      </c>
      <c r="O199" s="11">
        <v>2</v>
      </c>
      <c r="P199" s="11">
        <f t="shared" ref="P199:U199" si="402">$I4*P$197^$J4*$R$8^$K4*$Q$8^$L4*$P$8^$M4</f>
        <v>4.3439626999999996E-3</v>
      </c>
      <c r="Q199" s="11">
        <f t="shared" si="402"/>
        <v>5.6737472000000008E-3</v>
      </c>
      <c r="R199" s="11">
        <f t="shared" si="402"/>
        <v>7.1808363000000009E-3</v>
      </c>
      <c r="S199" s="11">
        <f t="shared" si="402"/>
        <v>8.86523E-3</v>
      </c>
      <c r="T199" s="11">
        <f t="shared" si="402"/>
        <v>1.0726928300000002E-2</v>
      </c>
      <c r="U199" s="11">
        <f t="shared" si="402"/>
        <v>1.2765931199999999E-2</v>
      </c>
    </row>
    <row r="200" spans="1:21" x14ac:dyDescent="0.25">
      <c r="A200" s="11">
        <v>3</v>
      </c>
      <c r="B200" s="11">
        <f t="shared" ref="B200:G200" si="403">$I5*B$197^$J5*$R$6^$K5*$Q$6^$L5*$P$6^$M5</f>
        <v>-3.1596179999999995E-2</v>
      </c>
      <c r="C200" s="11">
        <f t="shared" si="400"/>
        <v>-3.6109919999999997E-2</v>
      </c>
      <c r="D200" s="11">
        <f t="shared" si="400"/>
        <v>-4.0623659999999992E-2</v>
      </c>
      <c r="E200" s="11">
        <f t="shared" si="403"/>
        <v>-4.5137399999999994E-2</v>
      </c>
      <c r="F200" s="11">
        <f t="shared" si="403"/>
        <v>-4.9651139999999996E-2</v>
      </c>
      <c r="G200" s="11">
        <f t="shared" si="403"/>
        <v>-5.4164879999999999E-2</v>
      </c>
      <c r="H200" s="11">
        <v>3</v>
      </c>
      <c r="I200" s="11">
        <f t="shared" ref="I200:N200" si="404">$I5*I$197^$J5*$R$7^$K5*$Q$7^$L5*$P$7^$M5</f>
        <v>-2.7082439999999996E-2</v>
      </c>
      <c r="J200" s="11">
        <f t="shared" si="404"/>
        <v>-3.0951360000000001E-2</v>
      </c>
      <c r="K200" s="11">
        <f t="shared" si="404"/>
        <v>-3.4820279999999995E-2</v>
      </c>
      <c r="L200" s="11">
        <f t="shared" si="404"/>
        <v>-3.86892E-2</v>
      </c>
      <c r="M200" s="11">
        <f t="shared" si="404"/>
        <v>-4.2558119999999998E-2</v>
      </c>
      <c r="N200" s="11">
        <f t="shared" si="404"/>
        <v>-4.6427039999999996E-2</v>
      </c>
      <c r="O200" s="11">
        <v>3</v>
      </c>
      <c r="P200" s="11">
        <f t="shared" ref="P200:U200" si="405">$I5*P$197^$J5*$R$8^$K5*$Q$8^$L5*$P$8^$M5</f>
        <v>-2.2568699999999997E-2</v>
      </c>
      <c r="Q200" s="11">
        <f t="shared" si="405"/>
        <v>-2.5792800000000001E-2</v>
      </c>
      <c r="R200" s="11">
        <f t="shared" si="405"/>
        <v>-2.9016899999999998E-2</v>
      </c>
      <c r="S200" s="11">
        <f t="shared" si="405"/>
        <v>-3.2240999999999999E-2</v>
      </c>
      <c r="T200" s="11">
        <f t="shared" si="405"/>
        <v>-3.5465099999999999E-2</v>
      </c>
      <c r="U200" s="11">
        <f t="shared" si="405"/>
        <v>-3.86892E-2</v>
      </c>
    </row>
    <row r="201" spans="1:21" x14ac:dyDescent="0.25">
      <c r="A201" s="11">
        <v>4</v>
      </c>
      <c r="B201" s="11">
        <f t="shared" ref="B201:G201" si="406">$I6*B$197^$J6*$R$6^$K6*$Q$6^$L6*$P$6^$M6</f>
        <v>6.7576487999999992E-3</v>
      </c>
      <c r="C201" s="11">
        <f t="shared" si="400"/>
        <v>6.7576487999999992E-3</v>
      </c>
      <c r="D201" s="11">
        <f t="shared" si="400"/>
        <v>6.7576487999999992E-3</v>
      </c>
      <c r="E201" s="11">
        <f t="shared" si="406"/>
        <v>6.7576487999999992E-3</v>
      </c>
      <c r="F201" s="11">
        <f t="shared" si="406"/>
        <v>6.7576487999999992E-3</v>
      </c>
      <c r="G201" s="11">
        <f t="shared" si="406"/>
        <v>6.7576487999999992E-3</v>
      </c>
      <c r="H201" s="11">
        <v>4</v>
      </c>
      <c r="I201" s="11">
        <f t="shared" ref="I201:N201" si="407">$I6*I$197^$J6*$R$7^$K6*$Q$7^$L6*$P$7^$M6</f>
        <v>4.9648032000000003E-3</v>
      </c>
      <c r="J201" s="11">
        <f t="shared" si="407"/>
        <v>4.9648032000000003E-3</v>
      </c>
      <c r="K201" s="11">
        <f t="shared" si="407"/>
        <v>4.9648032000000003E-3</v>
      </c>
      <c r="L201" s="11">
        <f t="shared" si="407"/>
        <v>4.9648032000000003E-3</v>
      </c>
      <c r="M201" s="11">
        <f t="shared" si="407"/>
        <v>4.9648032000000003E-3</v>
      </c>
      <c r="N201" s="11">
        <f t="shared" si="407"/>
        <v>4.9648032000000003E-3</v>
      </c>
      <c r="O201" s="11">
        <v>4</v>
      </c>
      <c r="P201" s="11">
        <f t="shared" ref="P201:U201" si="408">$I6*P$197^$J6*$R$8^$K6*$Q$8^$L6*$P$8^$M6</f>
        <v>3.4477800000000001E-3</v>
      </c>
      <c r="Q201" s="11">
        <f t="shared" si="408"/>
        <v>3.4477800000000001E-3</v>
      </c>
      <c r="R201" s="11">
        <f t="shared" si="408"/>
        <v>3.4477800000000001E-3</v>
      </c>
      <c r="S201" s="11">
        <f t="shared" si="408"/>
        <v>3.4477800000000001E-3</v>
      </c>
      <c r="T201" s="11">
        <f t="shared" si="408"/>
        <v>3.4477800000000001E-3</v>
      </c>
      <c r="U201" s="11">
        <f t="shared" si="408"/>
        <v>3.4477800000000001E-3</v>
      </c>
    </row>
    <row r="202" spans="1:21" x14ac:dyDescent="0.25">
      <c r="A202" s="11">
        <v>5</v>
      </c>
      <c r="B202" s="11">
        <f t="shared" ref="B202:G202" si="409">$I7*B$197^$J7*$R$6^$K7*$Q$6^$L7*$P$6^$M7</f>
        <v>-4.0063477999999993E-2</v>
      </c>
      <c r="C202" s="11">
        <f t="shared" si="400"/>
        <v>-4.0063477999999993E-2</v>
      </c>
      <c r="D202" s="11">
        <f t="shared" si="400"/>
        <v>-4.0063477999999993E-2</v>
      </c>
      <c r="E202" s="11">
        <f t="shared" si="409"/>
        <v>-4.0063477999999993E-2</v>
      </c>
      <c r="F202" s="11">
        <f t="shared" si="409"/>
        <v>-4.0063477999999993E-2</v>
      </c>
      <c r="G202" s="11">
        <f t="shared" si="409"/>
        <v>-4.0063477999999993E-2</v>
      </c>
      <c r="H202" s="11">
        <v>5</v>
      </c>
      <c r="I202" s="11">
        <f t="shared" ref="I202:N202" si="410">$I7*I$197^$J7*$R$7^$K7*$Q$7^$L7*$P$7^$M7</f>
        <v>-3.4340123999999993E-2</v>
      </c>
      <c r="J202" s="11">
        <f t="shared" si="410"/>
        <v>-3.4340123999999993E-2</v>
      </c>
      <c r="K202" s="11">
        <f t="shared" si="410"/>
        <v>-3.4340123999999993E-2</v>
      </c>
      <c r="L202" s="11">
        <f t="shared" si="410"/>
        <v>-3.4340123999999993E-2</v>
      </c>
      <c r="M202" s="11">
        <f t="shared" si="410"/>
        <v>-3.4340123999999993E-2</v>
      </c>
      <c r="N202" s="11">
        <f t="shared" si="410"/>
        <v>-3.4340123999999993E-2</v>
      </c>
      <c r="O202" s="11">
        <v>5</v>
      </c>
      <c r="P202" s="11">
        <f t="shared" ref="P202:U202" si="411">$I7*P$197^$J7*$R$8^$K7*$Q$8^$L7*$P$8^$M7</f>
        <v>-2.8616769999999996E-2</v>
      </c>
      <c r="Q202" s="11">
        <f t="shared" si="411"/>
        <v>-2.8616769999999996E-2</v>
      </c>
      <c r="R202" s="11">
        <f t="shared" si="411"/>
        <v>-2.8616769999999996E-2</v>
      </c>
      <c r="S202" s="11">
        <f t="shared" si="411"/>
        <v>-2.8616769999999996E-2</v>
      </c>
      <c r="T202" s="11">
        <f t="shared" si="411"/>
        <v>-2.8616769999999996E-2</v>
      </c>
      <c r="U202" s="11">
        <f t="shared" si="411"/>
        <v>-2.8616769999999996E-2</v>
      </c>
    </row>
    <row r="203" spans="1:21" x14ac:dyDescent="0.25">
      <c r="A203" s="11">
        <v>6</v>
      </c>
      <c r="B203" s="11">
        <f t="shared" ref="B203:G203" si="412">$I8*B$197^$J8*$R$6^$K8*$Q$6^$L8*$P$6^$M8</f>
        <v>-7.4094173999999985E-2</v>
      </c>
      <c r="C203" s="11">
        <f t="shared" si="400"/>
        <v>-8.4679055999999989E-2</v>
      </c>
      <c r="D203" s="11">
        <f t="shared" si="400"/>
        <v>-9.5263937999999979E-2</v>
      </c>
      <c r="E203" s="11">
        <f t="shared" si="412"/>
        <v>-0.10584881999999998</v>
      </c>
      <c r="F203" s="11">
        <f t="shared" si="412"/>
        <v>-0.11643370199999997</v>
      </c>
      <c r="G203" s="11">
        <f t="shared" si="412"/>
        <v>-0.12701858399999999</v>
      </c>
      <c r="H203" s="11">
        <v>6</v>
      </c>
      <c r="I203" s="11">
        <f t="shared" ref="I203:N203" si="413">$I8*I$197^$J8*$R$7^$K8*$Q$7^$L8*$P$7^$M8</f>
        <v>-6.3509291999999981E-2</v>
      </c>
      <c r="J203" s="11">
        <f t="shared" si="413"/>
        <v>-7.2582047999999996E-2</v>
      </c>
      <c r="K203" s="11">
        <f t="shared" si="413"/>
        <v>-8.1654803999999984E-2</v>
      </c>
      <c r="L203" s="11">
        <f t="shared" si="413"/>
        <v>-9.0727559999999999E-2</v>
      </c>
      <c r="M203" s="11">
        <f t="shared" si="413"/>
        <v>-9.9800315999999986E-2</v>
      </c>
      <c r="N203" s="11">
        <f t="shared" si="413"/>
        <v>-0.10887307199999999</v>
      </c>
      <c r="O203" s="11">
        <v>6</v>
      </c>
      <c r="P203" s="11">
        <f t="shared" ref="P203:U203" si="414">$I8*P$197^$J8*$R$8^$K8*$Q$8^$L8*$P$8^$M8</f>
        <v>-5.2924409999999991E-2</v>
      </c>
      <c r="Q203" s="11">
        <f t="shared" si="414"/>
        <v>-6.0485039999999997E-2</v>
      </c>
      <c r="R203" s="11">
        <f t="shared" si="414"/>
        <v>-6.8045669999999989E-2</v>
      </c>
      <c r="S203" s="11">
        <f t="shared" si="414"/>
        <v>-7.5606299999999987E-2</v>
      </c>
      <c r="T203" s="11">
        <f t="shared" si="414"/>
        <v>-8.3166929999999986E-2</v>
      </c>
      <c r="U203" s="11">
        <f t="shared" si="414"/>
        <v>-9.0727559999999999E-2</v>
      </c>
    </row>
    <row r="204" spans="1:21" x14ac:dyDescent="0.25">
      <c r="A204" s="11">
        <v>7</v>
      </c>
      <c r="B204" s="11">
        <f t="shared" ref="B204:G204" si="415">$I9*B$197^$J9*$R$6^$K9*$Q$6^$L9*$P$6^$M9</f>
        <v>-4.251599561999999E-2</v>
      </c>
      <c r="C204" s="11">
        <f t="shared" si="400"/>
        <v>-5.5531096320000001E-2</v>
      </c>
      <c r="D204" s="11">
        <f t="shared" si="400"/>
        <v>-7.0281543779999997E-2</v>
      </c>
      <c r="E204" s="11">
        <f t="shared" si="415"/>
        <v>-8.6767337999999986E-2</v>
      </c>
      <c r="F204" s="11">
        <f t="shared" si="415"/>
        <v>-0.10498847897999999</v>
      </c>
      <c r="G204" s="11">
        <f t="shared" si="415"/>
        <v>-0.12494496671999997</v>
      </c>
      <c r="H204" s="11">
        <v>7</v>
      </c>
      <c r="I204" s="11">
        <f t="shared" ref="I204:N204" si="416">$I9*I$197^$J9*$R$7^$K9*$Q$7^$L9*$P$7^$M9</f>
        <v>-3.6442281959999989E-2</v>
      </c>
      <c r="J204" s="11">
        <f t="shared" si="416"/>
        <v>-4.7598082559999998E-2</v>
      </c>
      <c r="K204" s="11">
        <f t="shared" si="416"/>
        <v>-6.0241323240000005E-2</v>
      </c>
      <c r="L204" s="11">
        <f t="shared" si="416"/>
        <v>-7.4372003999999992E-2</v>
      </c>
      <c r="M204" s="11">
        <f t="shared" si="416"/>
        <v>-8.9990124839999991E-2</v>
      </c>
      <c r="N204" s="11">
        <f t="shared" si="416"/>
        <v>-0.10709568575999998</v>
      </c>
      <c r="O204" s="11">
        <v>7</v>
      </c>
      <c r="P204" s="11">
        <f t="shared" ref="P204:U204" si="417">$I9*P$197^$J9*$R$8^$K9*$Q$8^$L9*$P$8^$M9</f>
        <v>-3.0368568299999992E-2</v>
      </c>
      <c r="Q204" s="11">
        <f t="shared" si="417"/>
        <v>-3.9665068800000002E-2</v>
      </c>
      <c r="R204" s="11">
        <f t="shared" si="417"/>
        <v>-5.02011027E-2</v>
      </c>
      <c r="S204" s="11">
        <f t="shared" si="417"/>
        <v>-6.1976669999999991E-2</v>
      </c>
      <c r="T204" s="11">
        <f t="shared" si="417"/>
        <v>-7.4991770700000002E-2</v>
      </c>
      <c r="U204" s="11">
        <f t="shared" si="417"/>
        <v>-8.9246404799999984E-2</v>
      </c>
    </row>
    <row r="205" spans="1:21" x14ac:dyDescent="0.25">
      <c r="A205" s="11">
        <v>8</v>
      </c>
      <c r="B205" s="11">
        <f t="shared" ref="B205:G205" si="418">$I10*B$197^$J10*$R$6^$K10*$Q$6^$L10*$P$6^$M10</f>
        <v>0.25870569199999999</v>
      </c>
      <c r="C205" s="11">
        <f t="shared" si="400"/>
        <v>0.25870569199999999</v>
      </c>
      <c r="D205" s="11">
        <f t="shared" si="400"/>
        <v>0.25870569199999999</v>
      </c>
      <c r="E205" s="11">
        <f t="shared" si="418"/>
        <v>0.25870569199999999</v>
      </c>
      <c r="F205" s="11">
        <f t="shared" si="418"/>
        <v>0.25870569199999999</v>
      </c>
      <c r="G205" s="11">
        <f t="shared" si="418"/>
        <v>0.25870569199999999</v>
      </c>
      <c r="H205" s="11">
        <v>8</v>
      </c>
      <c r="I205" s="11">
        <f t="shared" ref="I205:N205" si="419">$I10*I$197^$J10*$R$7^$K10*$Q$7^$L10*$P$7^$M10</f>
        <v>0.19006948800000001</v>
      </c>
      <c r="J205" s="11">
        <f t="shared" si="419"/>
        <v>0.19006948800000001</v>
      </c>
      <c r="K205" s="11">
        <f t="shared" si="419"/>
        <v>0.19006948800000001</v>
      </c>
      <c r="L205" s="11">
        <f t="shared" si="419"/>
        <v>0.19006948800000001</v>
      </c>
      <c r="M205" s="11">
        <f t="shared" si="419"/>
        <v>0.19006948800000001</v>
      </c>
      <c r="N205" s="11">
        <f t="shared" si="419"/>
        <v>0.19006948800000001</v>
      </c>
      <c r="O205" s="11">
        <v>8</v>
      </c>
      <c r="P205" s="11">
        <f t="shared" ref="P205:U205" si="420">$I10*P$197^$J10*$R$8^$K10*$Q$8^$L10*$P$8^$M10</f>
        <v>0.13199269999999999</v>
      </c>
      <c r="Q205" s="11">
        <f t="shared" si="420"/>
        <v>0.13199269999999999</v>
      </c>
      <c r="R205" s="11">
        <f t="shared" si="420"/>
        <v>0.13199269999999999</v>
      </c>
      <c r="S205" s="11">
        <f t="shared" si="420"/>
        <v>0.13199269999999999</v>
      </c>
      <c r="T205" s="11">
        <f t="shared" si="420"/>
        <v>0.13199269999999999</v>
      </c>
      <c r="U205" s="11">
        <f t="shared" si="420"/>
        <v>0.13199269999999999</v>
      </c>
    </row>
    <row r="206" spans="1:21" x14ac:dyDescent="0.25">
      <c r="A206" s="11">
        <v>9</v>
      </c>
      <c r="B206" s="11">
        <f t="shared" ref="B206:G206" si="421">$I11*B$197^$J11*$R$6^$K11*$Q$6^$L11*$P$6^$M11</f>
        <v>-1.0384388E-2</v>
      </c>
      <c r="C206" s="11">
        <f t="shared" si="400"/>
        <v>-1.1867872000000002E-2</v>
      </c>
      <c r="D206" s="11">
        <f t="shared" si="400"/>
        <v>-1.3351356E-2</v>
      </c>
      <c r="E206" s="11">
        <f t="shared" si="421"/>
        <v>-1.483484E-2</v>
      </c>
      <c r="F206" s="11">
        <f t="shared" si="421"/>
        <v>-1.6318324000000002E-2</v>
      </c>
      <c r="G206" s="11">
        <f t="shared" si="421"/>
        <v>-1.7801807999999999E-2</v>
      </c>
      <c r="H206" s="11">
        <v>9</v>
      </c>
      <c r="I206" s="11">
        <f t="shared" ref="I206:N206" si="422">$I11*I$197^$J11*$R$7^$K11*$Q$7^$L11*$P$7^$M11</f>
        <v>-1.0384388E-2</v>
      </c>
      <c r="J206" s="11">
        <f t="shared" si="422"/>
        <v>-1.1867872000000002E-2</v>
      </c>
      <c r="K206" s="11">
        <f t="shared" si="422"/>
        <v>-1.3351356E-2</v>
      </c>
      <c r="L206" s="11">
        <f t="shared" si="422"/>
        <v>-1.483484E-2</v>
      </c>
      <c r="M206" s="11">
        <f t="shared" si="422"/>
        <v>-1.6318324000000002E-2</v>
      </c>
      <c r="N206" s="11">
        <f t="shared" si="422"/>
        <v>-1.7801807999999999E-2</v>
      </c>
      <c r="O206" s="11">
        <v>9</v>
      </c>
      <c r="P206" s="11">
        <f t="shared" ref="P206:U206" si="423">$I11*P$197^$J11*$R$8^$K11*$Q$8^$L11*$P$8^$M11</f>
        <v>-1.0384388E-2</v>
      </c>
      <c r="Q206" s="11">
        <f t="shared" si="423"/>
        <v>-1.1867872000000002E-2</v>
      </c>
      <c r="R206" s="11">
        <f t="shared" si="423"/>
        <v>-1.3351356E-2</v>
      </c>
      <c r="S206" s="11">
        <f t="shared" si="423"/>
        <v>-1.483484E-2</v>
      </c>
      <c r="T206" s="11">
        <f t="shared" si="423"/>
        <v>-1.6318324000000002E-2</v>
      </c>
      <c r="U206" s="11">
        <f t="shared" si="423"/>
        <v>-1.7801807999999999E-2</v>
      </c>
    </row>
    <row r="207" spans="1:21" x14ac:dyDescent="0.25">
      <c r="A207" s="11">
        <v>10</v>
      </c>
      <c r="B207" s="11">
        <f t="shared" ref="B207:G207" si="424">$I12*B$197^$J12*$R$6^$K12*$Q$6^$L12*$P$6^$M12</f>
        <v>2.8766976E-2</v>
      </c>
      <c r="C207" s="11">
        <f t="shared" si="400"/>
        <v>2.8766976E-2</v>
      </c>
      <c r="D207" s="11">
        <f t="shared" si="400"/>
        <v>2.8766976E-2</v>
      </c>
      <c r="E207" s="11">
        <f t="shared" si="424"/>
        <v>2.8766976E-2</v>
      </c>
      <c r="F207" s="11">
        <f t="shared" si="424"/>
        <v>2.8766976E-2</v>
      </c>
      <c r="G207" s="11">
        <f t="shared" si="424"/>
        <v>2.8766976E-2</v>
      </c>
      <c r="H207" s="11">
        <v>10</v>
      </c>
      <c r="I207" s="11">
        <f t="shared" ref="I207:N207" si="425">$I12*I$197^$J12*$R$7^$K12*$Q$7^$L12*$P$7^$M12</f>
        <v>2.4657408000000002E-2</v>
      </c>
      <c r="J207" s="11">
        <f t="shared" si="425"/>
        <v>2.4657408000000002E-2</v>
      </c>
      <c r="K207" s="11">
        <f t="shared" si="425"/>
        <v>2.4657408000000002E-2</v>
      </c>
      <c r="L207" s="11">
        <f t="shared" si="425"/>
        <v>2.4657408000000002E-2</v>
      </c>
      <c r="M207" s="11">
        <f t="shared" si="425"/>
        <v>2.4657408000000002E-2</v>
      </c>
      <c r="N207" s="11">
        <f t="shared" si="425"/>
        <v>2.4657408000000002E-2</v>
      </c>
      <c r="O207" s="11">
        <v>10</v>
      </c>
      <c r="P207" s="11">
        <f t="shared" ref="P207:U207" si="426">$I12*P$197^$J12*$R$8^$K12*$Q$8^$L12*$P$8^$M12</f>
        <v>2.0547840000000001E-2</v>
      </c>
      <c r="Q207" s="11">
        <f t="shared" si="426"/>
        <v>2.0547840000000001E-2</v>
      </c>
      <c r="R207" s="11">
        <f t="shared" si="426"/>
        <v>2.0547840000000001E-2</v>
      </c>
      <c r="S207" s="11">
        <f t="shared" si="426"/>
        <v>2.0547840000000001E-2</v>
      </c>
      <c r="T207" s="11">
        <f t="shared" si="426"/>
        <v>2.0547840000000001E-2</v>
      </c>
      <c r="U207" s="11">
        <f t="shared" si="426"/>
        <v>2.0547840000000001E-2</v>
      </c>
    </row>
    <row r="208" spans="1:21" x14ac:dyDescent="0.25">
      <c r="A208" s="11">
        <v>11</v>
      </c>
      <c r="B208" s="11">
        <f t="shared" ref="B208:G208" si="427">$I13*B$197^$J13*$R$6^$K13*$Q$6^$L13*$P$6^$M13</f>
        <v>8.2104007999999978E-2</v>
      </c>
      <c r="C208" s="11">
        <f t="shared" si="400"/>
        <v>9.3833152000000003E-2</v>
      </c>
      <c r="D208" s="11">
        <f t="shared" si="400"/>
        <v>0.10556229599999999</v>
      </c>
      <c r="E208" s="11">
        <f t="shared" si="427"/>
        <v>0.11729143999999998</v>
      </c>
      <c r="F208" s="11">
        <f t="shared" si="427"/>
        <v>0.12902058399999999</v>
      </c>
      <c r="G208" s="11">
        <f t="shared" si="427"/>
        <v>0.14074972799999996</v>
      </c>
      <c r="H208" s="11">
        <v>11</v>
      </c>
      <c r="I208" s="11">
        <f t="shared" ref="I208:N208" si="428">$I13*I$197^$J13*$R$7^$K13*$Q$7^$L13*$P$7^$M13</f>
        <v>7.0374863999999981E-2</v>
      </c>
      <c r="J208" s="11">
        <f t="shared" si="428"/>
        <v>8.0428416000000003E-2</v>
      </c>
      <c r="K208" s="11">
        <f t="shared" si="428"/>
        <v>9.0481967999999982E-2</v>
      </c>
      <c r="L208" s="11">
        <f t="shared" si="428"/>
        <v>0.10053551999999999</v>
      </c>
      <c r="M208" s="11">
        <f t="shared" si="428"/>
        <v>0.110589072</v>
      </c>
      <c r="N208" s="11">
        <f t="shared" si="428"/>
        <v>0.12064262399999998</v>
      </c>
      <c r="O208" s="11">
        <v>11</v>
      </c>
      <c r="P208" s="11">
        <f t="shared" ref="P208:U208" si="429">$I13*P$197^$J13*$R$8^$K13*$Q$8^$L13*$P$8^$M13</f>
        <v>5.8645719999999991E-2</v>
      </c>
      <c r="Q208" s="11">
        <f t="shared" si="429"/>
        <v>6.7023680000000002E-2</v>
      </c>
      <c r="R208" s="11">
        <f t="shared" si="429"/>
        <v>7.5401639999999992E-2</v>
      </c>
      <c r="S208" s="11">
        <f t="shared" si="429"/>
        <v>8.3779599999999996E-2</v>
      </c>
      <c r="T208" s="11">
        <f t="shared" si="429"/>
        <v>9.2157559999999999E-2</v>
      </c>
      <c r="U208" s="11">
        <f t="shared" si="429"/>
        <v>0.10053551999999999</v>
      </c>
    </row>
    <row r="209" spans="1:21" x14ac:dyDescent="0.25">
      <c r="A209" s="11">
        <v>12</v>
      </c>
      <c r="B209" s="11">
        <f t="shared" ref="B209:G209" si="430">$I14*B$197^$J14*$R$6^$K14*$Q$6^$L14*$P$6^$M14</f>
        <v>1.3015313359999997E-2</v>
      </c>
      <c r="C209" s="11">
        <f t="shared" si="400"/>
        <v>1.6999592960000004E-2</v>
      </c>
      <c r="D209" s="11">
        <f t="shared" si="400"/>
        <v>2.1515109840000001E-2</v>
      </c>
      <c r="E209" s="11">
        <f t="shared" si="430"/>
        <v>2.6561864000000001E-2</v>
      </c>
      <c r="F209" s="11">
        <f t="shared" si="430"/>
        <v>3.2139855440000011E-2</v>
      </c>
      <c r="G209" s="11">
        <f t="shared" si="430"/>
        <v>3.8249084160000002E-2</v>
      </c>
      <c r="H209" s="11">
        <v>12</v>
      </c>
      <c r="I209" s="11">
        <f t="shared" ref="I209:N209" si="431">$I14*I$197^$J14*$R$7^$K14*$Q$7^$L14*$P$7^$M14</f>
        <v>1.1155982879999998E-2</v>
      </c>
      <c r="J209" s="11">
        <f t="shared" si="431"/>
        <v>1.4571079680000005E-2</v>
      </c>
      <c r="K209" s="11">
        <f t="shared" si="431"/>
        <v>1.8441522720000002E-2</v>
      </c>
      <c r="L209" s="11">
        <f t="shared" si="431"/>
        <v>2.2767312000000001E-2</v>
      </c>
      <c r="M209" s="11">
        <f t="shared" si="431"/>
        <v>2.7548447520000009E-2</v>
      </c>
      <c r="N209" s="11">
        <f t="shared" si="431"/>
        <v>3.278492928E-2</v>
      </c>
      <c r="O209" s="11">
        <v>12</v>
      </c>
      <c r="P209" s="11">
        <f t="shared" ref="P209:U209" si="432">$I14*P$197^$J14*$R$8^$K14*$Q$8^$L14*$P$8^$M14</f>
        <v>9.2966523999999991E-3</v>
      </c>
      <c r="Q209" s="11">
        <f t="shared" si="432"/>
        <v>1.2142566400000004E-2</v>
      </c>
      <c r="R209" s="11">
        <f t="shared" si="432"/>
        <v>1.5367935600000002E-2</v>
      </c>
      <c r="S209" s="11">
        <f t="shared" si="432"/>
        <v>1.8972760000000002E-2</v>
      </c>
      <c r="T209" s="11">
        <f t="shared" si="432"/>
        <v>2.2957039600000007E-2</v>
      </c>
      <c r="U209" s="11">
        <f t="shared" si="432"/>
        <v>2.7320774400000001E-2</v>
      </c>
    </row>
    <row r="210" spans="1:21" x14ac:dyDescent="0.25">
      <c r="A210" s="11">
        <v>13</v>
      </c>
      <c r="B210" s="11">
        <f t="shared" ref="B210:G210" si="433">$I15*B$197^$J15*$R$6^$K15*$Q$6^$L15*$P$6^$M15</f>
        <v>-9.9251577599999991E-3</v>
      </c>
      <c r="C210" s="11">
        <f t="shared" si="400"/>
        <v>-1.2963471360000003E-2</v>
      </c>
      <c r="D210" s="11">
        <f t="shared" si="400"/>
        <v>-1.640689344E-2</v>
      </c>
      <c r="E210" s="11">
        <f t="shared" si="433"/>
        <v>-2.0255424000000001E-2</v>
      </c>
      <c r="F210" s="11">
        <f t="shared" si="433"/>
        <v>-2.4509063040000001E-2</v>
      </c>
      <c r="G210" s="11">
        <f t="shared" si="433"/>
        <v>-2.916781056E-2</v>
      </c>
      <c r="H210" s="11">
        <v>13</v>
      </c>
      <c r="I210" s="11">
        <f t="shared" ref="I210:N210" si="434">$I15*I$197^$J15*$R$7^$K15*$Q$7^$L15*$P$7^$M15</f>
        <v>-9.9251577599999991E-3</v>
      </c>
      <c r="J210" s="11">
        <f t="shared" si="434"/>
        <v>-1.2963471360000003E-2</v>
      </c>
      <c r="K210" s="11">
        <f t="shared" si="434"/>
        <v>-1.640689344E-2</v>
      </c>
      <c r="L210" s="11">
        <f t="shared" si="434"/>
        <v>-2.0255424000000001E-2</v>
      </c>
      <c r="M210" s="11">
        <f t="shared" si="434"/>
        <v>-2.4509063040000001E-2</v>
      </c>
      <c r="N210" s="11">
        <f t="shared" si="434"/>
        <v>-2.916781056E-2</v>
      </c>
      <c r="O210" s="11">
        <v>13</v>
      </c>
      <c r="P210" s="11">
        <f t="shared" ref="P210:U210" si="435">$I15*P$197^$J15*$R$8^$K15*$Q$8^$L15*$P$8^$M15</f>
        <v>-9.9251577599999991E-3</v>
      </c>
      <c r="Q210" s="11">
        <f t="shared" si="435"/>
        <v>-1.2963471360000003E-2</v>
      </c>
      <c r="R210" s="11">
        <f t="shared" si="435"/>
        <v>-1.640689344E-2</v>
      </c>
      <c r="S210" s="11">
        <f t="shared" si="435"/>
        <v>-2.0255424000000001E-2</v>
      </c>
      <c r="T210" s="11">
        <f t="shared" si="435"/>
        <v>-2.4509063040000001E-2</v>
      </c>
      <c r="U210" s="11">
        <f t="shared" si="435"/>
        <v>-2.916781056E-2</v>
      </c>
    </row>
    <row r="211" spans="1:21" x14ac:dyDescent="0.25">
      <c r="A211" s="11">
        <v>14</v>
      </c>
      <c r="B211" s="11">
        <f t="shared" ref="B211:G211" si="436">$I16*B$197^$J16*$R$6^$K16*$Q$6^$L16*$P$6^$M16</f>
        <v>1.2029366719999997E-2</v>
      </c>
      <c r="C211" s="11">
        <f t="shared" si="400"/>
        <v>1.374784768E-2</v>
      </c>
      <c r="D211" s="11">
        <f t="shared" si="400"/>
        <v>1.5466328639999999E-2</v>
      </c>
      <c r="E211" s="11">
        <f t="shared" si="436"/>
        <v>1.7184809599999996E-2</v>
      </c>
      <c r="F211" s="11">
        <f t="shared" si="436"/>
        <v>1.8903290559999997E-2</v>
      </c>
      <c r="G211" s="11">
        <f t="shared" si="436"/>
        <v>2.0621771519999995E-2</v>
      </c>
      <c r="H211" s="11">
        <v>14</v>
      </c>
      <c r="I211" s="11">
        <f t="shared" ref="I211:N211" si="437">$I16*I$197^$J16*$R$7^$K16*$Q$7^$L16*$P$7^$M16</f>
        <v>1.0310885759999997E-2</v>
      </c>
      <c r="J211" s="11">
        <f t="shared" si="437"/>
        <v>1.1783869440000001E-2</v>
      </c>
      <c r="K211" s="11">
        <f t="shared" si="437"/>
        <v>1.3256853119999999E-2</v>
      </c>
      <c r="L211" s="11">
        <f t="shared" si="437"/>
        <v>1.4729836799999998E-2</v>
      </c>
      <c r="M211" s="11">
        <f t="shared" si="437"/>
        <v>1.6202820479999998E-2</v>
      </c>
      <c r="N211" s="11">
        <f t="shared" si="437"/>
        <v>1.7675804159999996E-2</v>
      </c>
      <c r="O211" s="11">
        <v>14</v>
      </c>
      <c r="P211" s="11">
        <f t="shared" ref="P211:U211" si="438">$I16*P$197^$J16*$R$8^$K16*$Q$8^$L16*$P$8^$M16</f>
        <v>8.5924047999999982E-3</v>
      </c>
      <c r="Q211" s="11">
        <f t="shared" si="438"/>
        <v>9.8198911999999999E-3</v>
      </c>
      <c r="R211" s="11">
        <f t="shared" si="438"/>
        <v>1.10473776E-2</v>
      </c>
      <c r="S211" s="11">
        <f t="shared" si="438"/>
        <v>1.2274863999999998E-2</v>
      </c>
      <c r="T211" s="11">
        <f t="shared" si="438"/>
        <v>1.35023504E-2</v>
      </c>
      <c r="U211" s="11">
        <f t="shared" si="438"/>
        <v>1.4729836799999998E-2</v>
      </c>
    </row>
    <row r="212" spans="1:21" x14ac:dyDescent="0.25">
      <c r="A212" s="11">
        <v>15</v>
      </c>
      <c r="B212" s="11">
        <f t="shared" ref="B212:G212" si="439">$I17*B$197^$J17*$R$6^$K17*$Q$6^$L17*$P$6^$M17</f>
        <v>-0.14784836639999999</v>
      </c>
      <c r="C212" s="11">
        <f t="shared" si="400"/>
        <v>-0.14784836639999999</v>
      </c>
      <c r="D212" s="11">
        <f t="shared" si="400"/>
        <v>-0.14784836639999999</v>
      </c>
      <c r="E212" s="11">
        <f t="shared" si="439"/>
        <v>-0.14784836639999999</v>
      </c>
      <c r="F212" s="11">
        <f t="shared" si="439"/>
        <v>-0.14784836639999999</v>
      </c>
      <c r="G212" s="11">
        <f t="shared" si="439"/>
        <v>-0.14784836639999999</v>
      </c>
      <c r="H212" s="11">
        <v>15</v>
      </c>
      <c r="I212" s="11">
        <f t="shared" ref="I212:N212" si="440">$I17*I$197^$J17*$R$7^$K17*$Q$7^$L17*$P$7^$M17</f>
        <v>-0.10862328959999999</v>
      </c>
      <c r="J212" s="11">
        <f t="shared" si="440"/>
        <v>-0.10862328959999999</v>
      </c>
      <c r="K212" s="11">
        <f t="shared" si="440"/>
        <v>-0.10862328959999999</v>
      </c>
      <c r="L212" s="11">
        <f t="shared" si="440"/>
        <v>-0.10862328959999999</v>
      </c>
      <c r="M212" s="11">
        <f t="shared" si="440"/>
        <v>-0.10862328959999999</v>
      </c>
      <c r="N212" s="11">
        <f t="shared" si="440"/>
        <v>-0.10862328959999999</v>
      </c>
      <c r="O212" s="11">
        <v>15</v>
      </c>
      <c r="P212" s="11">
        <f t="shared" ref="P212:U212" si="441">$I17*P$197^$J17*$R$8^$K17*$Q$8^$L17*$P$8^$M17</f>
        <v>-7.5432840000000001E-2</v>
      </c>
      <c r="Q212" s="11">
        <f t="shared" si="441"/>
        <v>-7.5432840000000001E-2</v>
      </c>
      <c r="R212" s="11">
        <f t="shared" si="441"/>
        <v>-7.5432840000000001E-2</v>
      </c>
      <c r="S212" s="11">
        <f t="shared" si="441"/>
        <v>-7.5432840000000001E-2</v>
      </c>
      <c r="T212" s="11">
        <f t="shared" si="441"/>
        <v>-7.5432840000000001E-2</v>
      </c>
      <c r="U212" s="11">
        <f t="shared" si="441"/>
        <v>-7.5432840000000001E-2</v>
      </c>
    </row>
    <row r="213" spans="1:21" x14ac:dyDescent="0.25">
      <c r="A213" s="11">
        <v>16</v>
      </c>
      <c r="B213" s="11">
        <f t="shared" ref="B213:G213" si="442">$I18*B$197^$J18*$R$6^$K18*$Q$6^$L18*$P$6^$M18</f>
        <v>1.3399548819999997E-2</v>
      </c>
      <c r="C213" s="11">
        <f t="shared" si="400"/>
        <v>2.0001658880000002E-2</v>
      </c>
      <c r="D213" s="11">
        <f t="shared" si="400"/>
        <v>2.8478924460000003E-2</v>
      </c>
      <c r="E213" s="11">
        <f t="shared" si="442"/>
        <v>3.9065740000000002E-2</v>
      </c>
      <c r="F213" s="11">
        <f t="shared" si="442"/>
        <v>5.1996499940000017E-2</v>
      </c>
      <c r="G213" s="11">
        <f t="shared" si="442"/>
        <v>6.7505598720000004E-2</v>
      </c>
      <c r="H213" s="11">
        <v>16</v>
      </c>
      <c r="I213" s="11">
        <f t="shared" ref="I213:N213" si="443">$I18*I$197^$J18*$R$7^$K18*$Q$7^$L18*$P$7^$M18</f>
        <v>1.3399548819999997E-2</v>
      </c>
      <c r="J213" s="11">
        <f t="shared" si="443"/>
        <v>2.0001658880000002E-2</v>
      </c>
      <c r="K213" s="11">
        <f t="shared" si="443"/>
        <v>2.8478924460000003E-2</v>
      </c>
      <c r="L213" s="11">
        <f t="shared" si="443"/>
        <v>3.9065740000000002E-2</v>
      </c>
      <c r="M213" s="11">
        <f t="shared" si="443"/>
        <v>5.1996499940000017E-2</v>
      </c>
      <c r="N213" s="11">
        <f t="shared" si="443"/>
        <v>6.7505598720000004E-2</v>
      </c>
      <c r="O213" s="11">
        <v>16</v>
      </c>
      <c r="P213" s="11">
        <f t="shared" ref="P213:U213" si="444">$I18*P$197^$J18*$R$8^$K18*$Q$8^$L18*$P$8^$M18</f>
        <v>1.3399548819999997E-2</v>
      </c>
      <c r="Q213" s="11">
        <f t="shared" si="444"/>
        <v>2.0001658880000002E-2</v>
      </c>
      <c r="R213" s="11">
        <f t="shared" si="444"/>
        <v>2.8478924460000003E-2</v>
      </c>
      <c r="S213" s="11">
        <f t="shared" si="444"/>
        <v>3.9065740000000002E-2</v>
      </c>
      <c r="T213" s="11">
        <f t="shared" si="444"/>
        <v>5.1996499940000017E-2</v>
      </c>
      <c r="U213" s="11">
        <f t="shared" si="444"/>
        <v>6.7505598720000004E-2</v>
      </c>
    </row>
    <row r="214" spans="1:21" x14ac:dyDescent="0.25">
      <c r="A214" s="11">
        <v>17</v>
      </c>
      <c r="B214" s="11">
        <f t="shared" ref="B214:G214" si="445">$I19*B$197^$J19*$R$6^$K19*$Q$6^$L19*$P$6^$M19</f>
        <v>3.1095062879999993E-2</v>
      </c>
      <c r="C214" s="11">
        <f t="shared" si="400"/>
        <v>3.1095062879999993E-2</v>
      </c>
      <c r="D214" s="11">
        <f t="shared" si="400"/>
        <v>3.1095062879999993E-2</v>
      </c>
      <c r="E214" s="11">
        <f t="shared" si="445"/>
        <v>3.1095062879999993E-2</v>
      </c>
      <c r="F214" s="11">
        <f t="shared" si="445"/>
        <v>3.1095062879999993E-2</v>
      </c>
      <c r="G214" s="11">
        <f t="shared" si="445"/>
        <v>3.1095062879999993E-2</v>
      </c>
      <c r="H214" s="11">
        <v>17</v>
      </c>
      <c r="I214" s="11">
        <f t="shared" ref="I214:N214" si="446">$I19*I$197^$J19*$R$7^$K19*$Q$7^$L19*$P$7^$M19</f>
        <v>1.958173056E-2</v>
      </c>
      <c r="J214" s="11">
        <f t="shared" si="446"/>
        <v>1.958173056E-2</v>
      </c>
      <c r="K214" s="11">
        <f t="shared" si="446"/>
        <v>1.958173056E-2</v>
      </c>
      <c r="L214" s="11">
        <f t="shared" si="446"/>
        <v>1.958173056E-2</v>
      </c>
      <c r="M214" s="11">
        <f t="shared" si="446"/>
        <v>1.958173056E-2</v>
      </c>
      <c r="N214" s="11">
        <f t="shared" si="446"/>
        <v>1.958173056E-2</v>
      </c>
      <c r="O214" s="11">
        <v>17</v>
      </c>
      <c r="P214" s="11">
        <f t="shared" ref="P214:U214" si="447">$I19*P$197^$J19*$R$8^$K19*$Q$8^$L19*$P$8^$M19</f>
        <v>1.133202E-2</v>
      </c>
      <c r="Q214" s="11">
        <f t="shared" si="447"/>
        <v>1.133202E-2</v>
      </c>
      <c r="R214" s="11">
        <f t="shared" si="447"/>
        <v>1.133202E-2</v>
      </c>
      <c r="S214" s="11">
        <f t="shared" si="447"/>
        <v>1.133202E-2</v>
      </c>
      <c r="T214" s="11">
        <f t="shared" si="447"/>
        <v>1.133202E-2</v>
      </c>
      <c r="U214" s="11">
        <f t="shared" si="447"/>
        <v>1.133202E-2</v>
      </c>
    </row>
    <row r="215" spans="1:21" x14ac:dyDescent="0.25">
      <c r="A215" s="11">
        <v>18</v>
      </c>
      <c r="B215" s="11">
        <f t="shared" ref="B215:G215" si="448">$I20*B$197^$J20*$R$6^$K20*$Q$6^$L20*$P$6^$M20</f>
        <v>4.2768571215999977E-3</v>
      </c>
      <c r="C215" s="11">
        <f t="shared" si="400"/>
        <v>4.8878367103999988E-3</v>
      </c>
      <c r="D215" s="11">
        <f t="shared" si="400"/>
        <v>5.4988162991999991E-3</v>
      </c>
      <c r="E215" s="11">
        <f t="shared" si="448"/>
        <v>6.1097958879999985E-3</v>
      </c>
      <c r="F215" s="11">
        <f t="shared" si="448"/>
        <v>6.7207754767999997E-3</v>
      </c>
      <c r="G215" s="11">
        <f t="shared" si="448"/>
        <v>7.3317550655999982E-3</v>
      </c>
      <c r="H215" s="11">
        <v>18</v>
      </c>
      <c r="I215" s="11">
        <f t="shared" ref="I215:N215" si="449">$I20*I$197^$J20*$R$7^$K20*$Q$7^$L20*$P$7^$M20</f>
        <v>2.6932977791999995E-3</v>
      </c>
      <c r="J215" s="11">
        <f t="shared" si="449"/>
        <v>3.0780546048000002E-3</v>
      </c>
      <c r="K215" s="11">
        <f t="shared" si="449"/>
        <v>3.4628114303999996E-3</v>
      </c>
      <c r="L215" s="11">
        <f t="shared" si="449"/>
        <v>3.8475682559999998E-3</v>
      </c>
      <c r="M215" s="11">
        <f t="shared" si="449"/>
        <v>4.2323250816000005E-3</v>
      </c>
      <c r="N215" s="11">
        <f t="shared" si="449"/>
        <v>4.6170819072000003E-3</v>
      </c>
      <c r="O215" s="11">
        <v>18</v>
      </c>
      <c r="P215" s="11">
        <f t="shared" ref="P215:U215" si="450">$I20*P$197^$J20*$R$8^$K20*$Q$8^$L20*$P$8^$M20</f>
        <v>1.5586213999999998E-3</v>
      </c>
      <c r="Q215" s="11">
        <f t="shared" si="450"/>
        <v>1.7812816E-3</v>
      </c>
      <c r="R215" s="11">
        <f t="shared" si="450"/>
        <v>2.0039418000000002E-3</v>
      </c>
      <c r="S215" s="11">
        <f t="shared" si="450"/>
        <v>2.2266019999999998E-3</v>
      </c>
      <c r="T215" s="11">
        <f t="shared" si="450"/>
        <v>2.4492622000000003E-3</v>
      </c>
      <c r="U215" s="11">
        <f t="shared" si="450"/>
        <v>2.6719223999999999E-3</v>
      </c>
    </row>
    <row r="216" spans="1:21" x14ac:dyDescent="0.25">
      <c r="A216" s="11">
        <v>19</v>
      </c>
      <c r="B216" s="11">
        <f t="shared" ref="B216:G216" si="451">$I21*B$197^$J21*$R$6^$K21*$Q$6^$L21*$P$6^$M21</f>
        <v>7.7890399999999988E-3</v>
      </c>
      <c r="C216" s="11">
        <f t="shared" si="400"/>
        <v>7.7890399999999988E-3</v>
      </c>
      <c r="D216" s="11">
        <f t="shared" si="400"/>
        <v>7.7890399999999988E-3</v>
      </c>
      <c r="E216" s="11">
        <f t="shared" si="451"/>
        <v>7.7890399999999988E-3</v>
      </c>
      <c r="F216" s="11">
        <f t="shared" si="451"/>
        <v>7.7890399999999988E-3</v>
      </c>
      <c r="G216" s="11">
        <f t="shared" si="451"/>
        <v>7.7890399999999988E-3</v>
      </c>
      <c r="H216" s="11">
        <v>19</v>
      </c>
      <c r="I216" s="11">
        <f t="shared" ref="I216:N216" si="452">$I21*I$197^$J21*$R$7^$K21*$Q$7^$L21*$P$7^$M21</f>
        <v>7.7890399999999988E-3</v>
      </c>
      <c r="J216" s="11">
        <f t="shared" si="452"/>
        <v>7.7890399999999988E-3</v>
      </c>
      <c r="K216" s="11">
        <f t="shared" si="452"/>
        <v>7.7890399999999988E-3</v>
      </c>
      <c r="L216" s="11">
        <f t="shared" si="452"/>
        <v>7.7890399999999988E-3</v>
      </c>
      <c r="M216" s="11">
        <f t="shared" si="452"/>
        <v>7.7890399999999988E-3</v>
      </c>
      <c r="N216" s="11">
        <f t="shared" si="452"/>
        <v>7.7890399999999988E-3</v>
      </c>
      <c r="O216" s="11">
        <v>19</v>
      </c>
      <c r="P216" s="11">
        <f t="shared" ref="P216:U216" si="453">$I21*P$197^$J21*$R$8^$K21*$Q$8^$L21*$P$8^$M21</f>
        <v>7.7890399999999988E-3</v>
      </c>
      <c r="Q216" s="11">
        <f t="shared" si="453"/>
        <v>7.7890399999999988E-3</v>
      </c>
      <c r="R216" s="11">
        <f t="shared" si="453"/>
        <v>7.7890399999999988E-3</v>
      </c>
      <c r="S216" s="11">
        <f t="shared" si="453"/>
        <v>7.7890399999999988E-3</v>
      </c>
      <c r="T216" s="11">
        <f t="shared" si="453"/>
        <v>7.7890399999999988E-3</v>
      </c>
      <c r="U216" s="11">
        <f t="shared" si="453"/>
        <v>7.7890399999999988E-3</v>
      </c>
    </row>
    <row r="217" spans="1:21" x14ac:dyDescent="0.25">
      <c r="A217" s="11">
        <v>20</v>
      </c>
      <c r="B217" s="11">
        <f t="shared" ref="B217:G217" si="454">$I22*B$197^$J22*$R$6^$K22*$Q$6^$L22*$P$6^$M22</f>
        <v>1.6180304699999995E-2</v>
      </c>
      <c r="C217" s="11">
        <f t="shared" si="400"/>
        <v>1.8491776799999998E-2</v>
      </c>
      <c r="D217" s="11">
        <f t="shared" si="400"/>
        <v>2.0803248899999995E-2</v>
      </c>
      <c r="E217" s="11">
        <f t="shared" si="454"/>
        <v>2.3114720999999994E-2</v>
      </c>
      <c r="F217" s="11">
        <f t="shared" si="454"/>
        <v>2.5426193099999998E-2</v>
      </c>
      <c r="G217" s="11">
        <f t="shared" si="454"/>
        <v>2.7737665199999994E-2</v>
      </c>
      <c r="H217" s="11">
        <v>20</v>
      </c>
      <c r="I217" s="11">
        <f t="shared" ref="I217:N217" si="455">$I22*I$197^$J22*$R$7^$K22*$Q$7^$L22*$P$7^$M22</f>
        <v>1.6180304699999995E-2</v>
      </c>
      <c r="J217" s="11">
        <f t="shared" si="455"/>
        <v>1.8491776799999998E-2</v>
      </c>
      <c r="K217" s="11">
        <f t="shared" si="455"/>
        <v>2.0803248899999995E-2</v>
      </c>
      <c r="L217" s="11">
        <f t="shared" si="455"/>
        <v>2.3114720999999994E-2</v>
      </c>
      <c r="M217" s="11">
        <f t="shared" si="455"/>
        <v>2.5426193099999998E-2</v>
      </c>
      <c r="N217" s="11">
        <f t="shared" si="455"/>
        <v>2.7737665199999994E-2</v>
      </c>
      <c r="O217" s="11">
        <v>20</v>
      </c>
      <c r="P217" s="11">
        <f t="shared" ref="P217:U217" si="456">$I22*P$197^$J22*$R$8^$K22*$Q$8^$L22*$P$8^$M22</f>
        <v>1.6180304699999995E-2</v>
      </c>
      <c r="Q217" s="11">
        <f t="shared" si="456"/>
        <v>1.8491776799999998E-2</v>
      </c>
      <c r="R217" s="11">
        <f t="shared" si="456"/>
        <v>2.0803248899999995E-2</v>
      </c>
      <c r="S217" s="11">
        <f t="shared" si="456"/>
        <v>2.3114720999999994E-2</v>
      </c>
      <c r="T217" s="11">
        <f t="shared" si="456"/>
        <v>2.5426193099999998E-2</v>
      </c>
      <c r="U217" s="11">
        <f t="shared" si="456"/>
        <v>2.7737665199999994E-2</v>
      </c>
    </row>
    <row r="218" spans="1:21" x14ac:dyDescent="0.25">
      <c r="A218" s="11">
        <v>21</v>
      </c>
      <c r="B218" s="11">
        <f t="shared" ref="B218:G218" si="457">$I23*B$197^$J23*$R$6^$K23*$Q$6^$L23*$P$6^$M23</f>
        <v>3.2989283809999989E-3</v>
      </c>
      <c r="C218" s="11">
        <f t="shared" si="400"/>
        <v>4.9243479040000007E-3</v>
      </c>
      <c r="D218" s="11">
        <f t="shared" si="400"/>
        <v>7.0114250430000002E-3</v>
      </c>
      <c r="E218" s="11">
        <f t="shared" si="457"/>
        <v>9.6178669999999987E-3</v>
      </c>
      <c r="F218" s="11">
        <f t="shared" si="457"/>
        <v>1.2801380977000003E-2</v>
      </c>
      <c r="G218" s="11">
        <f t="shared" si="457"/>
        <v>1.6619674175999997E-2</v>
      </c>
      <c r="H218" s="11">
        <v>21</v>
      </c>
      <c r="I218" s="11">
        <f t="shared" ref="I218:N218" si="458">$I23*I$197^$J23*$R$7^$K23*$Q$7^$L23*$P$7^$M23</f>
        <v>3.2989283809999989E-3</v>
      </c>
      <c r="J218" s="11">
        <f t="shared" si="458"/>
        <v>4.9243479040000007E-3</v>
      </c>
      <c r="K218" s="11">
        <f t="shared" si="458"/>
        <v>7.0114250430000002E-3</v>
      </c>
      <c r="L218" s="11">
        <f t="shared" si="458"/>
        <v>9.6178669999999987E-3</v>
      </c>
      <c r="M218" s="11">
        <f t="shared" si="458"/>
        <v>1.2801380977000003E-2</v>
      </c>
      <c r="N218" s="11">
        <f t="shared" si="458"/>
        <v>1.6619674175999997E-2</v>
      </c>
      <c r="O218" s="11">
        <v>21</v>
      </c>
      <c r="P218" s="11">
        <f t="shared" ref="P218:U218" si="459">$I23*P$197^$J23*$R$8^$K23*$Q$8^$L23*$P$8^$M23</f>
        <v>3.2989283809999989E-3</v>
      </c>
      <c r="Q218" s="11">
        <f t="shared" si="459"/>
        <v>4.9243479040000007E-3</v>
      </c>
      <c r="R218" s="11">
        <f t="shared" si="459"/>
        <v>7.0114250430000002E-3</v>
      </c>
      <c r="S218" s="11">
        <f t="shared" si="459"/>
        <v>9.6178669999999987E-3</v>
      </c>
      <c r="T218" s="11">
        <f t="shared" si="459"/>
        <v>1.2801380977000003E-2</v>
      </c>
      <c r="U218" s="11">
        <f t="shared" si="459"/>
        <v>1.6619674175999997E-2</v>
      </c>
    </row>
    <row r="219" spans="1:21" x14ac:dyDescent="0.25">
      <c r="A219" s="11">
        <v>22</v>
      </c>
      <c r="B219" s="11">
        <f t="shared" ref="B219:G219" si="460">$I24*B$197^$J24*$R$6^$K24*$Q$6^$L24*$P$6^$M24</f>
        <v>-3.4490845199999995E-2</v>
      </c>
      <c r="C219" s="11">
        <f t="shared" si="460"/>
        <v>-3.4490845199999995E-2</v>
      </c>
      <c r="D219" s="11">
        <f t="shared" si="460"/>
        <v>-3.4490845199999995E-2</v>
      </c>
      <c r="E219" s="11">
        <f t="shared" si="460"/>
        <v>-3.4490845199999995E-2</v>
      </c>
      <c r="F219" s="11">
        <f t="shared" si="460"/>
        <v>-3.4490845199999995E-2</v>
      </c>
      <c r="G219" s="11">
        <f t="shared" si="460"/>
        <v>-3.4490845199999995E-2</v>
      </c>
      <c r="H219" s="11">
        <v>22</v>
      </c>
      <c r="I219" s="11">
        <f t="shared" ref="I219:N219" si="461">$I24*I$197^$J24*$R$7^$K24*$Q$7^$L24*$P$7^$M24</f>
        <v>-2.9563581599999996E-2</v>
      </c>
      <c r="J219" s="11">
        <f t="shared" si="461"/>
        <v>-2.9563581599999996E-2</v>
      </c>
      <c r="K219" s="11">
        <f t="shared" si="461"/>
        <v>-2.9563581599999996E-2</v>
      </c>
      <c r="L219" s="11">
        <f t="shared" si="461"/>
        <v>-2.9563581599999996E-2</v>
      </c>
      <c r="M219" s="11">
        <f t="shared" si="461"/>
        <v>-2.9563581599999996E-2</v>
      </c>
      <c r="N219" s="11">
        <f t="shared" si="461"/>
        <v>-2.9563581599999996E-2</v>
      </c>
      <c r="O219" s="11">
        <v>22</v>
      </c>
      <c r="P219" s="11">
        <f t="shared" ref="P219:U219" si="462">$I24*P$197^$J24*$R$8^$K24*$Q$8^$L24*$P$8^$M24</f>
        <v>-2.4636317999999997E-2</v>
      </c>
      <c r="Q219" s="11">
        <f t="shared" si="462"/>
        <v>-2.4636317999999997E-2</v>
      </c>
      <c r="R219" s="11">
        <f t="shared" si="462"/>
        <v>-2.4636317999999997E-2</v>
      </c>
      <c r="S219" s="11">
        <f t="shared" si="462"/>
        <v>-2.4636317999999997E-2</v>
      </c>
      <c r="T219" s="11">
        <f t="shared" si="462"/>
        <v>-2.4636317999999997E-2</v>
      </c>
      <c r="U219" s="11">
        <f t="shared" si="462"/>
        <v>-2.4636317999999997E-2</v>
      </c>
    </row>
    <row r="220" spans="1:21" x14ac:dyDescent="0.25">
      <c r="A220" s="11">
        <v>23</v>
      </c>
      <c r="B220" s="11">
        <f t="shared" ref="B220:G220" si="463">$I25*B$197^$J25*$R$6^$K25*$Q$6^$L25*$P$6^$M25</f>
        <v>-7.0718813899999962E-3</v>
      </c>
      <c r="C220" s="11">
        <f t="shared" si="463"/>
        <v>-1.055627776E-2</v>
      </c>
      <c r="D220" s="11">
        <f t="shared" si="463"/>
        <v>-1.5030325169999997E-2</v>
      </c>
      <c r="E220" s="11">
        <f t="shared" si="463"/>
        <v>-2.0617729999999994E-2</v>
      </c>
      <c r="F220" s="11">
        <f t="shared" si="463"/>
        <v>-2.7442198629999998E-2</v>
      </c>
      <c r="G220" s="11">
        <f t="shared" si="463"/>
        <v>-3.5627437439999993E-2</v>
      </c>
      <c r="H220" s="11">
        <v>23</v>
      </c>
      <c r="I220" s="11">
        <f t="shared" ref="I220:N220" si="464">$I25*I$197^$J25*$R$7^$K25*$Q$7^$L25*$P$7^$M25</f>
        <v>-6.0616126199999976E-3</v>
      </c>
      <c r="J220" s="11">
        <f t="shared" si="464"/>
        <v>-9.0482380799999998E-3</v>
      </c>
      <c r="K220" s="11">
        <f t="shared" si="464"/>
        <v>-1.2883135859999999E-2</v>
      </c>
      <c r="L220" s="11">
        <f t="shared" si="464"/>
        <v>-1.7672339999999995E-2</v>
      </c>
      <c r="M220" s="11">
        <f t="shared" si="464"/>
        <v>-2.3521884540000003E-2</v>
      </c>
      <c r="N220" s="11">
        <f t="shared" si="464"/>
        <v>-3.0537803519999993E-2</v>
      </c>
      <c r="O220" s="11">
        <v>23</v>
      </c>
      <c r="P220" s="11">
        <f t="shared" ref="P220:U220" si="465">$I25*P$197^$J25*$R$8^$K25*$Q$8^$L25*$P$8^$M25</f>
        <v>-5.0513438499999981E-3</v>
      </c>
      <c r="Q220" s="11">
        <f t="shared" si="465"/>
        <v>-7.5401984000000007E-3</v>
      </c>
      <c r="R220" s="11">
        <f t="shared" si="465"/>
        <v>-1.0735946549999998E-2</v>
      </c>
      <c r="S220" s="11">
        <f t="shared" si="465"/>
        <v>-1.4726949999999997E-2</v>
      </c>
      <c r="T220" s="11">
        <f t="shared" si="465"/>
        <v>-1.9601570450000001E-2</v>
      </c>
      <c r="U220" s="11">
        <f t="shared" si="465"/>
        <v>-2.5448169599999994E-2</v>
      </c>
    </row>
    <row r="221" spans="1:21" x14ac:dyDescent="0.25">
      <c r="A221" s="11">
        <v>24</v>
      </c>
      <c r="B221" s="11">
        <f t="shared" ref="B221:G221" si="466">$I26*B$197^$J26*$R$6^$K26*$Q$6^$L26*$P$6^$M26</f>
        <v>1.9629594471199992E-2</v>
      </c>
      <c r="C221" s="11">
        <f t="shared" si="466"/>
        <v>2.5638654003199996E-2</v>
      </c>
      <c r="D221" s="11">
        <f t="shared" si="466"/>
        <v>3.2448921472799985E-2</v>
      </c>
      <c r="E221" s="11">
        <f t="shared" si="466"/>
        <v>4.0060396879999988E-2</v>
      </c>
      <c r="F221" s="11">
        <f t="shared" si="466"/>
        <v>4.8473080224799986E-2</v>
      </c>
      <c r="G221" s="11">
        <f t="shared" si="466"/>
        <v>5.768697150719998E-2</v>
      </c>
      <c r="H221" s="11">
        <v>24</v>
      </c>
      <c r="I221" s="11">
        <f t="shared" ref="I221:N221" si="467">$I26*I$197^$J26*$R$7^$K26*$Q$7^$L26*$P$7^$M26</f>
        <v>1.4421742876799995E-2</v>
      </c>
      <c r="J221" s="11">
        <f t="shared" si="467"/>
        <v>1.8836562124799998E-2</v>
      </c>
      <c r="K221" s="11">
        <f t="shared" si="467"/>
        <v>2.3840023939199994E-2</v>
      </c>
      <c r="L221" s="11">
        <f t="shared" si="467"/>
        <v>2.9432128319999994E-2</v>
      </c>
      <c r="M221" s="11">
        <f t="shared" si="467"/>
        <v>3.56128752672E-2</v>
      </c>
      <c r="N221" s="11">
        <f t="shared" si="467"/>
        <v>4.2382264780799983E-2</v>
      </c>
      <c r="O221" s="11">
        <v>24</v>
      </c>
      <c r="P221" s="11">
        <f t="shared" ref="P221:U221" si="468">$I26*P$197^$J26*$R$8^$K26*$Q$8^$L26*$P$8^$M26</f>
        <v>1.0015099219999997E-2</v>
      </c>
      <c r="Q221" s="11">
        <f t="shared" si="468"/>
        <v>1.308094592E-2</v>
      </c>
      <c r="R221" s="11">
        <f t="shared" si="468"/>
        <v>1.6555572179999995E-2</v>
      </c>
      <c r="S221" s="11">
        <f t="shared" si="468"/>
        <v>2.0438977999999997E-2</v>
      </c>
      <c r="T221" s="11">
        <f t="shared" si="468"/>
        <v>2.4731163379999997E-2</v>
      </c>
      <c r="U221" s="11">
        <f t="shared" si="468"/>
        <v>2.9432128319999994E-2</v>
      </c>
    </row>
    <row r="222" spans="1:21" x14ac:dyDescent="0.25">
      <c r="A222" s="11">
        <v>25</v>
      </c>
      <c r="B222" s="11">
        <f t="shared" ref="B222:G222" si="469">$I27*B$197^$J27*$R$6^$K27*$Q$6^$L27*$P$6^$M27</f>
        <v>-5.3476109231999983E-2</v>
      </c>
      <c r="C222" s="11">
        <f t="shared" si="469"/>
        <v>-5.3476109231999983E-2</v>
      </c>
      <c r="D222" s="11">
        <f t="shared" si="469"/>
        <v>-5.3476109231999983E-2</v>
      </c>
      <c r="E222" s="11">
        <f t="shared" si="469"/>
        <v>-5.3476109231999983E-2</v>
      </c>
      <c r="F222" s="11">
        <f t="shared" si="469"/>
        <v>-5.3476109231999983E-2</v>
      </c>
      <c r="G222" s="11">
        <f t="shared" si="469"/>
        <v>-5.3476109231999983E-2</v>
      </c>
      <c r="H222" s="11">
        <v>25</v>
      </c>
      <c r="I222" s="11">
        <f t="shared" ref="I222:N222" si="470">$I27*I$197^$J27*$R$7^$K27*$Q$7^$L27*$P$7^$M27</f>
        <v>-3.3675917183999995E-2</v>
      </c>
      <c r="J222" s="11">
        <f t="shared" si="470"/>
        <v>-3.3675917183999995E-2</v>
      </c>
      <c r="K222" s="11">
        <f t="shared" si="470"/>
        <v>-3.3675917183999995E-2</v>
      </c>
      <c r="L222" s="11">
        <f t="shared" si="470"/>
        <v>-3.3675917183999995E-2</v>
      </c>
      <c r="M222" s="11">
        <f t="shared" si="470"/>
        <v>-3.3675917183999995E-2</v>
      </c>
      <c r="N222" s="11">
        <f t="shared" si="470"/>
        <v>-3.3675917183999995E-2</v>
      </c>
      <c r="O222" s="11">
        <v>25</v>
      </c>
      <c r="P222" s="11">
        <f t="shared" ref="P222:U222" si="471">$I27*P$197^$J27*$R$8^$K27*$Q$8^$L27*$P$8^$M27</f>
        <v>-1.9488377999999997E-2</v>
      </c>
      <c r="Q222" s="11">
        <f t="shared" si="471"/>
        <v>-1.9488377999999997E-2</v>
      </c>
      <c r="R222" s="11">
        <f t="shared" si="471"/>
        <v>-1.9488377999999997E-2</v>
      </c>
      <c r="S222" s="11">
        <f t="shared" si="471"/>
        <v>-1.9488377999999997E-2</v>
      </c>
      <c r="T222" s="11">
        <f t="shared" si="471"/>
        <v>-1.9488377999999997E-2</v>
      </c>
      <c r="U222" s="11">
        <f t="shared" si="471"/>
        <v>-1.9488377999999997E-2</v>
      </c>
    </row>
    <row r="223" spans="1:21" x14ac:dyDescent="0.25">
      <c r="A223" s="11">
        <v>26</v>
      </c>
      <c r="B223" s="11">
        <f t="shared" ref="B223:G223" si="472">$I28*B$197^$J28*$R$6^$K28*$Q$6^$L28*$P$6^$M28</f>
        <v>-1.2914039713433592E-2</v>
      </c>
      <c r="C223" s="11">
        <f t="shared" si="472"/>
        <v>-1.2914039713433592E-2</v>
      </c>
      <c r="D223" s="11">
        <f t="shared" si="472"/>
        <v>-1.2914039713433592E-2</v>
      </c>
      <c r="E223" s="11">
        <f t="shared" si="472"/>
        <v>-1.2914039713433592E-2</v>
      </c>
      <c r="F223" s="11">
        <f t="shared" si="472"/>
        <v>-1.2914039713433592E-2</v>
      </c>
      <c r="G223" s="11">
        <f t="shared" si="472"/>
        <v>-1.2914039713433592E-2</v>
      </c>
      <c r="H223" s="11">
        <v>26</v>
      </c>
      <c r="I223" s="11">
        <f t="shared" ref="I223:N223" si="473">$I28*I$197^$J28*$R$7^$K28*$Q$7^$L28*$P$7^$M28</f>
        <v>-5.1213137117183992E-3</v>
      </c>
      <c r="J223" s="11">
        <f t="shared" si="473"/>
        <v>-5.1213137117183992E-3</v>
      </c>
      <c r="K223" s="11">
        <f t="shared" si="473"/>
        <v>-5.1213137117183992E-3</v>
      </c>
      <c r="L223" s="11">
        <f t="shared" si="473"/>
        <v>-5.1213137117183992E-3</v>
      </c>
      <c r="M223" s="11">
        <f t="shared" si="473"/>
        <v>-5.1213137117183992E-3</v>
      </c>
      <c r="N223" s="11">
        <f t="shared" si="473"/>
        <v>-5.1213137117183992E-3</v>
      </c>
      <c r="O223" s="11">
        <v>26</v>
      </c>
      <c r="P223" s="11">
        <f t="shared" ref="P223:U223" si="474">$I28*P$197^$J28*$R$8^$K28*$Q$8^$L28*$P$8^$M28</f>
        <v>-1.7151175999999997E-3</v>
      </c>
      <c r="Q223" s="11">
        <f t="shared" si="474"/>
        <v>-1.7151175999999997E-3</v>
      </c>
      <c r="R223" s="11">
        <f t="shared" si="474"/>
        <v>-1.7151175999999997E-3</v>
      </c>
      <c r="S223" s="11">
        <f t="shared" si="474"/>
        <v>-1.7151175999999997E-3</v>
      </c>
      <c r="T223" s="11">
        <f t="shared" si="474"/>
        <v>-1.7151175999999997E-3</v>
      </c>
      <c r="U223" s="11">
        <f t="shared" si="474"/>
        <v>-1.7151175999999997E-3</v>
      </c>
    </row>
    <row r="224" spans="1:21" x14ac:dyDescent="0.25">
      <c r="A224" s="11">
        <v>27</v>
      </c>
      <c r="B224" s="11">
        <f t="shared" ref="B224:G224" si="475">$I29*B$197^$J29*$R$6^$K29*$Q$6^$L29*$P$6^$M29</f>
        <v>-1.4660368799999995E-2</v>
      </c>
      <c r="C224" s="11">
        <f t="shared" si="475"/>
        <v>-2.1883699200000006E-2</v>
      </c>
      <c r="D224" s="11">
        <f t="shared" si="475"/>
        <v>-3.1158626400000004E-2</v>
      </c>
      <c r="E224" s="11">
        <f t="shared" si="475"/>
        <v>-4.2741599999999998E-2</v>
      </c>
      <c r="F224" s="11">
        <f t="shared" si="475"/>
        <v>-5.6889069600000015E-2</v>
      </c>
      <c r="G224" s="11">
        <f t="shared" si="475"/>
        <v>-7.3857484799999998E-2</v>
      </c>
      <c r="H224" s="11">
        <v>27</v>
      </c>
      <c r="I224" s="11">
        <f t="shared" ref="I224:N224" si="476">$I29*I$197^$J29*$R$7^$K29*$Q$7^$L29*$P$7^$M29</f>
        <v>-1.4660368799999995E-2</v>
      </c>
      <c r="J224" s="11">
        <f t="shared" si="476"/>
        <v>-2.1883699200000006E-2</v>
      </c>
      <c r="K224" s="11">
        <f t="shared" si="476"/>
        <v>-3.1158626400000004E-2</v>
      </c>
      <c r="L224" s="11">
        <f t="shared" si="476"/>
        <v>-4.2741599999999998E-2</v>
      </c>
      <c r="M224" s="11">
        <f t="shared" si="476"/>
        <v>-5.6889069600000015E-2</v>
      </c>
      <c r="N224" s="11">
        <f t="shared" si="476"/>
        <v>-7.3857484799999998E-2</v>
      </c>
      <c r="O224" s="11">
        <v>27</v>
      </c>
      <c r="P224" s="11">
        <f t="shared" ref="P224:U224" si="477">$I29*P$197^$J29*$R$8^$K29*$Q$8^$L29*$P$8^$M29</f>
        <v>-1.4660368799999995E-2</v>
      </c>
      <c r="Q224" s="11">
        <f t="shared" si="477"/>
        <v>-2.1883699200000006E-2</v>
      </c>
      <c r="R224" s="11">
        <f t="shared" si="477"/>
        <v>-3.1158626400000004E-2</v>
      </c>
      <c r="S224" s="11">
        <f t="shared" si="477"/>
        <v>-4.2741599999999998E-2</v>
      </c>
      <c r="T224" s="11">
        <f t="shared" si="477"/>
        <v>-5.6889069600000015E-2</v>
      </c>
      <c r="U224" s="11">
        <f t="shared" si="477"/>
        <v>-7.3857484799999998E-2</v>
      </c>
    </row>
    <row r="225" spans="1:21" x14ac:dyDescent="0.25">
      <c r="A225" s="11">
        <v>28</v>
      </c>
      <c r="B225" s="11">
        <f t="shared" ref="B225:G225" si="478">$I30*B$197^$J30*$R$6^$K30*$Q$6^$L30*$P$6^$M30</f>
        <v>4.1752406550399981E-3</v>
      </c>
      <c r="C225" s="11">
        <f t="shared" si="478"/>
        <v>6.2324291993600001E-3</v>
      </c>
      <c r="D225" s="11">
        <f t="shared" si="478"/>
        <v>8.8739079811199998E-3</v>
      </c>
      <c r="E225" s="11">
        <f t="shared" si="478"/>
        <v>1.2172713279999997E-2</v>
      </c>
      <c r="F225" s="11">
        <f t="shared" si="478"/>
        <v>1.6201881375679999E-2</v>
      </c>
      <c r="G225" s="11">
        <f t="shared" si="478"/>
        <v>2.1034448547839996E-2</v>
      </c>
      <c r="H225" s="11">
        <v>28</v>
      </c>
      <c r="I225" s="11">
        <f t="shared" ref="I225:N225" si="479">$I30*I$197^$J30*$R$7^$K30*$Q$7^$L30*$P$7^$M30</f>
        <v>2.6293060684799995E-3</v>
      </c>
      <c r="J225" s="11">
        <f t="shared" si="479"/>
        <v>3.9247950643200007E-3</v>
      </c>
      <c r="K225" s="11">
        <f t="shared" si="479"/>
        <v>5.5882335974400009E-3</v>
      </c>
      <c r="L225" s="11">
        <f t="shared" si="479"/>
        <v>7.6656153600000001E-3</v>
      </c>
      <c r="M225" s="11">
        <f t="shared" si="479"/>
        <v>1.0202934044160002E-2</v>
      </c>
      <c r="N225" s="11">
        <f t="shared" si="479"/>
        <v>1.324618334208E-2</v>
      </c>
      <c r="O225" s="11">
        <v>28</v>
      </c>
      <c r="P225" s="11">
        <f t="shared" ref="P225:U225" si="480">$I30*P$197^$J30*$R$8^$K30*$Q$8^$L30*$P$8^$M30</f>
        <v>1.5215891599999996E-3</v>
      </c>
      <c r="Q225" s="11">
        <f t="shared" si="480"/>
        <v>2.2712934400000006E-3</v>
      </c>
      <c r="R225" s="11">
        <f t="shared" si="480"/>
        <v>3.2339314800000005E-3</v>
      </c>
      <c r="S225" s="11">
        <f t="shared" si="480"/>
        <v>4.43612E-3</v>
      </c>
      <c r="T225" s="11">
        <f t="shared" si="480"/>
        <v>5.9044757200000016E-3</v>
      </c>
      <c r="U225" s="11">
        <f t="shared" si="480"/>
        <v>7.6656153600000001E-3</v>
      </c>
    </row>
    <row r="226" spans="1:21" x14ac:dyDescent="0.25">
      <c r="A226" s="11">
        <v>29</v>
      </c>
      <c r="B226" s="11">
        <f t="shared" ref="B226:G226" si="481">$I31*B$197^$J31*$R$6^$K31*$Q$6^$L31*$P$6^$M31</f>
        <v>-9.4544468193279961E-3</v>
      </c>
      <c r="C226" s="11">
        <f t="shared" si="481"/>
        <v>-9.4544468193279961E-3</v>
      </c>
      <c r="D226" s="11">
        <f t="shared" si="481"/>
        <v>-9.4544468193279961E-3</v>
      </c>
      <c r="E226" s="11">
        <f t="shared" si="481"/>
        <v>-9.4544468193279961E-3</v>
      </c>
      <c r="F226" s="11">
        <f t="shared" si="481"/>
        <v>-9.4544468193279961E-3</v>
      </c>
      <c r="G226" s="11">
        <f t="shared" si="481"/>
        <v>-9.4544468193279961E-3</v>
      </c>
      <c r="H226" s="11">
        <v>29</v>
      </c>
      <c r="I226" s="11">
        <f t="shared" ref="I226:N226" si="482">$I31*I$197^$J31*$R$7^$K31*$Q$7^$L31*$P$7^$M31</f>
        <v>-3.7493448376319997E-3</v>
      </c>
      <c r="J226" s="11">
        <f t="shared" si="482"/>
        <v>-3.7493448376319997E-3</v>
      </c>
      <c r="K226" s="11">
        <f t="shared" si="482"/>
        <v>-3.7493448376319997E-3</v>
      </c>
      <c r="L226" s="11">
        <f t="shared" si="482"/>
        <v>-3.7493448376319997E-3</v>
      </c>
      <c r="M226" s="11">
        <f t="shared" si="482"/>
        <v>-3.7493448376319997E-3</v>
      </c>
      <c r="N226" s="11">
        <f t="shared" si="482"/>
        <v>-3.7493448376319997E-3</v>
      </c>
      <c r="O226" s="11">
        <v>29</v>
      </c>
      <c r="P226" s="11">
        <f t="shared" ref="P226:U226" si="483">$I31*P$197^$J31*$R$8^$K31*$Q$8^$L31*$P$8^$M31</f>
        <v>-1.2556480000000001E-3</v>
      </c>
      <c r="Q226" s="11">
        <f t="shared" si="483"/>
        <v>-1.2556480000000001E-3</v>
      </c>
      <c r="R226" s="11">
        <f t="shared" si="483"/>
        <v>-1.2556480000000001E-3</v>
      </c>
      <c r="S226" s="11">
        <f t="shared" si="483"/>
        <v>-1.2556480000000001E-3</v>
      </c>
      <c r="T226" s="11">
        <f t="shared" si="483"/>
        <v>-1.2556480000000001E-3</v>
      </c>
      <c r="U226" s="11">
        <f t="shared" si="483"/>
        <v>-1.2556480000000001E-3</v>
      </c>
    </row>
    <row r="227" spans="1:21" x14ac:dyDescent="0.25">
      <c r="A227" s="11">
        <v>30</v>
      </c>
      <c r="B227" s="11">
        <f t="shared" ref="B227:G227" si="484">$I32*B$197^$J32*$R$6^$K32*$Q$6^$L32*$P$6^$M32</f>
        <v>3.4559993999999992E-3</v>
      </c>
      <c r="C227" s="11">
        <f t="shared" si="484"/>
        <v>5.1588096000000005E-3</v>
      </c>
      <c r="D227" s="11">
        <f t="shared" si="484"/>
        <v>7.3452582000000004E-3</v>
      </c>
      <c r="E227" s="11">
        <f t="shared" si="484"/>
        <v>1.0075799999999999E-2</v>
      </c>
      <c r="F227" s="11">
        <f t="shared" si="484"/>
        <v>1.3410889800000002E-2</v>
      </c>
      <c r="G227" s="11">
        <f t="shared" si="484"/>
        <v>1.74109824E-2</v>
      </c>
      <c r="H227" s="11">
        <v>30</v>
      </c>
      <c r="I227" s="11">
        <f t="shared" ref="I227:N227" si="485">$I32*I$197^$J32*$R$7^$K32*$Q$7^$L32*$P$7^$M32</f>
        <v>3.4559993999999992E-3</v>
      </c>
      <c r="J227" s="11">
        <f t="shared" si="485"/>
        <v>5.1588096000000005E-3</v>
      </c>
      <c r="K227" s="11">
        <f t="shared" si="485"/>
        <v>7.3452582000000004E-3</v>
      </c>
      <c r="L227" s="11">
        <f t="shared" si="485"/>
        <v>1.0075799999999999E-2</v>
      </c>
      <c r="M227" s="11">
        <f t="shared" si="485"/>
        <v>1.3410889800000002E-2</v>
      </c>
      <c r="N227" s="11">
        <f t="shared" si="485"/>
        <v>1.74109824E-2</v>
      </c>
      <c r="O227" s="11">
        <v>30</v>
      </c>
      <c r="P227" s="11">
        <f t="shared" ref="P227:U227" si="486">$I32*P$197^$J32*$R$8^$K32*$Q$8^$L32*$P$8^$M32</f>
        <v>3.4559993999999992E-3</v>
      </c>
      <c r="Q227" s="11">
        <f t="shared" si="486"/>
        <v>5.1588096000000005E-3</v>
      </c>
      <c r="R227" s="11">
        <f t="shared" si="486"/>
        <v>7.3452582000000004E-3</v>
      </c>
      <c r="S227" s="11">
        <f t="shared" si="486"/>
        <v>1.0075799999999999E-2</v>
      </c>
      <c r="T227" s="11">
        <f t="shared" si="486"/>
        <v>1.3410889800000002E-2</v>
      </c>
      <c r="U227" s="11">
        <f t="shared" si="486"/>
        <v>1.74109824E-2</v>
      </c>
    </row>
    <row r="228" spans="1:21" x14ac:dyDescent="0.25">
      <c r="A228" s="11">
        <v>31</v>
      </c>
      <c r="B228" s="11">
        <f t="shared" ref="B228:G228" si="487">$I33*B$197^$J33*$R$6^$K33*$Q$6^$L33*$P$6^$M33</f>
        <v>-2.9962945203967986E-2</v>
      </c>
      <c r="C228" s="11">
        <f t="shared" si="487"/>
        <v>-2.9962945203967986E-2</v>
      </c>
      <c r="D228" s="11">
        <f t="shared" si="487"/>
        <v>-2.9962945203967986E-2</v>
      </c>
      <c r="E228" s="11">
        <f t="shared" si="487"/>
        <v>-2.9962945203967986E-2</v>
      </c>
      <c r="F228" s="11">
        <f t="shared" si="487"/>
        <v>-2.9962945203967986E-2</v>
      </c>
      <c r="G228" s="11">
        <f t="shared" si="487"/>
        <v>-2.9962945203967986E-2</v>
      </c>
      <c r="H228" s="11">
        <v>31</v>
      </c>
      <c r="I228" s="11">
        <f t="shared" ref="I228:N228" si="488">$I33*I$197^$J33*$R$7^$K33*$Q$7^$L33*$P$7^$M33</f>
        <v>-1.1882388897791998E-2</v>
      </c>
      <c r="J228" s="11">
        <f t="shared" si="488"/>
        <v>-1.1882388897791998E-2</v>
      </c>
      <c r="K228" s="11">
        <f t="shared" si="488"/>
        <v>-1.1882388897791998E-2</v>
      </c>
      <c r="L228" s="11">
        <f t="shared" si="488"/>
        <v>-1.1882388897791998E-2</v>
      </c>
      <c r="M228" s="11">
        <f t="shared" si="488"/>
        <v>-1.1882388897791998E-2</v>
      </c>
      <c r="N228" s="11">
        <f t="shared" si="488"/>
        <v>-1.1882388897791998E-2</v>
      </c>
      <c r="O228" s="11">
        <v>31</v>
      </c>
      <c r="P228" s="11">
        <f t="shared" ref="P228:U228" si="489">$I33*P$197^$J33*$R$8^$K33*$Q$8^$L33*$P$8^$M33</f>
        <v>-3.9793879999999995E-3</v>
      </c>
      <c r="Q228" s="11">
        <f t="shared" si="489"/>
        <v>-3.9793879999999995E-3</v>
      </c>
      <c r="R228" s="11">
        <f t="shared" si="489"/>
        <v>-3.9793879999999995E-3</v>
      </c>
      <c r="S228" s="11">
        <f t="shared" si="489"/>
        <v>-3.9793879999999995E-3</v>
      </c>
      <c r="T228" s="11">
        <f t="shared" si="489"/>
        <v>-3.9793879999999995E-3</v>
      </c>
      <c r="U228" s="11">
        <f t="shared" si="489"/>
        <v>-3.9793879999999995E-3</v>
      </c>
    </row>
    <row r="229" spans="1:21" x14ac:dyDescent="0.25">
      <c r="A229" s="11">
        <v>32</v>
      </c>
      <c r="B229" s="11">
        <f t="shared" ref="B229:G229" si="490">$I34*B$197^$J34*$R$6^$K34*$Q$6^$L34*$P$6^$M34</f>
        <v>-5.2634996399999988E-3</v>
      </c>
      <c r="C229" s="11">
        <f t="shared" si="490"/>
        <v>-6.01542816E-3</v>
      </c>
      <c r="D229" s="11">
        <f t="shared" si="490"/>
        <v>-6.7673566799999986E-3</v>
      </c>
      <c r="E229" s="11">
        <f t="shared" si="490"/>
        <v>-7.5192851999999989E-3</v>
      </c>
      <c r="F229" s="11">
        <f t="shared" si="490"/>
        <v>-8.2712137200000001E-3</v>
      </c>
      <c r="G229" s="11">
        <f t="shared" si="490"/>
        <v>-9.0231422399999987E-3</v>
      </c>
      <c r="H229" s="11">
        <v>32</v>
      </c>
      <c r="I229" s="11">
        <f t="shared" ref="I229:N229" si="491">$I34*I$197^$J34*$R$7^$K34*$Q$7^$L34*$P$7^$M34</f>
        <v>-5.2634996399999988E-3</v>
      </c>
      <c r="J229" s="11">
        <f t="shared" si="491"/>
        <v>-6.01542816E-3</v>
      </c>
      <c r="K229" s="11">
        <f t="shared" si="491"/>
        <v>-6.7673566799999986E-3</v>
      </c>
      <c r="L229" s="11">
        <f t="shared" si="491"/>
        <v>-7.5192851999999989E-3</v>
      </c>
      <c r="M229" s="11">
        <f t="shared" si="491"/>
        <v>-8.2712137200000001E-3</v>
      </c>
      <c r="N229" s="11">
        <f t="shared" si="491"/>
        <v>-9.0231422399999987E-3</v>
      </c>
      <c r="O229" s="11">
        <v>32</v>
      </c>
      <c r="P229" s="11">
        <f t="shared" ref="P229:U229" si="492">$I34*P$197^$J34*$R$8^$K34*$Q$8^$L34*$P$8^$M34</f>
        <v>-5.2634996399999988E-3</v>
      </c>
      <c r="Q229" s="11">
        <f t="shared" si="492"/>
        <v>-6.01542816E-3</v>
      </c>
      <c r="R229" s="11">
        <f t="shared" si="492"/>
        <v>-6.7673566799999986E-3</v>
      </c>
      <c r="S229" s="11">
        <f t="shared" si="492"/>
        <v>-7.5192851999999989E-3</v>
      </c>
      <c r="T229" s="11">
        <f t="shared" si="492"/>
        <v>-8.2712137200000001E-3</v>
      </c>
      <c r="U229" s="11">
        <f t="shared" si="492"/>
        <v>-9.0231422399999987E-3</v>
      </c>
    </row>
    <row r="230" spans="1:21" x14ac:dyDescent="0.25">
      <c r="A230" s="11">
        <v>33</v>
      </c>
      <c r="B230" s="11">
        <f t="shared" ref="B230:G230" si="493">$I35*B$197^$J35*$R$6^$K35*$Q$6^$L35*$P$6^$M35</f>
        <v>4.8712640479999986E-2</v>
      </c>
      <c r="C230" s="11">
        <f t="shared" si="493"/>
        <v>4.8712640479999986E-2</v>
      </c>
      <c r="D230" s="11">
        <f t="shared" si="493"/>
        <v>4.8712640479999986E-2</v>
      </c>
      <c r="E230" s="11">
        <f t="shared" si="493"/>
        <v>4.8712640479999986E-2</v>
      </c>
      <c r="F230" s="11">
        <f t="shared" si="493"/>
        <v>4.8712640479999986E-2</v>
      </c>
      <c r="G230" s="11">
        <f t="shared" si="493"/>
        <v>4.8712640479999986E-2</v>
      </c>
      <c r="H230" s="11">
        <v>33</v>
      </c>
      <c r="I230" s="11">
        <f t="shared" ref="I230:N230" si="494">$I35*I$197^$J35*$R$7^$K35*$Q$7^$L35*$P$7^$M35</f>
        <v>3.578887872E-2</v>
      </c>
      <c r="J230" s="11">
        <f t="shared" si="494"/>
        <v>3.578887872E-2</v>
      </c>
      <c r="K230" s="11">
        <f t="shared" si="494"/>
        <v>3.578887872E-2</v>
      </c>
      <c r="L230" s="11">
        <f t="shared" si="494"/>
        <v>3.578887872E-2</v>
      </c>
      <c r="M230" s="11">
        <f t="shared" si="494"/>
        <v>3.578887872E-2</v>
      </c>
      <c r="N230" s="11">
        <f t="shared" si="494"/>
        <v>3.578887872E-2</v>
      </c>
      <c r="O230" s="11">
        <v>33</v>
      </c>
      <c r="P230" s="11">
        <f t="shared" ref="P230:U230" si="495">$I35*P$197^$J35*$R$8^$K35*$Q$8^$L35*$P$8^$M35</f>
        <v>2.4853387999999997E-2</v>
      </c>
      <c r="Q230" s="11">
        <f t="shared" si="495"/>
        <v>2.4853387999999997E-2</v>
      </c>
      <c r="R230" s="11">
        <f t="shared" si="495"/>
        <v>2.4853387999999997E-2</v>
      </c>
      <c r="S230" s="11">
        <f t="shared" si="495"/>
        <v>2.4853387999999997E-2</v>
      </c>
      <c r="T230" s="11">
        <f t="shared" si="495"/>
        <v>2.4853387999999997E-2</v>
      </c>
      <c r="U230" s="11">
        <f t="shared" si="495"/>
        <v>2.4853387999999997E-2</v>
      </c>
    </row>
    <row r="231" spans="1:21" x14ac:dyDescent="0.25">
      <c r="A231" s="11">
        <v>34</v>
      </c>
      <c r="B231" s="11">
        <f t="shared" ref="B231:G231" si="496">$I36*B$197^$J36*$R$6^$K36*$Q$6^$L36*$P$6^$M36</f>
        <v>-8.3876998065279974E-3</v>
      </c>
      <c r="C231" s="11">
        <f t="shared" si="496"/>
        <v>-1.0955363012607997E-2</v>
      </c>
      <c r="D231" s="11">
        <f t="shared" si="496"/>
        <v>-1.3865381312831998E-2</v>
      </c>
      <c r="E231" s="11">
        <f t="shared" si="496"/>
        <v>-1.7117754707199992E-2</v>
      </c>
      <c r="F231" s="11">
        <f t="shared" si="496"/>
        <v>-2.0712483195711996E-2</v>
      </c>
      <c r="G231" s="11">
        <f t="shared" si="496"/>
        <v>-2.4649566778367993E-2</v>
      </c>
      <c r="H231" s="11">
        <v>34</v>
      </c>
      <c r="I231" s="11">
        <f t="shared" ref="I231:N231" si="497">$I36*I$197^$J36*$R$7^$K36*$Q$7^$L36*$P$7^$M36</f>
        <v>-5.2820500239359981E-3</v>
      </c>
      <c r="J231" s="11">
        <f t="shared" si="497"/>
        <v>-6.8990041128960001E-3</v>
      </c>
      <c r="K231" s="11">
        <f t="shared" si="497"/>
        <v>-8.7315520803839999E-3</v>
      </c>
      <c r="L231" s="11">
        <f t="shared" si="497"/>
        <v>-1.0779693926399998E-2</v>
      </c>
      <c r="M231" s="11">
        <f t="shared" si="497"/>
        <v>-1.3043429650944001E-2</v>
      </c>
      <c r="N231" s="11">
        <f t="shared" si="497"/>
        <v>-1.5522759254015996E-2</v>
      </c>
      <c r="O231" s="11">
        <v>34</v>
      </c>
      <c r="P231" s="11">
        <f t="shared" ref="P231:U231" si="498">$I36*P$197^$J36*$R$8^$K36*$Q$8^$L36*$P$8^$M36</f>
        <v>-3.0567419119999994E-3</v>
      </c>
      <c r="Q231" s="11">
        <f t="shared" si="498"/>
        <v>-3.9924792320000001E-3</v>
      </c>
      <c r="R231" s="11">
        <f t="shared" si="498"/>
        <v>-5.0529815280000003E-3</v>
      </c>
      <c r="S231" s="11">
        <f t="shared" si="498"/>
        <v>-6.2382487999999995E-3</v>
      </c>
      <c r="T231" s="11">
        <f t="shared" si="498"/>
        <v>-7.5482810480000002E-3</v>
      </c>
      <c r="U231" s="11">
        <f t="shared" si="498"/>
        <v>-8.9830782719999992E-3</v>
      </c>
    </row>
    <row r="232" spans="1:21" x14ac:dyDescent="0.25">
      <c r="A232" s="11">
        <v>35</v>
      </c>
      <c r="B232" s="11">
        <f t="shared" ref="B232:G232" si="499">$I37*B$197^$J37*$R$6^$K37*$Q$6^$L37*$P$6^$M37</f>
        <v>4.9330905617100768E-2</v>
      </c>
      <c r="C232" s="11">
        <f t="shared" si="499"/>
        <v>4.9330905617100768E-2</v>
      </c>
      <c r="D232" s="11">
        <f t="shared" si="499"/>
        <v>4.9330905617100768E-2</v>
      </c>
      <c r="E232" s="11">
        <f t="shared" si="499"/>
        <v>4.9330905617100768E-2</v>
      </c>
      <c r="F232" s="11">
        <f t="shared" si="499"/>
        <v>4.9330905617100768E-2</v>
      </c>
      <c r="G232" s="11">
        <f t="shared" si="499"/>
        <v>4.9330905617100768E-2</v>
      </c>
      <c r="H232" s="11">
        <v>35</v>
      </c>
      <c r="I232" s="11">
        <f t="shared" ref="I232:N232" si="500">$I37*I$197^$J37*$R$7^$K37*$Q$7^$L37*$P$7^$M37</f>
        <v>1.9563130434355192E-2</v>
      </c>
      <c r="J232" s="11">
        <f t="shared" si="500"/>
        <v>1.9563130434355192E-2</v>
      </c>
      <c r="K232" s="11">
        <f t="shared" si="500"/>
        <v>1.9563130434355192E-2</v>
      </c>
      <c r="L232" s="11">
        <f t="shared" si="500"/>
        <v>1.9563130434355192E-2</v>
      </c>
      <c r="M232" s="11">
        <f t="shared" si="500"/>
        <v>1.9563130434355192E-2</v>
      </c>
      <c r="N232" s="11">
        <f t="shared" si="500"/>
        <v>1.9563130434355192E-2</v>
      </c>
      <c r="O232" s="11">
        <v>35</v>
      </c>
      <c r="P232" s="11">
        <f t="shared" ref="P232:U232" si="501">$I37*P$197^$J37*$R$8^$K37*$Q$8^$L37*$P$8^$M37</f>
        <v>6.5516527999999984E-3</v>
      </c>
      <c r="Q232" s="11">
        <f t="shared" si="501"/>
        <v>6.5516527999999984E-3</v>
      </c>
      <c r="R232" s="11">
        <f t="shared" si="501"/>
        <v>6.5516527999999984E-3</v>
      </c>
      <c r="S232" s="11">
        <f t="shared" si="501"/>
        <v>6.5516527999999984E-3</v>
      </c>
      <c r="T232" s="11">
        <f t="shared" si="501"/>
        <v>6.5516527999999984E-3</v>
      </c>
      <c r="U232" s="11">
        <f t="shared" si="501"/>
        <v>6.5516527999999984E-3</v>
      </c>
    </row>
    <row r="233" spans="1:21" x14ac:dyDescent="0.25">
      <c r="A233" s="11">
        <v>36</v>
      </c>
      <c r="B233" s="11">
        <f t="shared" ref="B233:G233" si="502">$I38*B$197^$J38*$R$6^$K38*$Q$6^$L38*$P$6^$M38</f>
        <v>-2.8771388799999995E-2</v>
      </c>
      <c r="C233" s="11">
        <f t="shared" si="502"/>
        <v>-3.28815872E-2</v>
      </c>
      <c r="D233" s="11">
        <f t="shared" si="502"/>
        <v>-3.6991785599999993E-2</v>
      </c>
      <c r="E233" s="11">
        <f t="shared" si="502"/>
        <v>-4.1101983999999994E-2</v>
      </c>
      <c r="F233" s="11">
        <f t="shared" si="502"/>
        <v>-4.5212182399999995E-2</v>
      </c>
      <c r="G233" s="11">
        <f t="shared" si="502"/>
        <v>-4.9322380799999996E-2</v>
      </c>
      <c r="H233" s="11">
        <v>36</v>
      </c>
      <c r="I233" s="11">
        <f t="shared" ref="I233:N233" si="503">$I38*I$197^$J38*$R$7^$K38*$Q$7^$L38*$P$7^$M38</f>
        <v>-2.4661190399999994E-2</v>
      </c>
      <c r="J233" s="11">
        <f t="shared" si="503"/>
        <v>-2.8184217599999999E-2</v>
      </c>
      <c r="K233" s="11">
        <f t="shared" si="503"/>
        <v>-3.1707244799999999E-2</v>
      </c>
      <c r="L233" s="11">
        <f t="shared" si="503"/>
        <v>-3.5230272E-2</v>
      </c>
      <c r="M233" s="11">
        <f t="shared" si="503"/>
        <v>-3.8753299200000001E-2</v>
      </c>
      <c r="N233" s="11">
        <f t="shared" si="503"/>
        <v>-4.2276326400000001E-2</v>
      </c>
      <c r="O233" s="11">
        <v>36</v>
      </c>
      <c r="P233" s="11">
        <f t="shared" ref="P233:U233" si="504">$I38*P$197^$J38*$R$8^$K38*$Q$8^$L38*$P$8^$M38</f>
        <v>-2.0550991999999997E-2</v>
      </c>
      <c r="Q233" s="11">
        <f t="shared" si="504"/>
        <v>-2.3486848000000001E-2</v>
      </c>
      <c r="R233" s="11">
        <f t="shared" si="504"/>
        <v>-2.6422703999999998E-2</v>
      </c>
      <c r="S233" s="11">
        <f t="shared" si="504"/>
        <v>-2.9358559999999999E-2</v>
      </c>
      <c r="T233" s="11">
        <f t="shared" si="504"/>
        <v>-3.2294415999999999E-2</v>
      </c>
      <c r="U233" s="11">
        <f t="shared" si="504"/>
        <v>-3.5230272E-2</v>
      </c>
    </row>
    <row r="234" spans="1:21" x14ac:dyDescent="0.25">
      <c r="A234" s="11">
        <v>37</v>
      </c>
      <c r="B234" s="11">
        <f t="shared" ref="B234:G234" si="505">$I39*B$197^$J39*$R$6^$K39*$Q$6^$L39*$P$6^$M39</f>
        <v>1.2095769324799994E-3</v>
      </c>
      <c r="C234" s="11">
        <f t="shared" si="505"/>
        <v>1.8055492403200001E-3</v>
      </c>
      <c r="D234" s="11">
        <f t="shared" si="505"/>
        <v>2.5707917894399997E-3</v>
      </c>
      <c r="E234" s="11">
        <f t="shared" si="505"/>
        <v>3.5264633599999995E-3</v>
      </c>
      <c r="F234" s="11">
        <f t="shared" si="505"/>
        <v>4.693722732160001E-3</v>
      </c>
      <c r="G234" s="11">
        <f t="shared" si="505"/>
        <v>6.0937286860799989E-3</v>
      </c>
      <c r="H234" s="11">
        <v>37</v>
      </c>
      <c r="I234" s="11">
        <f t="shared" ref="I234:N234" si="506">$I39*I$197^$J39*$R$7^$K39*$Q$7^$L39*$P$7^$M39</f>
        <v>8.8866876671999967E-4</v>
      </c>
      <c r="J234" s="11">
        <f t="shared" si="506"/>
        <v>1.3265259724800002E-3</v>
      </c>
      <c r="K234" s="11">
        <f t="shared" si="506"/>
        <v>1.8887449881600001E-3</v>
      </c>
      <c r="L234" s="11">
        <f t="shared" si="506"/>
        <v>2.5908710399999996E-3</v>
      </c>
      <c r="M234" s="11">
        <f t="shared" si="506"/>
        <v>3.4484493542400007E-3</v>
      </c>
      <c r="N234" s="11">
        <f t="shared" si="506"/>
        <v>4.4770251571199992E-3</v>
      </c>
      <c r="O234" s="11">
        <v>37</v>
      </c>
      <c r="P234" s="11">
        <f t="shared" ref="P234:U234" si="507">$I39*P$197^$J39*$R$8^$K39*$Q$8^$L39*$P$8^$M39</f>
        <v>6.1713108799999979E-4</v>
      </c>
      <c r="Q234" s="11">
        <f t="shared" si="507"/>
        <v>9.2119859200000015E-4</v>
      </c>
      <c r="R234" s="11">
        <f t="shared" si="507"/>
        <v>1.3116284640000001E-3</v>
      </c>
      <c r="S234" s="11">
        <f t="shared" si="507"/>
        <v>1.799216E-3</v>
      </c>
      <c r="T234" s="11">
        <f t="shared" si="507"/>
        <v>2.3947564960000007E-3</v>
      </c>
      <c r="U234" s="11">
        <f t="shared" si="507"/>
        <v>3.1090452479999998E-3</v>
      </c>
    </row>
    <row r="235" spans="1:21" x14ac:dyDescent="0.25">
      <c r="A235" s="11">
        <v>38</v>
      </c>
      <c r="B235" s="11">
        <f t="shared" ref="B235:G235" si="508">$I40*B$197^$J40*$R$6^$K40*$Q$6^$L40*$P$6^$M40</f>
        <v>-1.2282083227029496E-3</v>
      </c>
      <c r="C235" s="11">
        <f t="shared" si="508"/>
        <v>-1.8333605283495933E-3</v>
      </c>
      <c r="D235" s="11">
        <f t="shared" si="508"/>
        <v>-2.6103902835290104E-3</v>
      </c>
      <c r="E235" s="11">
        <f t="shared" si="508"/>
        <v>-3.5807822819327985E-3</v>
      </c>
      <c r="F235" s="11">
        <f t="shared" si="508"/>
        <v>-4.7660212172525558E-3</v>
      </c>
      <c r="G235" s="11">
        <f t="shared" si="508"/>
        <v>-6.1875917831798752E-3</v>
      </c>
      <c r="H235" s="11">
        <v>38</v>
      </c>
      <c r="I235" s="11">
        <f t="shared" ref="I235:N235" si="509">$I40*I$197^$J40*$R$7^$K40*$Q$7^$L40*$P$7^$M40</f>
        <v>-4.8706990713077742E-4</v>
      </c>
      <c r="J235" s="11">
        <f t="shared" si="509"/>
        <v>-7.2705478848675851E-4</v>
      </c>
      <c r="K235" s="11">
        <f t="shared" si="509"/>
        <v>-1.0352010562633728E-3</v>
      </c>
      <c r="L235" s="11">
        <f t="shared" si="509"/>
        <v>-1.4200288837631998E-3</v>
      </c>
      <c r="M235" s="11">
        <f t="shared" si="509"/>
        <v>-1.8900584442888195E-3</v>
      </c>
      <c r="N235" s="11">
        <f t="shared" si="509"/>
        <v>-2.4538099111428096E-3</v>
      </c>
      <c r="O235" s="11">
        <v>38</v>
      </c>
      <c r="P235" s="11">
        <f t="shared" ref="P235:U235" si="510">$I40*P$197^$J40*$R$8^$K40*$Q$8^$L40*$P$8^$M40</f>
        <v>-1.6311872639999996E-4</v>
      </c>
      <c r="Q235" s="11">
        <f t="shared" si="510"/>
        <v>-2.4348917760000005E-4</v>
      </c>
      <c r="R235" s="11">
        <f t="shared" si="510"/>
        <v>-3.4668673920000006E-4</v>
      </c>
      <c r="S235" s="11">
        <f t="shared" si="510"/>
        <v>-4.7556479999999999E-4</v>
      </c>
      <c r="T235" s="11">
        <f t="shared" si="510"/>
        <v>-6.3297674880000013E-4</v>
      </c>
      <c r="U235" s="11">
        <f t="shared" si="510"/>
        <v>-8.2177597439999999E-4</v>
      </c>
    </row>
    <row r="236" spans="1:21" x14ac:dyDescent="0.25">
      <c r="A236" s="11">
        <v>39</v>
      </c>
      <c r="B236" s="11">
        <f t="shared" ref="B236:G236" si="511">$I41*B$197^$J41*$R$6^$K41*$Q$6^$L41*$P$6^$M41</f>
        <v>2.1132798399999997E-3</v>
      </c>
      <c r="C236" s="11">
        <f t="shared" si="511"/>
        <v>2.4151769599999998E-3</v>
      </c>
      <c r="D236" s="11">
        <f t="shared" si="511"/>
        <v>2.71707408E-3</v>
      </c>
      <c r="E236" s="11">
        <f t="shared" si="511"/>
        <v>3.0189711999999997E-3</v>
      </c>
      <c r="F236" s="11">
        <f t="shared" si="511"/>
        <v>3.3208683199999998E-3</v>
      </c>
      <c r="G236" s="11">
        <f t="shared" si="511"/>
        <v>3.6227654399999991E-3</v>
      </c>
      <c r="H236" s="11">
        <v>39</v>
      </c>
      <c r="I236" s="11">
        <f t="shared" ref="I236:N236" si="512">$I41*I$197^$J41*$R$7^$K41*$Q$7^$L41*$P$7^$M41</f>
        <v>2.1132798399999997E-3</v>
      </c>
      <c r="J236" s="11">
        <f t="shared" si="512"/>
        <v>2.4151769599999998E-3</v>
      </c>
      <c r="K236" s="11">
        <f t="shared" si="512"/>
        <v>2.71707408E-3</v>
      </c>
      <c r="L236" s="11">
        <f t="shared" si="512"/>
        <v>3.0189711999999997E-3</v>
      </c>
      <c r="M236" s="11">
        <f t="shared" si="512"/>
        <v>3.3208683199999998E-3</v>
      </c>
      <c r="N236" s="11">
        <f t="shared" si="512"/>
        <v>3.6227654399999991E-3</v>
      </c>
      <c r="O236" s="11">
        <v>39</v>
      </c>
      <c r="P236" s="11">
        <f t="shared" ref="P236:U236" si="513">$I41*P$197^$J41*$R$8^$K41*$Q$8^$L41*$P$8^$M41</f>
        <v>2.1132798399999997E-3</v>
      </c>
      <c r="Q236" s="11">
        <f t="shared" si="513"/>
        <v>2.4151769599999998E-3</v>
      </c>
      <c r="R236" s="11">
        <f t="shared" si="513"/>
        <v>2.71707408E-3</v>
      </c>
      <c r="S236" s="11">
        <f t="shared" si="513"/>
        <v>3.0189711999999997E-3</v>
      </c>
      <c r="T236" s="11">
        <f t="shared" si="513"/>
        <v>3.3208683199999998E-3</v>
      </c>
      <c r="U236" s="11">
        <f t="shared" si="513"/>
        <v>3.6227654399999991E-3</v>
      </c>
    </row>
    <row r="237" spans="1:21" x14ac:dyDescent="0.25">
      <c r="A237" s="11">
        <v>40</v>
      </c>
      <c r="B237" s="11">
        <f t="shared" ref="B237:G237" si="514">$I42*B$197^$J42*$R$6^$K42*$Q$6^$L42*$P$6^$M42</f>
        <v>4.5695831999999987E-3</v>
      </c>
      <c r="C237" s="11">
        <f t="shared" si="514"/>
        <v>5.9684352000000012E-3</v>
      </c>
      <c r="D237" s="11">
        <f t="shared" si="514"/>
        <v>7.5538007999999997E-3</v>
      </c>
      <c r="E237" s="11">
        <f t="shared" si="514"/>
        <v>9.3256799999999994E-3</v>
      </c>
      <c r="F237" s="11">
        <f t="shared" si="514"/>
        <v>1.1284072800000001E-2</v>
      </c>
      <c r="G237" s="11">
        <f t="shared" si="514"/>
        <v>1.34289792E-2</v>
      </c>
      <c r="H237" s="11">
        <v>40</v>
      </c>
      <c r="I237" s="11">
        <f t="shared" ref="I237:N237" si="515">$I42*I$197^$J42*$R$7^$K42*$Q$7^$L42*$P$7^$M42</f>
        <v>4.5695831999999987E-3</v>
      </c>
      <c r="J237" s="11">
        <f t="shared" si="515"/>
        <v>5.9684352000000012E-3</v>
      </c>
      <c r="K237" s="11">
        <f t="shared" si="515"/>
        <v>7.5538007999999997E-3</v>
      </c>
      <c r="L237" s="11">
        <f t="shared" si="515"/>
        <v>9.3256799999999994E-3</v>
      </c>
      <c r="M237" s="11">
        <f t="shared" si="515"/>
        <v>1.1284072800000001E-2</v>
      </c>
      <c r="N237" s="11">
        <f t="shared" si="515"/>
        <v>1.34289792E-2</v>
      </c>
      <c r="O237" s="11">
        <v>40</v>
      </c>
      <c r="P237" s="11">
        <f t="shared" ref="P237:U237" si="516">$I42*P$197^$J42*$R$8^$K42*$Q$8^$L42*$P$8^$M42</f>
        <v>4.5695831999999987E-3</v>
      </c>
      <c r="Q237" s="11">
        <f t="shared" si="516"/>
        <v>5.9684352000000012E-3</v>
      </c>
      <c r="R237" s="11">
        <f t="shared" si="516"/>
        <v>7.5538007999999997E-3</v>
      </c>
      <c r="S237" s="11">
        <f t="shared" si="516"/>
        <v>9.3256799999999994E-3</v>
      </c>
      <c r="T237" s="11">
        <f t="shared" si="516"/>
        <v>1.1284072800000001E-2</v>
      </c>
      <c r="U237" s="11">
        <f t="shared" si="516"/>
        <v>1.34289792E-2</v>
      </c>
    </row>
    <row r="238" spans="1:21" x14ac:dyDescent="0.25">
      <c r="A238" s="11">
        <v>41</v>
      </c>
      <c r="B238" s="11">
        <f t="shared" ref="B238:G238" si="517">$I43*B$197^$J43*$R$6^$K43*$Q$6^$L43*$P$6^$M43</f>
        <v>3.4098919679999992E-2</v>
      </c>
      <c r="C238" s="11">
        <f t="shared" si="517"/>
        <v>3.4098919679999992E-2</v>
      </c>
      <c r="D238" s="11">
        <f t="shared" si="517"/>
        <v>3.4098919679999992E-2</v>
      </c>
      <c r="E238" s="11">
        <f t="shared" si="517"/>
        <v>3.4098919679999992E-2</v>
      </c>
      <c r="F238" s="11">
        <f t="shared" si="517"/>
        <v>3.4098919679999992E-2</v>
      </c>
      <c r="G238" s="11">
        <f t="shared" si="517"/>
        <v>3.4098919679999992E-2</v>
      </c>
      <c r="H238" s="11">
        <v>41</v>
      </c>
      <c r="I238" s="11">
        <f t="shared" ref="I238:N238" si="518">$I43*I$197^$J43*$R$7^$K43*$Q$7^$L43*$P$7^$M43</f>
        <v>2.5052267519999998E-2</v>
      </c>
      <c r="J238" s="11">
        <f t="shared" si="518"/>
        <v>2.5052267519999998E-2</v>
      </c>
      <c r="K238" s="11">
        <f t="shared" si="518"/>
        <v>2.5052267519999998E-2</v>
      </c>
      <c r="L238" s="11">
        <f t="shared" si="518"/>
        <v>2.5052267519999998E-2</v>
      </c>
      <c r="M238" s="11">
        <f t="shared" si="518"/>
        <v>2.5052267519999998E-2</v>
      </c>
      <c r="N238" s="11">
        <f t="shared" si="518"/>
        <v>2.5052267519999998E-2</v>
      </c>
      <c r="O238" s="11">
        <v>41</v>
      </c>
      <c r="P238" s="11">
        <f t="shared" ref="P238:U238" si="519">$I43*P$197^$J43*$R$8^$K43*$Q$8^$L43*$P$8^$M43</f>
        <v>1.7397408E-2</v>
      </c>
      <c r="Q238" s="11">
        <f t="shared" si="519"/>
        <v>1.7397408E-2</v>
      </c>
      <c r="R238" s="11">
        <f t="shared" si="519"/>
        <v>1.7397408E-2</v>
      </c>
      <c r="S238" s="11">
        <f t="shared" si="519"/>
        <v>1.7397408E-2</v>
      </c>
      <c r="T238" s="11">
        <f t="shared" si="519"/>
        <v>1.7397408E-2</v>
      </c>
      <c r="U238" s="11">
        <f t="shared" si="519"/>
        <v>1.7397408E-2</v>
      </c>
    </row>
    <row r="239" spans="1:21" x14ac:dyDescent="0.25">
      <c r="A239" s="11">
        <v>42</v>
      </c>
      <c r="B239" s="11">
        <f t="shared" ref="B239:G239" si="520">$I44*B$197^$J44*$R$6^$K44*$Q$6^$L44*$P$6^$M44</f>
        <v>2.5525500504985584E-2</v>
      </c>
      <c r="C239" s="11">
        <f t="shared" si="520"/>
        <v>2.5525500504985584E-2</v>
      </c>
      <c r="D239" s="11">
        <f t="shared" si="520"/>
        <v>2.5525500504985584E-2</v>
      </c>
      <c r="E239" s="11">
        <f t="shared" si="520"/>
        <v>2.5525500504985584E-2</v>
      </c>
      <c r="F239" s="11">
        <f t="shared" si="520"/>
        <v>2.5525500504985584E-2</v>
      </c>
      <c r="G239" s="11">
        <f t="shared" si="520"/>
        <v>2.5525500504985584E-2</v>
      </c>
      <c r="H239" s="11">
        <v>42</v>
      </c>
      <c r="I239" s="11">
        <f t="shared" ref="I239:N239" si="521">$I44*I$197^$J44*$R$7^$K44*$Q$7^$L44*$P$7^$M44</f>
        <v>1.0122633864806397E-2</v>
      </c>
      <c r="J239" s="11">
        <f t="shared" si="521"/>
        <v>1.0122633864806397E-2</v>
      </c>
      <c r="K239" s="11">
        <f t="shared" si="521"/>
        <v>1.0122633864806397E-2</v>
      </c>
      <c r="L239" s="11">
        <f t="shared" si="521"/>
        <v>1.0122633864806397E-2</v>
      </c>
      <c r="M239" s="11">
        <f t="shared" si="521"/>
        <v>1.0122633864806397E-2</v>
      </c>
      <c r="N239" s="11">
        <f t="shared" si="521"/>
        <v>1.0122633864806397E-2</v>
      </c>
      <c r="O239" s="11">
        <v>42</v>
      </c>
      <c r="P239" s="11">
        <f t="shared" ref="P239:U239" si="522">$I44*P$197^$J44*$R$8^$K44*$Q$8^$L44*$P$8^$M44</f>
        <v>3.3900495999999998E-3</v>
      </c>
      <c r="Q239" s="11">
        <f t="shared" si="522"/>
        <v>3.3900495999999998E-3</v>
      </c>
      <c r="R239" s="11">
        <f t="shared" si="522"/>
        <v>3.3900495999999998E-3</v>
      </c>
      <c r="S239" s="11">
        <f t="shared" si="522"/>
        <v>3.3900495999999998E-3</v>
      </c>
      <c r="T239" s="11">
        <f t="shared" si="522"/>
        <v>3.3900495999999998E-3</v>
      </c>
      <c r="U239" s="11">
        <f t="shared" si="522"/>
        <v>3.3900495999999998E-3</v>
      </c>
    </row>
    <row r="240" spans="1:21" x14ac:dyDescent="0.25">
      <c r="A240" s="11">
        <v>43</v>
      </c>
      <c r="B240" s="11">
        <f t="shared" ref="B240:G240" si="523">$I45*B$197^$J45*$R$6^$K45*$Q$6^$L45*$P$6^$M45</f>
        <v>-1.4449119999999998E-3</v>
      </c>
      <c r="C240" s="11">
        <f t="shared" si="523"/>
        <v>-1.4449119999999998E-3</v>
      </c>
      <c r="D240" s="11">
        <f t="shared" si="523"/>
        <v>-1.4449119999999998E-3</v>
      </c>
      <c r="E240" s="11">
        <f t="shared" si="523"/>
        <v>-1.4449119999999998E-3</v>
      </c>
      <c r="F240" s="11">
        <f t="shared" si="523"/>
        <v>-1.4449119999999998E-3</v>
      </c>
      <c r="G240" s="11">
        <f t="shared" si="523"/>
        <v>-1.4449119999999998E-3</v>
      </c>
      <c r="H240" s="11">
        <v>43</v>
      </c>
      <c r="I240" s="11">
        <f t="shared" ref="I240:N240" si="524">$I45*I$197^$J45*$R$7^$K45*$Q$7^$L45*$P$7^$M45</f>
        <v>-1.4449119999999998E-3</v>
      </c>
      <c r="J240" s="11">
        <f t="shared" si="524"/>
        <v>-1.4449119999999998E-3</v>
      </c>
      <c r="K240" s="11">
        <f t="shared" si="524"/>
        <v>-1.4449119999999998E-3</v>
      </c>
      <c r="L240" s="11">
        <f t="shared" si="524"/>
        <v>-1.4449119999999998E-3</v>
      </c>
      <c r="M240" s="11">
        <f t="shared" si="524"/>
        <v>-1.4449119999999998E-3</v>
      </c>
      <c r="N240" s="11">
        <f t="shared" si="524"/>
        <v>-1.4449119999999998E-3</v>
      </c>
      <c r="O240" s="11">
        <v>43</v>
      </c>
      <c r="P240" s="11">
        <f t="shared" ref="P240:U240" si="525">$I45*P$197^$J45*$R$8^$K45*$Q$8^$L45*$P$8^$M45</f>
        <v>-1.4449119999999998E-3</v>
      </c>
      <c r="Q240" s="11">
        <f t="shared" si="525"/>
        <v>-1.4449119999999998E-3</v>
      </c>
      <c r="R240" s="11">
        <f t="shared" si="525"/>
        <v>-1.4449119999999998E-3</v>
      </c>
      <c r="S240" s="11">
        <f t="shared" si="525"/>
        <v>-1.4449119999999998E-3</v>
      </c>
      <c r="T240" s="11">
        <f t="shared" si="525"/>
        <v>-1.4449119999999998E-3</v>
      </c>
      <c r="U240" s="11">
        <f t="shared" si="525"/>
        <v>-1.4449119999999998E-3</v>
      </c>
    </row>
    <row r="241" spans="1:21" x14ac:dyDescent="0.25">
      <c r="A241" s="11">
        <v>44</v>
      </c>
      <c r="B241" s="11">
        <f t="shared" ref="B241:G241" si="526">$I46*B$197^$J46*$R$6^$K46*$Q$6^$L46*$P$6^$M46</f>
        <v>-9.1515916710399967E-3</v>
      </c>
      <c r="C241" s="11">
        <f t="shared" si="526"/>
        <v>-9.1515916710399967E-3</v>
      </c>
      <c r="D241" s="11">
        <f t="shared" si="526"/>
        <v>-9.1515916710399967E-3</v>
      </c>
      <c r="E241" s="11">
        <f t="shared" si="526"/>
        <v>-9.1515916710399967E-3</v>
      </c>
      <c r="F241" s="11">
        <f t="shared" si="526"/>
        <v>-9.1515916710399967E-3</v>
      </c>
      <c r="G241" s="11">
        <f t="shared" si="526"/>
        <v>-9.1515916710399967E-3</v>
      </c>
      <c r="H241" s="11">
        <v>44</v>
      </c>
      <c r="I241" s="11">
        <f t="shared" ref="I241:N241" si="527">$I46*I$197^$J46*$R$7^$K46*$Q$7^$L46*$P$7^$M46</f>
        <v>-5.7631014604799993E-3</v>
      </c>
      <c r="J241" s="11">
        <f t="shared" si="527"/>
        <v>-5.7631014604799993E-3</v>
      </c>
      <c r="K241" s="11">
        <f t="shared" si="527"/>
        <v>-5.7631014604799993E-3</v>
      </c>
      <c r="L241" s="11">
        <f t="shared" si="527"/>
        <v>-5.7631014604799993E-3</v>
      </c>
      <c r="M241" s="11">
        <f t="shared" si="527"/>
        <v>-5.7631014604799993E-3</v>
      </c>
      <c r="N241" s="11">
        <f t="shared" si="527"/>
        <v>-5.7631014604799993E-3</v>
      </c>
      <c r="O241" s="11">
        <v>44</v>
      </c>
      <c r="P241" s="11">
        <f t="shared" ref="P241:U241" si="528">$I46*P$197^$J46*$R$8^$K46*$Q$8^$L46*$P$8^$M46</f>
        <v>-3.3351281599999999E-3</v>
      </c>
      <c r="Q241" s="11">
        <f t="shared" si="528"/>
        <v>-3.3351281599999999E-3</v>
      </c>
      <c r="R241" s="11">
        <f t="shared" si="528"/>
        <v>-3.3351281599999999E-3</v>
      </c>
      <c r="S241" s="11">
        <f t="shared" si="528"/>
        <v>-3.3351281599999999E-3</v>
      </c>
      <c r="T241" s="11">
        <f t="shared" si="528"/>
        <v>-3.3351281599999999E-3</v>
      </c>
      <c r="U241" s="11">
        <f t="shared" si="528"/>
        <v>-3.3351281599999999E-3</v>
      </c>
    </row>
    <row r="242" spans="1:21" x14ac:dyDescent="0.25">
      <c r="A242" s="11">
        <v>45</v>
      </c>
      <c r="B242" s="11">
        <f t="shared" ref="B242:G242" si="529">$I47*B$197^$J47*$R$6^$K47*$Q$6^$L47*$P$6^$M47</f>
        <v>6.4140965320230367E-4</v>
      </c>
      <c r="C242" s="11">
        <f t="shared" si="529"/>
        <v>9.5743948233113579E-4</v>
      </c>
      <c r="D242" s="11">
        <f t="shared" si="529"/>
        <v>1.3632292629285117E-3</v>
      </c>
      <c r="E242" s="11">
        <f t="shared" si="529"/>
        <v>1.8699989889279995E-3</v>
      </c>
      <c r="F242" s="11">
        <f t="shared" si="529"/>
        <v>2.4889686542631678E-3</v>
      </c>
      <c r="G242" s="11">
        <f t="shared" si="529"/>
        <v>3.2313582528675829E-3</v>
      </c>
      <c r="H242" s="11">
        <v>45</v>
      </c>
      <c r="I242" s="11">
        <f t="shared" ref="I242:N242" si="530">$I47*I$197^$J47*$R$7^$K47*$Q$7^$L47*$P$7^$M47</f>
        <v>4.0391978160844787E-4</v>
      </c>
      <c r="J242" s="11">
        <f t="shared" si="530"/>
        <v>6.02935650680832E-4</v>
      </c>
      <c r="K242" s="11">
        <f t="shared" si="530"/>
        <v>8.5847673700454403E-4</v>
      </c>
      <c r="L242" s="11">
        <f t="shared" si="530"/>
        <v>1.177608692736E-3</v>
      </c>
      <c r="M242" s="11">
        <f t="shared" si="530"/>
        <v>1.5673971700316163E-3</v>
      </c>
      <c r="N242" s="11">
        <f t="shared" si="530"/>
        <v>2.0349078210478082E-3</v>
      </c>
      <c r="O242" s="11">
        <v>45</v>
      </c>
      <c r="P242" s="11">
        <f t="shared" ref="P242:U242" si="531">$I47*P$197^$J47*$R$8^$K47*$Q$8^$L47*$P$8^$M47</f>
        <v>2.3374987361599994E-4</v>
      </c>
      <c r="Q242" s="11">
        <f t="shared" si="531"/>
        <v>3.4892109414400003E-4</v>
      </c>
      <c r="R242" s="11">
        <f t="shared" si="531"/>
        <v>4.96803667248E-4</v>
      </c>
      <c r="S242" s="11">
        <f t="shared" si="531"/>
        <v>6.8148651199999993E-4</v>
      </c>
      <c r="T242" s="11">
        <f t="shared" si="531"/>
        <v>9.0705854747200022E-4</v>
      </c>
      <c r="U242" s="11">
        <f t="shared" si="531"/>
        <v>1.177608692736E-3</v>
      </c>
    </row>
    <row r="243" spans="1:21" x14ac:dyDescent="0.25">
      <c r="A243" s="11">
        <v>46</v>
      </c>
      <c r="B243" s="11">
        <f t="shared" ref="B243:G243" si="532">$I48*B$197^$J48*$R$6^$K48*$Q$6^$L48*$P$6^$M48</f>
        <v>-2.7502804847615987E-2</v>
      </c>
      <c r="C243" s="11">
        <f t="shared" si="532"/>
        <v>-2.7502804847615987E-2</v>
      </c>
      <c r="D243" s="11">
        <f t="shared" si="532"/>
        <v>-2.7502804847615987E-2</v>
      </c>
      <c r="E243" s="11">
        <f t="shared" si="532"/>
        <v>-2.7502804847615987E-2</v>
      </c>
      <c r="F243" s="11">
        <f t="shared" si="532"/>
        <v>-2.7502804847615987E-2</v>
      </c>
      <c r="G243" s="11">
        <f t="shared" si="532"/>
        <v>-2.7502804847615987E-2</v>
      </c>
      <c r="H243" s="11">
        <v>46</v>
      </c>
      <c r="I243" s="11">
        <f t="shared" ref="I243:N243" si="533">$I48*I$197^$J48*$R$7^$K48*$Q$7^$L48*$P$7^$M48</f>
        <v>-1.0906772373503997E-2</v>
      </c>
      <c r="J243" s="11">
        <f t="shared" si="533"/>
        <v>-1.0906772373503997E-2</v>
      </c>
      <c r="K243" s="11">
        <f t="shared" si="533"/>
        <v>-1.0906772373503997E-2</v>
      </c>
      <c r="L243" s="11">
        <f t="shared" si="533"/>
        <v>-1.0906772373503997E-2</v>
      </c>
      <c r="M243" s="11">
        <f t="shared" si="533"/>
        <v>-1.0906772373503997E-2</v>
      </c>
      <c r="N243" s="11">
        <f t="shared" si="533"/>
        <v>-1.0906772373503997E-2</v>
      </c>
      <c r="O243" s="11">
        <v>46</v>
      </c>
      <c r="P243" s="11">
        <f t="shared" ref="P243:U243" si="534">$I48*P$197^$J48*$R$8^$K48*$Q$8^$L48*$P$8^$M48</f>
        <v>-3.6526559999999994E-3</v>
      </c>
      <c r="Q243" s="11">
        <f t="shared" si="534"/>
        <v>-3.6526559999999994E-3</v>
      </c>
      <c r="R243" s="11">
        <f t="shared" si="534"/>
        <v>-3.6526559999999994E-3</v>
      </c>
      <c r="S243" s="11">
        <f t="shared" si="534"/>
        <v>-3.6526559999999994E-3</v>
      </c>
      <c r="T243" s="11">
        <f t="shared" si="534"/>
        <v>-3.6526559999999994E-3</v>
      </c>
      <c r="U243" s="11">
        <f t="shared" si="534"/>
        <v>-3.6526559999999994E-3</v>
      </c>
    </row>
    <row r="244" spans="1:21" x14ac:dyDescent="0.25">
      <c r="A244" s="11">
        <v>47</v>
      </c>
      <c r="B244" s="11">
        <f t="shared" ref="B244:G244" si="535">$I49*B$197^$J49*$R$6^$K49*$Q$6^$L49*$P$6^$M49</f>
        <v>2.2900456322824175E-3</v>
      </c>
      <c r="C244" s="11">
        <f t="shared" si="535"/>
        <v>2.6171950083227632E-3</v>
      </c>
      <c r="D244" s="11">
        <f t="shared" si="535"/>
        <v>2.9443443843631088E-3</v>
      </c>
      <c r="E244" s="11">
        <f t="shared" si="535"/>
        <v>3.2714937604034545E-3</v>
      </c>
      <c r="F244" s="11">
        <f t="shared" si="535"/>
        <v>3.5986431364438002E-3</v>
      </c>
      <c r="G244" s="11">
        <f t="shared" si="535"/>
        <v>3.9257925124841445E-3</v>
      </c>
      <c r="H244" s="11">
        <v>47</v>
      </c>
      <c r="I244" s="11">
        <f t="shared" ref="I244:N244" si="536">$I49*I$197^$J49*$R$7^$K49*$Q$7^$L49*$P$7^$M49</f>
        <v>9.0816215199252459E-4</v>
      </c>
      <c r="J244" s="11">
        <f t="shared" si="536"/>
        <v>1.037899602277171E-3</v>
      </c>
      <c r="K244" s="11">
        <f t="shared" si="536"/>
        <v>1.1676370525618175E-3</v>
      </c>
      <c r="L244" s="11">
        <f t="shared" si="536"/>
        <v>1.2973745028464639E-3</v>
      </c>
      <c r="M244" s="11">
        <f t="shared" si="536"/>
        <v>1.4271119531311101E-3</v>
      </c>
      <c r="N244" s="11">
        <f t="shared" si="536"/>
        <v>1.5568494034157564E-3</v>
      </c>
      <c r="O244" s="11">
        <v>47</v>
      </c>
      <c r="P244" s="11">
        <f t="shared" ref="P244:U244" si="537">$I49*P$197^$J49*$R$8^$K49*$Q$8^$L49*$P$8^$M49</f>
        <v>3.0414166719999996E-4</v>
      </c>
      <c r="Q244" s="11">
        <f t="shared" si="537"/>
        <v>3.4759047679999998E-4</v>
      </c>
      <c r="R244" s="11">
        <f t="shared" si="537"/>
        <v>3.9103928639999994E-4</v>
      </c>
      <c r="S244" s="11">
        <f t="shared" si="537"/>
        <v>4.3448809599999996E-4</v>
      </c>
      <c r="T244" s="11">
        <f t="shared" si="537"/>
        <v>4.7793690559999998E-4</v>
      </c>
      <c r="U244" s="11">
        <f t="shared" si="537"/>
        <v>5.213857152E-4</v>
      </c>
    </row>
    <row r="245" spans="1:21" x14ac:dyDescent="0.25">
      <c r="A245" s="33"/>
      <c r="B245" s="32">
        <f>SUM(B198:B244)</f>
        <v>8.1100604322274547E-2</v>
      </c>
      <c r="C245" s="32">
        <f t="shared" ref="C245:G245" si="538">SUM(C198:C244)</f>
        <v>7.2343044161677125E-2</v>
      </c>
      <c r="D245" s="32">
        <f t="shared" si="538"/>
        <v>6.3249583661191419E-2</v>
      </c>
      <c r="E245" s="32">
        <f t="shared" si="538"/>
        <v>5.3876553642899401E-2</v>
      </c>
      <c r="F245" s="32">
        <f t="shared" si="538"/>
        <v>4.4280284928883251E-2</v>
      </c>
      <c r="G245" s="32">
        <f t="shared" si="538"/>
        <v>3.4517108341224657E-2</v>
      </c>
      <c r="H245" s="36"/>
      <c r="I245" s="35">
        <f>SUM(I198:I244)</f>
        <v>5.3701400628769415E-2</v>
      </c>
      <c r="J245" s="35">
        <f t="shared" ref="J245:N245" si="539">SUM(J198:J244)</f>
        <v>4.5815929456010457E-2</v>
      </c>
      <c r="K245" s="35">
        <f t="shared" si="539"/>
        <v>3.7631380445154169E-2</v>
      </c>
      <c r="L245" s="35">
        <f t="shared" si="539"/>
        <v>2.9197910795454463E-2</v>
      </c>
      <c r="M245" s="35">
        <f t="shared" si="539"/>
        <v>2.0565677706165152E-2</v>
      </c>
      <c r="N245" s="35">
        <f t="shared" si="539"/>
        <v>1.1784838376539925E-2</v>
      </c>
      <c r="O245" s="46"/>
      <c r="P245" s="47">
        <f>SUM(P198:P244)</f>
        <v>3.0767830301415999E-2</v>
      </c>
      <c r="Q245" s="47">
        <f t="shared" ref="Q245:U245" si="540">SUM(Q198:Q244)</f>
        <v>2.3973329577343973E-2</v>
      </c>
      <c r="R245" s="47">
        <f t="shared" si="540"/>
        <v>1.6932616463448021E-2</v>
      </c>
      <c r="S245" s="47">
        <f t="shared" si="540"/>
        <v>9.6920836480000067E-3</v>
      </c>
      <c r="T245" s="47">
        <f t="shared" si="540"/>
        <v>2.2981238192719957E-3</v>
      </c>
      <c r="U245" s="47">
        <f t="shared" si="540"/>
        <v>-5.2028703344640216E-3</v>
      </c>
    </row>
    <row r="248" spans="1:21" ht="21" x14ac:dyDescent="0.35">
      <c r="A248" s="81" t="s">
        <v>24</v>
      </c>
      <c r="B248" s="82"/>
      <c r="C248" s="82"/>
      <c r="D248" s="82"/>
      <c r="E248" s="82"/>
      <c r="F248" s="82"/>
      <c r="G248" s="83"/>
      <c r="H248" s="87" t="s">
        <v>26</v>
      </c>
      <c r="I248" s="88"/>
      <c r="J248" s="88"/>
      <c r="K248" s="88"/>
      <c r="L248" s="88"/>
      <c r="M248" s="88"/>
      <c r="N248" s="89"/>
      <c r="O248" s="65" t="s">
        <v>27</v>
      </c>
      <c r="P248" s="66"/>
      <c r="Q248" s="66"/>
      <c r="R248" s="66"/>
      <c r="S248" s="66"/>
      <c r="T248" s="66"/>
      <c r="U248" s="67"/>
    </row>
    <row r="249" spans="1:21" x14ac:dyDescent="0.25">
      <c r="A249" s="11"/>
      <c r="B249" s="11">
        <v>0.7</v>
      </c>
      <c r="C249" s="11">
        <v>0.8</v>
      </c>
      <c r="D249" s="11">
        <v>0.9</v>
      </c>
      <c r="E249" s="11">
        <v>1</v>
      </c>
      <c r="F249" s="11">
        <v>1.1000000000000001</v>
      </c>
      <c r="G249" s="11">
        <v>1.2</v>
      </c>
      <c r="H249" s="11"/>
      <c r="I249" s="11">
        <v>0.7</v>
      </c>
      <c r="J249" s="11">
        <v>0.8</v>
      </c>
      <c r="K249" s="11">
        <v>0.9</v>
      </c>
      <c r="L249" s="11">
        <v>1</v>
      </c>
      <c r="M249" s="11">
        <v>1.1000000000000001</v>
      </c>
      <c r="N249" s="11">
        <v>1.2</v>
      </c>
      <c r="O249" s="11"/>
      <c r="P249" s="12">
        <v>0.7</v>
      </c>
      <c r="Q249" s="12">
        <v>0.8</v>
      </c>
      <c r="R249" s="12">
        <v>0.9</v>
      </c>
      <c r="S249" s="12">
        <v>1</v>
      </c>
      <c r="T249" s="12">
        <v>1.1000000000000001</v>
      </c>
      <c r="U249" s="12">
        <v>1.2</v>
      </c>
    </row>
    <row r="250" spans="1:21" x14ac:dyDescent="0.25">
      <c r="A250" s="31"/>
      <c r="B250" s="32">
        <f>(B$193*B$249)/(B$245*2*3.14)</f>
        <v>0.51695856321041145</v>
      </c>
      <c r="C250" s="32">
        <f t="shared" ref="C250:G250" si="541">(C$193*C$249)/(C$245*2*3.14)</f>
        <v>0.58084569668533093</v>
      </c>
      <c r="D250" s="32">
        <f t="shared" si="541"/>
        <v>0.63960091844488864</v>
      </c>
      <c r="E250" s="32">
        <f t="shared" si="541"/>
        <v>0.69122603812723238</v>
      </c>
      <c r="F250" s="32">
        <f t="shared" si="541"/>
        <v>0.73218181748872002</v>
      </c>
      <c r="G250" s="32">
        <f t="shared" si="541"/>
        <v>0.75519566908952507</v>
      </c>
      <c r="H250" s="34"/>
      <c r="I250" s="35">
        <f>(I$193*I$249)/(I$245*2*3.14)</f>
        <v>0.57873119202538725</v>
      </c>
      <c r="J250" s="35">
        <f t="shared" ref="J250:N250" si="542">(J$193*J$249)/(J$245*2*3.14)</f>
        <v>0.64234962186109135</v>
      </c>
      <c r="K250" s="35">
        <f t="shared" si="542"/>
        <v>0.69398504645351633</v>
      </c>
      <c r="L250" s="35">
        <f t="shared" si="542"/>
        <v>0.72483931535479851</v>
      </c>
      <c r="M250" s="35">
        <f t="shared" si="542"/>
        <v>0.71149653330504414</v>
      </c>
      <c r="N250" s="35">
        <f t="shared" si="542"/>
        <v>0.56086548686295501</v>
      </c>
      <c r="O250" s="48"/>
      <c r="P250" s="47">
        <f>(P$193*P$249)/(P$245*2*3.14)</f>
        <v>0.64591004910220917</v>
      </c>
      <c r="Q250" s="47">
        <f t="shared" ref="Q250:U250" si="543">(Q$193*Q$249)/(Q$245*2*3.14)</f>
        <v>0.68937137538989723</v>
      </c>
      <c r="R250" s="47">
        <f t="shared" si="543"/>
        <v>0.680166232360777</v>
      </c>
      <c r="S250" s="47">
        <f t="shared" si="543"/>
        <v>0.50381934636060233</v>
      </c>
      <c r="T250" s="47">
        <f t="shared" si="543"/>
        <v>-1.438560204446333</v>
      </c>
      <c r="U250" s="47">
        <f t="shared" si="543"/>
        <v>2.4890079330870925</v>
      </c>
    </row>
    <row r="251" spans="1:21" x14ac:dyDescent="0.25">
      <c r="A251" s="33" t="s">
        <v>31</v>
      </c>
      <c r="B251" s="32">
        <f>B$193/(B$249^4)</f>
        <v>1.5665680599970124</v>
      </c>
      <c r="C251" s="32">
        <f t="shared" ref="C251:G251" si="544">C$193/(C$249^4)</f>
        <v>0.80531773732532197</v>
      </c>
      <c r="D251" s="32">
        <f t="shared" si="544"/>
        <v>0.4302430329218046</v>
      </c>
      <c r="E251" s="32">
        <f t="shared" si="544"/>
        <v>0.23387270581749256</v>
      </c>
      <c r="F251" s="32">
        <f t="shared" si="544"/>
        <v>0.12642284645756321</v>
      </c>
      <c r="G251" s="32">
        <f t="shared" si="544"/>
        <v>6.5788094849850917E-2</v>
      </c>
      <c r="H251" s="36" t="s">
        <v>31</v>
      </c>
      <c r="I251" s="35">
        <f>I$193/(I$249^4)</f>
        <v>1.1612666315447937</v>
      </c>
      <c r="J251" s="35">
        <f t="shared" ref="J251:N251" si="545">J$193/(J$249^4)</f>
        <v>0.56402412828630255</v>
      </c>
      <c r="K251" s="35">
        <f t="shared" si="545"/>
        <v>0.27774570970518858</v>
      </c>
      <c r="L251" s="35">
        <f t="shared" si="545"/>
        <v>0.13290862425242111</v>
      </c>
      <c r="M251" s="35">
        <f t="shared" si="545"/>
        <v>5.7057407099660049E-2</v>
      </c>
      <c r="N251" s="35">
        <f t="shared" si="545"/>
        <v>1.6681525380087936E-2</v>
      </c>
      <c r="O251" s="46" t="s">
        <v>31</v>
      </c>
      <c r="P251" s="47">
        <f>P$193/(P$249^4)</f>
        <v>0.74257163624173272</v>
      </c>
      <c r="Q251" s="47">
        <f t="shared" ref="Q251:U251" si="546">Q$193/(Q$249^4)</f>
        <v>0.31673153903749984</v>
      </c>
      <c r="R251" s="47">
        <f t="shared" si="546"/>
        <v>0.1224859387424478</v>
      </c>
      <c r="S251" s="47">
        <f t="shared" si="546"/>
        <v>3.0665612080000012E-2</v>
      </c>
      <c r="T251" s="47">
        <f t="shared" si="546"/>
        <v>-1.2891328759046529E-2</v>
      </c>
      <c r="U251" s="47">
        <f t="shared" si="546"/>
        <v>-3.2683058920987627E-2</v>
      </c>
    </row>
    <row r="255" spans="1:21" ht="21" x14ac:dyDescent="0.35">
      <c r="A255" s="78" t="s">
        <v>28</v>
      </c>
      <c r="B255" s="79"/>
      <c r="C255" s="79"/>
      <c r="D255" s="79"/>
      <c r="E255" s="79"/>
      <c r="F255" s="79"/>
      <c r="G255" s="80"/>
      <c r="H255" s="84" t="s">
        <v>29</v>
      </c>
      <c r="I255" s="85"/>
      <c r="J255" s="85"/>
      <c r="K255" s="85"/>
      <c r="L255" s="85"/>
      <c r="M255" s="85"/>
      <c r="N255" s="86"/>
      <c r="O255" s="62" t="s">
        <v>30</v>
      </c>
      <c r="P255" s="63"/>
      <c r="Q255" s="63"/>
      <c r="R255" s="63"/>
      <c r="S255" s="63"/>
      <c r="T255" s="63"/>
      <c r="U255" s="64"/>
    </row>
    <row r="256" spans="1:21" x14ac:dyDescent="0.25">
      <c r="A256" s="11"/>
      <c r="B256" s="11">
        <v>0.7</v>
      </c>
      <c r="C256" s="11">
        <v>0.8</v>
      </c>
      <c r="D256" s="11">
        <v>0.9</v>
      </c>
      <c r="E256" s="11">
        <v>1</v>
      </c>
      <c r="F256" s="11">
        <v>1.1000000000000001</v>
      </c>
      <c r="G256" s="11">
        <v>1.2</v>
      </c>
      <c r="H256" s="12"/>
      <c r="I256" s="11">
        <v>0.7</v>
      </c>
      <c r="J256" s="11">
        <v>0.8</v>
      </c>
      <c r="K256" s="11">
        <v>0.9</v>
      </c>
      <c r="L256" s="11">
        <v>1</v>
      </c>
      <c r="M256" s="11">
        <v>1.1000000000000001</v>
      </c>
      <c r="N256" s="11">
        <v>1.2</v>
      </c>
      <c r="O256" s="12"/>
      <c r="P256" s="11">
        <v>0.7</v>
      </c>
      <c r="Q256" s="11">
        <v>0.8</v>
      </c>
      <c r="R256" s="11">
        <v>0.9</v>
      </c>
      <c r="S256" s="11">
        <v>1</v>
      </c>
      <c r="T256" s="11">
        <v>1.1000000000000001</v>
      </c>
      <c r="U256" s="11">
        <v>1.2</v>
      </c>
    </row>
    <row r="257" spans="1:21" x14ac:dyDescent="0.25">
      <c r="A257" s="11">
        <v>1</v>
      </c>
      <c r="B257" s="11">
        <f>$B3*B$256^$C3*$R$9^$D3*$Q$9^$E3*$P$9^$F3</f>
        <v>8.8049600000000006E-3</v>
      </c>
      <c r="C257" s="11">
        <f>$B3*C$256^$C3*$R$9^$D3*$Q$9^$E3*$P$9^$F3</f>
        <v>8.8049600000000006E-3</v>
      </c>
      <c r="D257" s="11">
        <f>$B3*D$256^$C3*$R$9^$D3*$Q$9^$E3*$P$9^$F3</f>
        <v>8.8049600000000006E-3</v>
      </c>
      <c r="E257" s="11">
        <f t="shared" ref="E257:G257" si="547">$B3*E$256^$C3*$R$9^$D3*$Q$9^$E3*$P$9^$F3</f>
        <v>8.8049600000000006E-3</v>
      </c>
      <c r="F257" s="11">
        <f t="shared" si="547"/>
        <v>8.8049600000000006E-3</v>
      </c>
      <c r="G257" s="11">
        <f t="shared" si="547"/>
        <v>8.8049600000000006E-3</v>
      </c>
      <c r="H257" s="11">
        <v>1</v>
      </c>
      <c r="I257" s="11">
        <f>$B3*I$256^$C3*$R$10^$D3*$Q$10^$E3*$P$10^$F3</f>
        <v>8.8049600000000006E-3</v>
      </c>
      <c r="J257" s="11">
        <f t="shared" ref="J257:N257" si="548">$B3*J$256^$C3*$R$10^$D3*$Q$10^$E3*$P$10^$F3</f>
        <v>8.8049600000000006E-3</v>
      </c>
      <c r="K257" s="11">
        <f t="shared" si="548"/>
        <v>8.8049600000000006E-3</v>
      </c>
      <c r="L257" s="11">
        <f t="shared" si="548"/>
        <v>8.8049600000000006E-3</v>
      </c>
      <c r="M257" s="11">
        <f t="shared" si="548"/>
        <v>8.8049600000000006E-3</v>
      </c>
      <c r="N257" s="11">
        <f t="shared" si="548"/>
        <v>8.8049600000000006E-3</v>
      </c>
      <c r="O257" s="11">
        <v>1</v>
      </c>
      <c r="P257" s="11">
        <f>$B3*P$256^$C3*$R$11^$D3*$Q$11^$E3*$P$11^$F3</f>
        <v>8.8049600000000006E-3</v>
      </c>
      <c r="Q257" s="11">
        <f t="shared" ref="Q257:U257" si="549">$B3*Q$256^$C3*$R$11^$D3*$Q$11^$E3*$P$11^$F3</f>
        <v>8.8049600000000006E-3</v>
      </c>
      <c r="R257" s="11">
        <f t="shared" si="549"/>
        <v>8.8049600000000006E-3</v>
      </c>
      <c r="S257" s="11">
        <f t="shared" si="549"/>
        <v>8.8049600000000006E-3</v>
      </c>
      <c r="T257" s="11">
        <f t="shared" si="549"/>
        <v>8.8049600000000006E-3</v>
      </c>
      <c r="U257" s="11">
        <f t="shared" si="549"/>
        <v>8.8049600000000006E-3</v>
      </c>
    </row>
    <row r="258" spans="1:21" x14ac:dyDescent="0.25">
      <c r="A258" s="11">
        <v>2</v>
      </c>
      <c r="B258" s="11">
        <f t="shared" ref="B258:G258" si="550">$B4*B$256^$C4*$R$9^$D4*$Q$9^$E4*$P$9^$F4</f>
        <v>-0.1431878</v>
      </c>
      <c r="C258" s="11">
        <f t="shared" ref="C258:D277" si="551">$B4*C$256^$C4*$R$9^$D4*$Q$9^$E4*$P$9^$F4</f>
        <v>-0.16364320000000002</v>
      </c>
      <c r="D258" s="11">
        <f t="shared" si="551"/>
        <v>-0.18409860000000003</v>
      </c>
      <c r="E258" s="11">
        <f t="shared" si="550"/>
        <v>-0.20455400000000001</v>
      </c>
      <c r="F258" s="11">
        <f t="shared" si="550"/>
        <v>-0.22500940000000003</v>
      </c>
      <c r="G258" s="11">
        <f t="shared" si="550"/>
        <v>-0.24546480000000001</v>
      </c>
      <c r="H258" s="11">
        <v>2</v>
      </c>
      <c r="I258" s="11">
        <f t="shared" ref="I258:N258" si="552">$B4*I$256^$C4*$R$10^$D4*$Q$10^$E4*$P$10^$F4</f>
        <v>-0.1431878</v>
      </c>
      <c r="J258" s="11">
        <f t="shared" si="552"/>
        <v>-0.16364320000000002</v>
      </c>
      <c r="K258" s="11">
        <f t="shared" si="552"/>
        <v>-0.18409860000000003</v>
      </c>
      <c r="L258" s="11">
        <f t="shared" si="552"/>
        <v>-0.20455400000000001</v>
      </c>
      <c r="M258" s="11">
        <f t="shared" si="552"/>
        <v>-0.22500940000000003</v>
      </c>
      <c r="N258" s="11">
        <f t="shared" si="552"/>
        <v>-0.24546480000000001</v>
      </c>
      <c r="O258" s="11">
        <v>2</v>
      </c>
      <c r="P258" s="11">
        <f t="shared" ref="P258:U258" si="553">$B4*P$256^$C4*$R$11^$D4*$Q$11^$E4*$P$11^$F4</f>
        <v>-0.1431878</v>
      </c>
      <c r="Q258" s="11">
        <f t="shared" si="553"/>
        <v>-0.16364320000000002</v>
      </c>
      <c r="R258" s="11">
        <f t="shared" si="553"/>
        <v>-0.18409860000000003</v>
      </c>
      <c r="S258" s="11">
        <f t="shared" si="553"/>
        <v>-0.20455400000000001</v>
      </c>
      <c r="T258" s="11">
        <f t="shared" si="553"/>
        <v>-0.22500940000000003</v>
      </c>
      <c r="U258" s="11">
        <f t="shared" si="553"/>
        <v>-0.24546480000000001</v>
      </c>
    </row>
    <row r="259" spans="1:21" x14ac:dyDescent="0.25">
      <c r="A259" s="11">
        <v>3</v>
      </c>
      <c r="B259" s="11">
        <f t="shared" ref="B259:G259" si="554">$B5*B$256^$C5*$R$9^$D5*$Q$9^$E5*$P$9^$F5</f>
        <v>0.23289139999999997</v>
      </c>
      <c r="C259" s="11">
        <f t="shared" si="551"/>
        <v>0.23289139999999997</v>
      </c>
      <c r="D259" s="11">
        <f t="shared" si="551"/>
        <v>0.23289139999999997</v>
      </c>
      <c r="E259" s="11">
        <f t="shared" si="554"/>
        <v>0.23289139999999997</v>
      </c>
      <c r="F259" s="11">
        <f t="shared" si="554"/>
        <v>0.23289139999999997</v>
      </c>
      <c r="G259" s="11">
        <f t="shared" si="554"/>
        <v>0.23289139999999997</v>
      </c>
      <c r="H259" s="11">
        <v>3</v>
      </c>
      <c r="I259" s="11">
        <f t="shared" ref="I259:N259" si="555">$B5*I$256^$C5*$R$10^$D5*$Q$10^$E5*$P$10^$F5</f>
        <v>0.1996212</v>
      </c>
      <c r="J259" s="11">
        <f t="shared" si="555"/>
        <v>0.1996212</v>
      </c>
      <c r="K259" s="11">
        <f t="shared" si="555"/>
        <v>0.1996212</v>
      </c>
      <c r="L259" s="11">
        <f t="shared" si="555"/>
        <v>0.1996212</v>
      </c>
      <c r="M259" s="11">
        <f t="shared" si="555"/>
        <v>0.1996212</v>
      </c>
      <c r="N259" s="11">
        <f t="shared" si="555"/>
        <v>0.1996212</v>
      </c>
      <c r="O259" s="11">
        <v>3</v>
      </c>
      <c r="P259" s="11">
        <f t="shared" ref="P259:U259" si="556">$B5*P$256^$C5*$R$11^$D5*$Q$11^$E5*$P$11^$F5</f>
        <v>0.166351</v>
      </c>
      <c r="Q259" s="11">
        <f t="shared" si="556"/>
        <v>0.166351</v>
      </c>
      <c r="R259" s="11">
        <f t="shared" si="556"/>
        <v>0.166351</v>
      </c>
      <c r="S259" s="11">
        <f t="shared" si="556"/>
        <v>0.166351</v>
      </c>
      <c r="T259" s="11">
        <f t="shared" si="556"/>
        <v>0.166351</v>
      </c>
      <c r="U259" s="11">
        <f t="shared" si="556"/>
        <v>0.166351</v>
      </c>
    </row>
    <row r="260" spans="1:21" x14ac:dyDescent="0.25">
      <c r="A260" s="11">
        <v>4</v>
      </c>
      <c r="B260" s="11">
        <f t="shared" ref="B260:G260" si="557">$B6*B$256^$C6*$R$9^$D6*$Q$9^$E6*$P$9^$F6</f>
        <v>0.30990343999999997</v>
      </c>
      <c r="C260" s="11">
        <f t="shared" si="551"/>
        <v>0.30990343999999997</v>
      </c>
      <c r="D260" s="11">
        <f t="shared" si="551"/>
        <v>0.30990343999999997</v>
      </c>
      <c r="E260" s="11">
        <f t="shared" si="557"/>
        <v>0.30990343999999997</v>
      </c>
      <c r="F260" s="11">
        <f t="shared" si="557"/>
        <v>0.30990343999999997</v>
      </c>
      <c r="G260" s="11">
        <f t="shared" si="557"/>
        <v>0.30990343999999997</v>
      </c>
      <c r="H260" s="11">
        <v>4</v>
      </c>
      <c r="I260" s="11">
        <f t="shared" ref="I260:N260" si="558">$B6*I$256^$C6*$R$10^$D6*$Q$10^$E6*$P$10^$F6</f>
        <v>0.22768416</v>
      </c>
      <c r="J260" s="11">
        <f t="shared" si="558"/>
        <v>0.22768416</v>
      </c>
      <c r="K260" s="11">
        <f t="shared" si="558"/>
        <v>0.22768416</v>
      </c>
      <c r="L260" s="11">
        <f t="shared" si="558"/>
        <v>0.22768416</v>
      </c>
      <c r="M260" s="11">
        <f t="shared" si="558"/>
        <v>0.22768416</v>
      </c>
      <c r="N260" s="11">
        <f t="shared" si="558"/>
        <v>0.22768416</v>
      </c>
      <c r="O260" s="11">
        <v>4</v>
      </c>
      <c r="P260" s="11">
        <f t="shared" ref="P260:U260" si="559">$B6*P$256^$C6*$R$11^$D6*$Q$11^$E6*$P$11^$F6</f>
        <v>0.158114</v>
      </c>
      <c r="Q260" s="11">
        <f t="shared" si="559"/>
        <v>0.158114</v>
      </c>
      <c r="R260" s="11">
        <f t="shared" si="559"/>
        <v>0.158114</v>
      </c>
      <c r="S260" s="11">
        <f t="shared" si="559"/>
        <v>0.158114</v>
      </c>
      <c r="T260" s="11">
        <f t="shared" si="559"/>
        <v>0.158114</v>
      </c>
      <c r="U260" s="11">
        <f t="shared" si="559"/>
        <v>0.158114</v>
      </c>
    </row>
    <row r="261" spans="1:21" x14ac:dyDescent="0.25">
      <c r="A261" s="11">
        <v>5</v>
      </c>
      <c r="B261" s="11">
        <f t="shared" ref="B261:G261" si="560">$B7*B$256^$C7*$R$9^$D7*$Q$9^$E7*$P$9^$F7</f>
        <v>-4.7004548499999993E-2</v>
      </c>
      <c r="C261" s="11">
        <f t="shared" si="551"/>
        <v>-6.1393696000000011E-2</v>
      </c>
      <c r="D261" s="11">
        <f t="shared" si="551"/>
        <v>-7.7701396500000006E-2</v>
      </c>
      <c r="E261" s="11">
        <f t="shared" si="560"/>
        <v>-9.5927650000000003E-2</v>
      </c>
      <c r="F261" s="11">
        <f t="shared" si="560"/>
        <v>-0.1160724565</v>
      </c>
      <c r="G261" s="11">
        <f t="shared" si="560"/>
        <v>-0.13813581599999999</v>
      </c>
      <c r="H261" s="11">
        <v>5</v>
      </c>
      <c r="I261" s="11">
        <f t="shared" ref="I261:N261" si="561">$B7*I$256^$C7*$R$10^$D7*$Q$10^$E7*$P$10^$F7</f>
        <v>-4.7004548499999993E-2</v>
      </c>
      <c r="J261" s="11">
        <f t="shared" si="561"/>
        <v>-6.1393696000000011E-2</v>
      </c>
      <c r="K261" s="11">
        <f t="shared" si="561"/>
        <v>-7.7701396500000006E-2</v>
      </c>
      <c r="L261" s="11">
        <f t="shared" si="561"/>
        <v>-9.5927650000000003E-2</v>
      </c>
      <c r="M261" s="11">
        <f t="shared" si="561"/>
        <v>-0.1160724565</v>
      </c>
      <c r="N261" s="11">
        <f t="shared" si="561"/>
        <v>-0.13813581599999999</v>
      </c>
      <c r="O261" s="11">
        <v>5</v>
      </c>
      <c r="P261" s="11">
        <f t="shared" ref="P261:U261" si="562">$B7*P$256^$C7*$R$11^$D7*$Q$11^$E7*$P$11^$F7</f>
        <v>-4.7004548499999993E-2</v>
      </c>
      <c r="Q261" s="11">
        <f t="shared" si="562"/>
        <v>-6.1393696000000011E-2</v>
      </c>
      <c r="R261" s="11">
        <f t="shared" si="562"/>
        <v>-7.7701396500000006E-2</v>
      </c>
      <c r="S261" s="11">
        <f t="shared" si="562"/>
        <v>-9.5927650000000003E-2</v>
      </c>
      <c r="T261" s="11">
        <f t="shared" si="562"/>
        <v>-0.1160724565</v>
      </c>
      <c r="U261" s="11">
        <f t="shared" si="562"/>
        <v>-0.13813581599999999</v>
      </c>
    </row>
    <row r="262" spans="1:21" x14ac:dyDescent="0.25">
      <c r="A262" s="11">
        <v>6</v>
      </c>
      <c r="B262" s="11">
        <f t="shared" ref="B262:G262" si="563">$B8*B$256^$C8*$R$9^$D8*$Q$9^$E8*$P$9^$F8</f>
        <v>-0.30671358900000001</v>
      </c>
      <c r="C262" s="11">
        <f t="shared" si="551"/>
        <v>-0.35052981599999999</v>
      </c>
      <c r="D262" s="11">
        <f t="shared" si="551"/>
        <v>-0.39434604299999998</v>
      </c>
      <c r="E262" s="11">
        <f t="shared" si="563"/>
        <v>-0.43816227000000002</v>
      </c>
      <c r="F262" s="11">
        <f t="shared" si="563"/>
        <v>-0.48197849700000001</v>
      </c>
      <c r="G262" s="11">
        <f t="shared" si="563"/>
        <v>-0.52579472400000005</v>
      </c>
      <c r="H262" s="11">
        <v>6</v>
      </c>
      <c r="I262" s="11">
        <f t="shared" ref="I262:N262" si="564">$B8*I$256^$C8*$R$10^$D8*$Q$10^$E8*$P$10^$F8</f>
        <v>-0.26289736200000002</v>
      </c>
      <c r="J262" s="11">
        <f t="shared" si="564"/>
        <v>-0.30045412799999999</v>
      </c>
      <c r="K262" s="11">
        <f t="shared" si="564"/>
        <v>-0.33801089400000001</v>
      </c>
      <c r="L262" s="11">
        <f t="shared" si="564"/>
        <v>-0.37556766000000003</v>
      </c>
      <c r="M262" s="11">
        <f t="shared" si="564"/>
        <v>-0.41312442600000004</v>
      </c>
      <c r="N262" s="11">
        <f t="shared" si="564"/>
        <v>-0.45068119199999995</v>
      </c>
      <c r="O262" s="11">
        <v>6</v>
      </c>
      <c r="P262" s="11">
        <f t="shared" ref="P262:U262" si="565">$B8*P$256^$C8*$R$11^$D8*$Q$11^$E8*$P$11^$F8</f>
        <v>-0.21908113500000001</v>
      </c>
      <c r="Q262" s="11">
        <f t="shared" si="565"/>
        <v>-0.25037844000000004</v>
      </c>
      <c r="R262" s="11">
        <f t="shared" si="565"/>
        <v>-0.28167574499999998</v>
      </c>
      <c r="S262" s="11">
        <f t="shared" si="565"/>
        <v>-0.31297305000000003</v>
      </c>
      <c r="T262" s="11">
        <f t="shared" si="565"/>
        <v>-0.34427035500000003</v>
      </c>
      <c r="U262" s="11">
        <f t="shared" si="565"/>
        <v>-0.37556766000000003</v>
      </c>
    </row>
    <row r="263" spans="1:21" x14ac:dyDescent="0.25">
      <c r="A263" s="11">
        <v>7</v>
      </c>
      <c r="B263" s="11">
        <f t="shared" ref="B263:G263" si="566">$B9*B$256^$C9*$R$9^$D9*$Q$9^$E9*$P$9^$F9</f>
        <v>0.52926673800000001</v>
      </c>
      <c r="C263" s="11">
        <f t="shared" si="551"/>
        <v>0.52926673800000001</v>
      </c>
      <c r="D263" s="11">
        <f t="shared" si="551"/>
        <v>0.52926673800000001</v>
      </c>
      <c r="E263" s="11">
        <f t="shared" si="566"/>
        <v>0.52926673800000001</v>
      </c>
      <c r="F263" s="11">
        <f t="shared" si="566"/>
        <v>0.52926673800000001</v>
      </c>
      <c r="G263" s="11">
        <f t="shared" si="566"/>
        <v>0.52926673800000001</v>
      </c>
      <c r="H263" s="11">
        <v>7</v>
      </c>
      <c r="I263" s="11">
        <f t="shared" ref="I263:N263" si="567">$B9*I$256^$C9*$R$10^$D9*$Q$10^$E9*$P$10^$F9</f>
        <v>0.38884903199999998</v>
      </c>
      <c r="J263" s="11">
        <f t="shared" si="567"/>
        <v>0.38884903199999998</v>
      </c>
      <c r="K263" s="11">
        <f t="shared" si="567"/>
        <v>0.38884903199999998</v>
      </c>
      <c r="L263" s="11">
        <f t="shared" si="567"/>
        <v>0.38884903199999998</v>
      </c>
      <c r="M263" s="11">
        <f t="shared" si="567"/>
        <v>0.38884903199999998</v>
      </c>
      <c r="N263" s="11">
        <f t="shared" si="567"/>
        <v>0.38884903199999998</v>
      </c>
      <c r="O263" s="11">
        <v>7</v>
      </c>
      <c r="P263" s="11">
        <f t="shared" ref="P263:U263" si="568">$B9*P$256^$C9*$R$11^$D9*$Q$11^$E9*$P$11^$F9</f>
        <v>0.27003405000000003</v>
      </c>
      <c r="Q263" s="11">
        <f t="shared" si="568"/>
        <v>0.27003405000000003</v>
      </c>
      <c r="R263" s="11">
        <f t="shared" si="568"/>
        <v>0.27003405000000003</v>
      </c>
      <c r="S263" s="11">
        <f t="shared" si="568"/>
        <v>0.27003405000000003</v>
      </c>
      <c r="T263" s="11">
        <f t="shared" si="568"/>
        <v>0.27003405000000003</v>
      </c>
      <c r="U263" s="11">
        <f t="shared" si="568"/>
        <v>0.27003405000000003</v>
      </c>
    </row>
    <row r="264" spans="1:21" x14ac:dyDescent="0.25">
      <c r="A264" s="11">
        <v>8</v>
      </c>
      <c r="B264" s="11">
        <f t="shared" ref="B264:G264" si="569">$B10*B$256^$C10*$R$9^$D10*$Q$9^$E10*$P$9^$F10</f>
        <v>4.3212899999999999E-2</v>
      </c>
      <c r="C264" s="11">
        <f t="shared" si="551"/>
        <v>4.3212899999999999E-2</v>
      </c>
      <c r="D264" s="11">
        <f t="shared" si="551"/>
        <v>4.3212899999999999E-2</v>
      </c>
      <c r="E264" s="11">
        <f t="shared" si="569"/>
        <v>4.3212899999999999E-2</v>
      </c>
      <c r="F264" s="11">
        <f t="shared" si="569"/>
        <v>4.3212899999999999E-2</v>
      </c>
      <c r="G264" s="11">
        <f t="shared" si="569"/>
        <v>4.3212899999999999E-2</v>
      </c>
      <c r="H264" s="11">
        <v>8</v>
      </c>
      <c r="I264" s="11">
        <f t="shared" ref="I264:N264" si="570">$B10*I$256^$C10*$R$10^$D10*$Q$10^$E10*$P$10^$F10</f>
        <v>4.3212899999999999E-2</v>
      </c>
      <c r="J264" s="11">
        <f t="shared" si="570"/>
        <v>4.3212899999999999E-2</v>
      </c>
      <c r="K264" s="11">
        <f t="shared" si="570"/>
        <v>4.3212899999999999E-2</v>
      </c>
      <c r="L264" s="11">
        <f t="shared" si="570"/>
        <v>4.3212899999999999E-2</v>
      </c>
      <c r="M264" s="11">
        <f t="shared" si="570"/>
        <v>4.3212899999999999E-2</v>
      </c>
      <c r="N264" s="11">
        <f t="shared" si="570"/>
        <v>4.3212899999999999E-2</v>
      </c>
      <c r="O264" s="11">
        <v>8</v>
      </c>
      <c r="P264" s="11">
        <f t="shared" ref="P264:U264" si="571">$B10*P$256^$C10*$R$11^$D10*$Q$11^$E10*$P$11^$F10</f>
        <v>4.3212899999999999E-2</v>
      </c>
      <c r="Q264" s="11">
        <f t="shared" si="571"/>
        <v>4.3212899999999999E-2</v>
      </c>
      <c r="R264" s="11">
        <f t="shared" si="571"/>
        <v>4.3212899999999999E-2</v>
      </c>
      <c r="S264" s="11">
        <f t="shared" si="571"/>
        <v>4.3212899999999999E-2</v>
      </c>
      <c r="T264" s="11">
        <f t="shared" si="571"/>
        <v>4.3212899999999999E-2</v>
      </c>
      <c r="U264" s="11">
        <f t="shared" si="571"/>
        <v>4.3212899999999999E-2</v>
      </c>
    </row>
    <row r="265" spans="1:21" x14ac:dyDescent="0.25">
      <c r="A265" s="11">
        <v>9</v>
      </c>
      <c r="B265" s="11">
        <f t="shared" ref="B265:G265" si="572">$B11*B$256^$C11*$R$9^$D11*$Q$9^$E11*$P$9^$F11</f>
        <v>-7.7917937999999992E-2</v>
      </c>
      <c r="C265" s="11">
        <f t="shared" si="551"/>
        <v>-0.10177036800000001</v>
      </c>
      <c r="D265" s="11">
        <f t="shared" si="551"/>
        <v>-0.12880312200000002</v>
      </c>
      <c r="E265" s="11">
        <f t="shared" si="572"/>
        <v>-0.1590162</v>
      </c>
      <c r="F265" s="11">
        <f t="shared" si="572"/>
        <v>-0.19240960200000001</v>
      </c>
      <c r="G265" s="11">
        <f t="shared" si="572"/>
        <v>-0.22898332799999999</v>
      </c>
      <c r="H265" s="11">
        <v>9</v>
      </c>
      <c r="I265" s="11">
        <f t="shared" ref="I265:N265" si="573">$B11*I$256^$C11*$R$10^$D11*$Q$10^$E11*$P$10^$F11</f>
        <v>-7.7917937999999992E-2</v>
      </c>
      <c r="J265" s="11">
        <f t="shared" si="573"/>
        <v>-0.10177036800000001</v>
      </c>
      <c r="K265" s="11">
        <f t="shared" si="573"/>
        <v>-0.12880312200000002</v>
      </c>
      <c r="L265" s="11">
        <f t="shared" si="573"/>
        <v>-0.1590162</v>
      </c>
      <c r="M265" s="11">
        <f t="shared" si="573"/>
        <v>-0.19240960200000001</v>
      </c>
      <c r="N265" s="11">
        <f t="shared" si="573"/>
        <v>-0.22898332799999999</v>
      </c>
      <c r="O265" s="11">
        <v>9</v>
      </c>
      <c r="P265" s="11">
        <f t="shared" ref="P265:U265" si="574">$B11*P$256^$C11*$R$11^$D11*$Q$11^$E11*$P$11^$F11</f>
        <v>-7.7917937999999992E-2</v>
      </c>
      <c r="Q265" s="11">
        <f t="shared" si="574"/>
        <v>-0.10177036800000001</v>
      </c>
      <c r="R265" s="11">
        <f t="shared" si="574"/>
        <v>-0.12880312200000002</v>
      </c>
      <c r="S265" s="11">
        <f t="shared" si="574"/>
        <v>-0.1590162</v>
      </c>
      <c r="T265" s="11">
        <f t="shared" si="574"/>
        <v>-0.19240960200000001</v>
      </c>
      <c r="U265" s="11">
        <f t="shared" si="574"/>
        <v>-0.22898332799999999</v>
      </c>
    </row>
    <row r="266" spans="1:21" x14ac:dyDescent="0.25">
      <c r="A266" s="11">
        <v>10</v>
      </c>
      <c r="B266" s="11">
        <f t="shared" ref="B266:G266" si="575">$B12*B$256^$C12*$R$9^$D12*$Q$9^$E12*$P$9^$F12</f>
        <v>6.0262019999999999E-2</v>
      </c>
      <c r="C266" s="11">
        <f t="shared" si="551"/>
        <v>6.0262019999999999E-2</v>
      </c>
      <c r="D266" s="11">
        <f t="shared" si="551"/>
        <v>6.0262019999999999E-2</v>
      </c>
      <c r="E266" s="11">
        <f t="shared" si="575"/>
        <v>6.0262019999999999E-2</v>
      </c>
      <c r="F266" s="11">
        <f t="shared" si="575"/>
        <v>6.0262019999999999E-2</v>
      </c>
      <c r="G266" s="11">
        <f t="shared" si="575"/>
        <v>6.0262019999999999E-2</v>
      </c>
      <c r="H266" s="11">
        <v>10</v>
      </c>
      <c r="I266" s="11">
        <f t="shared" ref="I266:N266" si="576">$B12*I$256^$C12*$R$10^$D12*$Q$10^$E12*$P$10^$F12</f>
        <v>5.1653159999999997E-2</v>
      </c>
      <c r="J266" s="11">
        <f t="shared" si="576"/>
        <v>5.1653159999999997E-2</v>
      </c>
      <c r="K266" s="11">
        <f t="shared" si="576"/>
        <v>5.1653159999999997E-2</v>
      </c>
      <c r="L266" s="11">
        <f t="shared" si="576"/>
        <v>5.1653159999999997E-2</v>
      </c>
      <c r="M266" s="11">
        <f t="shared" si="576"/>
        <v>5.1653159999999997E-2</v>
      </c>
      <c r="N266" s="11">
        <f t="shared" si="576"/>
        <v>5.1653159999999997E-2</v>
      </c>
      <c r="O266" s="11">
        <v>10</v>
      </c>
      <c r="P266" s="11">
        <f t="shared" ref="P266:U266" si="577">$B12*P$256^$C12*$R$11^$D12*$Q$11^$E12*$P$11^$F12</f>
        <v>4.3044300000000001E-2</v>
      </c>
      <c r="Q266" s="11">
        <f t="shared" si="577"/>
        <v>4.3044300000000001E-2</v>
      </c>
      <c r="R266" s="11">
        <f t="shared" si="577"/>
        <v>4.3044300000000001E-2</v>
      </c>
      <c r="S266" s="11">
        <f t="shared" si="577"/>
        <v>4.3044300000000001E-2</v>
      </c>
      <c r="T266" s="11">
        <f t="shared" si="577"/>
        <v>4.3044300000000001E-2</v>
      </c>
      <c r="U266" s="11">
        <f t="shared" si="577"/>
        <v>4.3044300000000001E-2</v>
      </c>
    </row>
    <row r="267" spans="1:21" x14ac:dyDescent="0.25">
      <c r="A267" s="11">
        <v>11</v>
      </c>
      <c r="B267" s="11">
        <f t="shared" ref="B267:G267" si="578">$B13*B$256^$C13*$R$9^$D13*$Q$9^$E13*$P$9^$F13</f>
        <v>0.17840684399999998</v>
      </c>
      <c r="C267" s="11">
        <f t="shared" si="551"/>
        <v>0.20389353600000001</v>
      </c>
      <c r="D267" s="11">
        <f t="shared" si="551"/>
        <v>0.22938022800000002</v>
      </c>
      <c r="E267" s="11">
        <f t="shared" si="578"/>
        <v>0.25486692</v>
      </c>
      <c r="F267" s="11">
        <f t="shared" si="578"/>
        <v>0.28035361200000003</v>
      </c>
      <c r="G267" s="11">
        <f t="shared" si="578"/>
        <v>0.30584030399999995</v>
      </c>
      <c r="H267" s="11">
        <v>11</v>
      </c>
      <c r="I267" s="11">
        <f t="shared" ref="I267:N267" si="579">$B13*I$256^$C13*$R$10^$D13*$Q$10^$E13*$P$10^$F13</f>
        <v>0.15292015199999998</v>
      </c>
      <c r="J267" s="11">
        <f t="shared" si="579"/>
        <v>0.17476588800000001</v>
      </c>
      <c r="K267" s="11">
        <f t="shared" si="579"/>
        <v>0.19661162399999998</v>
      </c>
      <c r="L267" s="11">
        <f t="shared" si="579"/>
        <v>0.21845735999999999</v>
      </c>
      <c r="M267" s="11">
        <f t="shared" si="579"/>
        <v>0.24030309599999999</v>
      </c>
      <c r="N267" s="11">
        <f t="shared" si="579"/>
        <v>0.262148832</v>
      </c>
      <c r="O267" s="11">
        <v>11</v>
      </c>
      <c r="P267" s="11">
        <f t="shared" ref="P267:U267" si="580">$B13*P$256^$C13*$R$11^$D13*$Q$11^$E13*$P$11^$F13</f>
        <v>0.12743346</v>
      </c>
      <c r="Q267" s="11">
        <f t="shared" si="580"/>
        <v>0.14563824000000003</v>
      </c>
      <c r="R267" s="11">
        <f t="shared" si="580"/>
        <v>0.16384302000000001</v>
      </c>
      <c r="S267" s="11">
        <f t="shared" si="580"/>
        <v>0.18204780000000001</v>
      </c>
      <c r="T267" s="11">
        <f t="shared" si="580"/>
        <v>0.20025258000000001</v>
      </c>
      <c r="U267" s="11">
        <f t="shared" si="580"/>
        <v>0.21845735999999999</v>
      </c>
    </row>
    <row r="268" spans="1:21" x14ac:dyDescent="0.25">
      <c r="A268" s="11">
        <v>12</v>
      </c>
      <c r="B268" s="11">
        <f t="shared" ref="B268:G268" si="581">$B14*B$256^$C14*$R$9^$D14*$Q$9^$E14*$P$9^$F14</f>
        <v>-2.4549330000000001E-2</v>
      </c>
      <c r="C268" s="11">
        <f t="shared" si="551"/>
        <v>-2.4549330000000001E-2</v>
      </c>
      <c r="D268" s="11">
        <f t="shared" si="551"/>
        <v>-2.4549330000000001E-2</v>
      </c>
      <c r="E268" s="11">
        <f t="shared" si="581"/>
        <v>-2.4549330000000001E-2</v>
      </c>
      <c r="F268" s="11">
        <f t="shared" si="581"/>
        <v>-2.4549330000000001E-2</v>
      </c>
      <c r="G268" s="11">
        <f t="shared" si="581"/>
        <v>-2.4549330000000001E-2</v>
      </c>
      <c r="H268" s="11">
        <v>12</v>
      </c>
      <c r="I268" s="11">
        <f t="shared" ref="I268:N268" si="582">$B14*I$256^$C14*$R$10^$D14*$Q$10^$E14*$P$10^$F14</f>
        <v>-2.4549330000000001E-2</v>
      </c>
      <c r="J268" s="11">
        <f t="shared" si="582"/>
        <v>-2.4549330000000001E-2</v>
      </c>
      <c r="K268" s="11">
        <f t="shared" si="582"/>
        <v>-2.4549330000000001E-2</v>
      </c>
      <c r="L268" s="11">
        <f t="shared" si="582"/>
        <v>-2.4549330000000001E-2</v>
      </c>
      <c r="M268" s="11">
        <f t="shared" si="582"/>
        <v>-2.4549330000000001E-2</v>
      </c>
      <c r="N268" s="11">
        <f t="shared" si="582"/>
        <v>-2.4549330000000001E-2</v>
      </c>
      <c r="O268" s="11">
        <v>12</v>
      </c>
      <c r="P268" s="11">
        <f t="shared" ref="P268:U268" si="583">$B14*P$256^$C14*$R$11^$D14*$Q$11^$E14*$P$11^$F14</f>
        <v>-2.4549330000000001E-2</v>
      </c>
      <c r="Q268" s="11">
        <f t="shared" si="583"/>
        <v>-2.4549330000000001E-2</v>
      </c>
      <c r="R268" s="11">
        <f t="shared" si="583"/>
        <v>-2.4549330000000001E-2</v>
      </c>
      <c r="S268" s="11">
        <f t="shared" si="583"/>
        <v>-2.4549330000000001E-2</v>
      </c>
      <c r="T268" s="11">
        <f t="shared" si="583"/>
        <v>-2.4549330000000001E-2</v>
      </c>
      <c r="U268" s="11">
        <f t="shared" si="583"/>
        <v>-2.4549330000000001E-2</v>
      </c>
    </row>
    <row r="269" spans="1:21" x14ac:dyDescent="0.25">
      <c r="A269" s="11">
        <v>13</v>
      </c>
      <c r="B269" s="11">
        <f t="shared" ref="B269:G269" si="584">$B15*B$256^$C15*$R$9^$D15*$Q$9^$E15*$P$9^$F15</f>
        <v>1.49725485E-2</v>
      </c>
      <c r="C269" s="11">
        <f t="shared" si="551"/>
        <v>1.7111484000000003E-2</v>
      </c>
      <c r="D269" s="11">
        <f t="shared" si="551"/>
        <v>1.9250419500000001E-2</v>
      </c>
      <c r="E269" s="11">
        <f t="shared" si="584"/>
        <v>2.1389355000000002E-2</v>
      </c>
      <c r="F269" s="11">
        <f t="shared" si="584"/>
        <v>2.35282905E-2</v>
      </c>
      <c r="G269" s="11">
        <f t="shared" si="584"/>
        <v>2.5667226000000001E-2</v>
      </c>
      <c r="H269" s="11">
        <v>13</v>
      </c>
      <c r="I269" s="11">
        <f t="shared" ref="I269:N269" si="585">$B15*I$256^$C15*$R$10^$D15*$Q$10^$E15*$P$10^$F15</f>
        <v>1.49725485E-2</v>
      </c>
      <c r="J269" s="11">
        <f t="shared" si="585"/>
        <v>1.7111484000000003E-2</v>
      </c>
      <c r="K269" s="11">
        <f t="shared" si="585"/>
        <v>1.9250419500000001E-2</v>
      </c>
      <c r="L269" s="11">
        <f t="shared" si="585"/>
        <v>2.1389355000000002E-2</v>
      </c>
      <c r="M269" s="11">
        <f t="shared" si="585"/>
        <v>2.35282905E-2</v>
      </c>
      <c r="N269" s="11">
        <f t="shared" si="585"/>
        <v>2.5667226000000001E-2</v>
      </c>
      <c r="O269" s="11">
        <v>13</v>
      </c>
      <c r="P269" s="11">
        <f t="shared" ref="P269:U269" si="586">$B15*P$256^$C15*$R$11^$D15*$Q$11^$E15*$P$11^$F15</f>
        <v>1.49725485E-2</v>
      </c>
      <c r="Q269" s="11">
        <f t="shared" si="586"/>
        <v>1.7111484000000003E-2</v>
      </c>
      <c r="R269" s="11">
        <f t="shared" si="586"/>
        <v>1.9250419500000001E-2</v>
      </c>
      <c r="S269" s="11">
        <f t="shared" si="586"/>
        <v>2.1389355000000002E-2</v>
      </c>
      <c r="T269" s="11">
        <f t="shared" si="586"/>
        <v>2.35282905E-2</v>
      </c>
      <c r="U269" s="11">
        <f t="shared" si="586"/>
        <v>2.5667226000000001E-2</v>
      </c>
    </row>
    <row r="270" spans="1:21" x14ac:dyDescent="0.25">
      <c r="A270" s="11">
        <v>14</v>
      </c>
      <c r="B270" s="11">
        <f t="shared" ref="B270:G270" si="587">$B16*B$256^$C16*$R$9^$D16*$Q$9^$E16*$P$9^$F16</f>
        <v>-0.36686731199999995</v>
      </c>
      <c r="C270" s="11">
        <f t="shared" si="551"/>
        <v>-0.36686731199999995</v>
      </c>
      <c r="D270" s="11">
        <f t="shared" si="551"/>
        <v>-0.36686731199999995</v>
      </c>
      <c r="E270" s="11">
        <f t="shared" si="587"/>
        <v>-0.36686731199999995</v>
      </c>
      <c r="F270" s="11">
        <f t="shared" si="587"/>
        <v>-0.36686731199999995</v>
      </c>
      <c r="G270" s="11">
        <f t="shared" si="587"/>
        <v>-0.36686731199999995</v>
      </c>
      <c r="H270" s="11">
        <v>14</v>
      </c>
      <c r="I270" s="11">
        <f t="shared" ref="I270:N270" si="588">$B16*I$256^$C16*$R$10^$D16*$Q$10^$E16*$P$10^$F16</f>
        <v>-0.23103014400000002</v>
      </c>
      <c r="J270" s="11">
        <f t="shared" si="588"/>
        <v>-0.23103014400000002</v>
      </c>
      <c r="K270" s="11">
        <f t="shared" si="588"/>
        <v>-0.23103014400000002</v>
      </c>
      <c r="L270" s="11">
        <f t="shared" si="588"/>
        <v>-0.23103014400000002</v>
      </c>
      <c r="M270" s="11">
        <f t="shared" si="588"/>
        <v>-0.23103014400000002</v>
      </c>
      <c r="N270" s="11">
        <f t="shared" si="588"/>
        <v>-0.23103014400000002</v>
      </c>
      <c r="O270" s="11">
        <v>14</v>
      </c>
      <c r="P270" s="11">
        <f t="shared" ref="P270:U270" si="589">$B16*P$256^$C16*$R$11^$D16*$Q$11^$E16*$P$11^$F16</f>
        <v>-0.13369800000000001</v>
      </c>
      <c r="Q270" s="11">
        <f t="shared" si="589"/>
        <v>-0.13369800000000001</v>
      </c>
      <c r="R270" s="11">
        <f t="shared" si="589"/>
        <v>-0.13369800000000001</v>
      </c>
      <c r="S270" s="11">
        <f t="shared" si="589"/>
        <v>-0.13369800000000001</v>
      </c>
      <c r="T270" s="11">
        <f t="shared" si="589"/>
        <v>-0.13369800000000001</v>
      </c>
      <c r="U270" s="11">
        <f t="shared" si="589"/>
        <v>-0.13369800000000001</v>
      </c>
    </row>
    <row r="271" spans="1:21" x14ac:dyDescent="0.25">
      <c r="A271" s="11">
        <v>15</v>
      </c>
      <c r="B271" s="11">
        <f t="shared" ref="B271:G271" si="590">$B17*B$256^$C17*$R$9^$D17*$Q$9^$E17*$P$9^$F17</f>
        <v>4.8069084891519981E-2</v>
      </c>
      <c r="C271" s="11">
        <f t="shared" si="551"/>
        <v>4.8069084891519981E-2</v>
      </c>
      <c r="D271" s="11">
        <f t="shared" si="551"/>
        <v>4.8069084891519981E-2</v>
      </c>
      <c r="E271" s="11">
        <f t="shared" si="590"/>
        <v>4.8069084891519981E-2</v>
      </c>
      <c r="F271" s="11">
        <f t="shared" si="590"/>
        <v>4.8069084891519981E-2</v>
      </c>
      <c r="G271" s="11">
        <f t="shared" si="590"/>
        <v>4.8069084891519981E-2</v>
      </c>
      <c r="H271" s="11">
        <v>15</v>
      </c>
      <c r="I271" s="11">
        <f t="shared" ref="I271:N271" si="591">$B17*I$256^$C17*$R$10^$D17*$Q$10^$E17*$P$10^$F17</f>
        <v>1.9062730874879998E-2</v>
      </c>
      <c r="J271" s="11">
        <f t="shared" si="591"/>
        <v>1.9062730874879998E-2</v>
      </c>
      <c r="K271" s="11">
        <f t="shared" si="591"/>
        <v>1.9062730874879998E-2</v>
      </c>
      <c r="L271" s="11">
        <f t="shared" si="591"/>
        <v>1.9062730874879998E-2</v>
      </c>
      <c r="M271" s="11">
        <f t="shared" si="591"/>
        <v>1.9062730874879998E-2</v>
      </c>
      <c r="N271" s="11">
        <f t="shared" si="591"/>
        <v>1.9062730874879998E-2</v>
      </c>
      <c r="O271" s="11">
        <v>15</v>
      </c>
      <c r="P271" s="11">
        <f t="shared" ref="P271:U271" si="592">$B17*P$256^$C17*$R$11^$D17*$Q$11^$E17*$P$11^$F17</f>
        <v>6.3840700000000004E-3</v>
      </c>
      <c r="Q271" s="11">
        <f t="shared" si="592"/>
        <v>6.3840700000000004E-3</v>
      </c>
      <c r="R271" s="11">
        <f t="shared" si="592"/>
        <v>6.3840700000000004E-3</v>
      </c>
      <c r="S271" s="11">
        <f t="shared" si="592"/>
        <v>6.3840700000000004E-3</v>
      </c>
      <c r="T271" s="11">
        <f t="shared" si="592"/>
        <v>6.3840700000000004E-3</v>
      </c>
      <c r="U271" s="11">
        <f t="shared" si="592"/>
        <v>6.3840700000000004E-3</v>
      </c>
    </row>
    <row r="272" spans="1:21" x14ac:dyDescent="0.25">
      <c r="A272" s="11">
        <v>16</v>
      </c>
      <c r="B272" s="11">
        <f t="shared" ref="B272:G272" si="593">$B18*B$256^$C18*$R$9^$D18*$Q$9^$E18*$P$9^$F18</f>
        <v>-4.8965942983551971E-3</v>
      </c>
      <c r="C272" s="11">
        <f t="shared" si="551"/>
        <v>-6.3955517366271987E-3</v>
      </c>
      <c r="D272" s="11">
        <f t="shared" si="551"/>
        <v>-8.0943701666687986E-3</v>
      </c>
      <c r="E272" s="11">
        <f t="shared" si="593"/>
        <v>-9.993049588479996E-3</v>
      </c>
      <c r="F272" s="11">
        <f t="shared" si="593"/>
        <v>-1.2091590002060797E-2</v>
      </c>
      <c r="G272" s="11">
        <f t="shared" si="593"/>
        <v>-1.4389991407411195E-2</v>
      </c>
      <c r="H272" s="11">
        <v>16</v>
      </c>
      <c r="I272" s="11">
        <f t="shared" ref="I272:N272" si="594">$B18*I$256^$C18*$R$10^$D18*$Q$10^$E18*$P$10^$F18</f>
        <v>-1.9418397401087997E-3</v>
      </c>
      <c r="J272" s="11">
        <f t="shared" si="594"/>
        <v>-2.5362804768768003E-3</v>
      </c>
      <c r="K272" s="11">
        <f t="shared" si="594"/>
        <v>-3.2099799785472003E-3</v>
      </c>
      <c r="L272" s="11">
        <f t="shared" si="594"/>
        <v>-3.9629382451199999E-3</v>
      </c>
      <c r="M272" s="11">
        <f t="shared" si="594"/>
        <v>-4.7951552765952005E-3</v>
      </c>
      <c r="N272" s="11">
        <f t="shared" si="594"/>
        <v>-5.7066310729727999E-3</v>
      </c>
      <c r="O272" s="11">
        <v>16</v>
      </c>
      <c r="P272" s="11">
        <f t="shared" ref="P272:U272" si="595">$B18*P$256^$C18*$R$11^$D18*$Q$11^$E18*$P$11^$F18</f>
        <v>-6.5031819999999995E-4</v>
      </c>
      <c r="Q272" s="11">
        <f t="shared" si="595"/>
        <v>-8.4939520000000025E-4</v>
      </c>
      <c r="R272" s="11">
        <f t="shared" si="595"/>
        <v>-1.0750158000000002E-3</v>
      </c>
      <c r="S272" s="11">
        <f t="shared" si="595"/>
        <v>-1.3271800000000001E-3</v>
      </c>
      <c r="T272" s="11">
        <f t="shared" si="595"/>
        <v>-1.6058878000000003E-3</v>
      </c>
      <c r="U272" s="11">
        <f t="shared" si="595"/>
        <v>-1.9111392000000001E-3</v>
      </c>
    </row>
    <row r="273" spans="1:21" x14ac:dyDescent="0.25">
      <c r="A273" s="11">
        <v>17</v>
      </c>
      <c r="B273" s="11">
        <f t="shared" ref="B273:G273" si="596">$B19*B$256^$C19*$R$9^$D19*$Q$9^$E19*$P$9^$F19</f>
        <v>3.7566183199999992E-2</v>
      </c>
      <c r="C273" s="11">
        <f t="shared" si="551"/>
        <v>5.6075468800000021E-2</v>
      </c>
      <c r="D273" s="11">
        <f t="shared" si="551"/>
        <v>7.9841829600000011E-2</v>
      </c>
      <c r="E273" s="11">
        <f t="shared" si="596"/>
        <v>0.10952240000000001</v>
      </c>
      <c r="F273" s="11">
        <f t="shared" si="596"/>
        <v>0.14577431440000005</v>
      </c>
      <c r="G273" s="11">
        <f t="shared" si="596"/>
        <v>0.18925470720000001</v>
      </c>
      <c r="H273" s="11">
        <v>17</v>
      </c>
      <c r="I273" s="11">
        <f t="shared" ref="I273:N273" si="597">$B19*I$256^$C19*$R$10^$D19*$Q$10^$E19*$P$10^$F19</f>
        <v>3.7566183199999992E-2</v>
      </c>
      <c r="J273" s="11">
        <f t="shared" si="597"/>
        <v>5.6075468800000021E-2</v>
      </c>
      <c r="K273" s="11">
        <f t="shared" si="597"/>
        <v>7.9841829600000011E-2</v>
      </c>
      <c r="L273" s="11">
        <f t="shared" si="597"/>
        <v>0.10952240000000001</v>
      </c>
      <c r="M273" s="11">
        <f t="shared" si="597"/>
        <v>0.14577431440000005</v>
      </c>
      <c r="N273" s="11">
        <f t="shared" si="597"/>
        <v>0.18925470720000001</v>
      </c>
      <c r="O273" s="11">
        <v>17</v>
      </c>
      <c r="P273" s="11">
        <f t="shared" ref="P273:U273" si="598">$B19*P$256^$C19*$R$11^$D19*$Q$11^$E19*$P$11^$F19</f>
        <v>3.7566183199999992E-2</v>
      </c>
      <c r="Q273" s="11">
        <f t="shared" si="598"/>
        <v>5.6075468800000021E-2</v>
      </c>
      <c r="R273" s="11">
        <f t="shared" si="598"/>
        <v>7.9841829600000011E-2</v>
      </c>
      <c r="S273" s="11">
        <f t="shared" si="598"/>
        <v>0.10952240000000001</v>
      </c>
      <c r="T273" s="11">
        <f t="shared" si="598"/>
        <v>0.14577431440000005</v>
      </c>
      <c r="U273" s="11">
        <f t="shared" si="598"/>
        <v>0.18925470720000001</v>
      </c>
    </row>
    <row r="274" spans="1:21" x14ac:dyDescent="0.25">
      <c r="A274" s="11">
        <v>18</v>
      </c>
      <c r="B274" s="11">
        <f t="shared" ref="B274:G274" si="599">$B20*B$256^$C20*$R$9^$D20*$Q$9^$E20*$P$9^$F20</f>
        <v>-2.1429791500000003E-2</v>
      </c>
      <c r="C274" s="11">
        <f t="shared" si="551"/>
        <v>-2.1429791500000003E-2</v>
      </c>
      <c r="D274" s="11">
        <f t="shared" si="551"/>
        <v>-2.1429791500000003E-2</v>
      </c>
      <c r="E274" s="11">
        <f t="shared" si="599"/>
        <v>-2.1429791500000003E-2</v>
      </c>
      <c r="F274" s="11">
        <f t="shared" si="599"/>
        <v>-2.1429791500000003E-2</v>
      </c>
      <c r="G274" s="11">
        <f t="shared" si="599"/>
        <v>-2.1429791500000003E-2</v>
      </c>
      <c r="H274" s="11">
        <v>18</v>
      </c>
      <c r="I274" s="11">
        <f t="shared" ref="I274:N274" si="600">$B20*I$256^$C20*$R$10^$D20*$Q$10^$E20*$P$10^$F20</f>
        <v>-2.1429791500000003E-2</v>
      </c>
      <c r="J274" s="11">
        <f t="shared" si="600"/>
        <v>-2.1429791500000003E-2</v>
      </c>
      <c r="K274" s="11">
        <f t="shared" si="600"/>
        <v>-2.1429791500000003E-2</v>
      </c>
      <c r="L274" s="11">
        <f t="shared" si="600"/>
        <v>-2.1429791500000003E-2</v>
      </c>
      <c r="M274" s="11">
        <f t="shared" si="600"/>
        <v>-2.1429791500000003E-2</v>
      </c>
      <c r="N274" s="11">
        <f t="shared" si="600"/>
        <v>-2.1429791500000003E-2</v>
      </c>
      <c r="O274" s="11">
        <v>18</v>
      </c>
      <c r="P274" s="11">
        <f t="shared" ref="P274:U274" si="601">$B20*P$256^$C20*$R$11^$D20*$Q$11^$E20*$P$11^$F20</f>
        <v>-2.1429791500000003E-2</v>
      </c>
      <c r="Q274" s="11">
        <f t="shared" si="601"/>
        <v>-2.1429791500000003E-2</v>
      </c>
      <c r="R274" s="11">
        <f t="shared" si="601"/>
        <v>-2.1429791500000003E-2</v>
      </c>
      <c r="S274" s="11">
        <f t="shared" si="601"/>
        <v>-2.1429791500000003E-2</v>
      </c>
      <c r="T274" s="11">
        <f t="shared" si="601"/>
        <v>-2.1429791500000003E-2</v>
      </c>
      <c r="U274" s="11">
        <f t="shared" si="601"/>
        <v>-2.1429791500000003E-2</v>
      </c>
    </row>
    <row r="275" spans="1:21" x14ac:dyDescent="0.25">
      <c r="A275" s="11">
        <v>19</v>
      </c>
      <c r="B275" s="11">
        <f t="shared" ref="B275:G275" si="602">$B21*B$256^$C21*$R$9^$D21*$Q$9^$E21*$P$9^$F21</f>
        <v>1.7691507697500001E-2</v>
      </c>
      <c r="C275" s="11">
        <f t="shared" si="551"/>
        <v>2.3107275360000006E-2</v>
      </c>
      <c r="D275" s="11">
        <f t="shared" si="551"/>
        <v>2.9245145377500007E-2</v>
      </c>
      <c r="E275" s="11">
        <f t="shared" si="602"/>
        <v>3.6105117750000006E-2</v>
      </c>
      <c r="F275" s="11">
        <f t="shared" si="602"/>
        <v>4.3687192477500011E-2</v>
      </c>
      <c r="G275" s="11">
        <f t="shared" si="602"/>
        <v>5.1991369560000007E-2</v>
      </c>
      <c r="H275" s="11">
        <v>19</v>
      </c>
      <c r="I275" s="11">
        <f t="shared" ref="I275:N275" si="603">$B21*I$256^$C21*$R$10^$D21*$Q$10^$E21*$P$10^$F21</f>
        <v>1.7691507697500001E-2</v>
      </c>
      <c r="J275" s="11">
        <f t="shared" si="603"/>
        <v>2.3107275360000006E-2</v>
      </c>
      <c r="K275" s="11">
        <f t="shared" si="603"/>
        <v>2.9245145377500007E-2</v>
      </c>
      <c r="L275" s="11">
        <f t="shared" si="603"/>
        <v>3.6105117750000006E-2</v>
      </c>
      <c r="M275" s="11">
        <f t="shared" si="603"/>
        <v>4.3687192477500011E-2</v>
      </c>
      <c r="N275" s="11">
        <f t="shared" si="603"/>
        <v>5.1991369560000007E-2</v>
      </c>
      <c r="O275" s="11">
        <v>19</v>
      </c>
      <c r="P275" s="11">
        <f t="shared" ref="P275:U275" si="604">$B21*P$256^$C21*$R$11^$D21*$Q$11^$E21*$P$11^$F21</f>
        <v>1.7691507697500001E-2</v>
      </c>
      <c r="Q275" s="11">
        <f t="shared" si="604"/>
        <v>2.3107275360000006E-2</v>
      </c>
      <c r="R275" s="11">
        <f t="shared" si="604"/>
        <v>2.9245145377500007E-2</v>
      </c>
      <c r="S275" s="11">
        <f t="shared" si="604"/>
        <v>3.6105117750000006E-2</v>
      </c>
      <c r="T275" s="11">
        <f t="shared" si="604"/>
        <v>4.3687192477500011E-2</v>
      </c>
      <c r="U275" s="11">
        <f t="shared" si="604"/>
        <v>5.1991369560000007E-2</v>
      </c>
    </row>
    <row r="276" spans="1:21" x14ac:dyDescent="0.25">
      <c r="A276" s="11">
        <v>20</v>
      </c>
      <c r="B276" s="11">
        <f t="shared" ref="B276:G276" si="605">$B22*B$256^$C22*$R$9^$D22*$Q$9^$E22*$P$9^$F22</f>
        <v>-7.3107255812499992E-3</v>
      </c>
      <c r="C276" s="11">
        <f t="shared" si="551"/>
        <v>-1.0912803200000005E-2</v>
      </c>
      <c r="D276" s="11">
        <f t="shared" si="551"/>
        <v>-1.5537956118750001E-2</v>
      </c>
      <c r="E276" s="11">
        <f t="shared" si="605"/>
        <v>-2.1314068750000002E-2</v>
      </c>
      <c r="F276" s="11">
        <f t="shared" si="605"/>
        <v>-2.836902550625001E-2</v>
      </c>
      <c r="G276" s="11">
        <f t="shared" si="605"/>
        <v>-3.6830710799999999E-2</v>
      </c>
      <c r="H276" s="11">
        <v>20</v>
      </c>
      <c r="I276" s="11">
        <f t="shared" ref="I276:N276" si="606">$B22*I$256^$C22*$R$10^$D22*$Q$10^$E22*$P$10^$F22</f>
        <v>-7.3107255812499992E-3</v>
      </c>
      <c r="J276" s="11">
        <f t="shared" si="606"/>
        <v>-1.0912803200000005E-2</v>
      </c>
      <c r="K276" s="11">
        <f t="shared" si="606"/>
        <v>-1.5537956118750001E-2</v>
      </c>
      <c r="L276" s="11">
        <f t="shared" si="606"/>
        <v>-2.1314068750000002E-2</v>
      </c>
      <c r="M276" s="11">
        <f t="shared" si="606"/>
        <v>-2.836902550625001E-2</v>
      </c>
      <c r="N276" s="11">
        <f t="shared" si="606"/>
        <v>-3.6830710799999999E-2</v>
      </c>
      <c r="O276" s="11">
        <v>20</v>
      </c>
      <c r="P276" s="11">
        <f t="shared" ref="P276:U276" si="607">$B22*P$256^$C22*$R$11^$D22*$Q$11^$E22*$P$11^$F22</f>
        <v>-7.3107255812499992E-3</v>
      </c>
      <c r="Q276" s="11">
        <f t="shared" si="607"/>
        <v>-1.0912803200000005E-2</v>
      </c>
      <c r="R276" s="11">
        <f t="shared" si="607"/>
        <v>-1.5537956118750001E-2</v>
      </c>
      <c r="S276" s="11">
        <f t="shared" si="607"/>
        <v>-2.1314068750000002E-2</v>
      </c>
      <c r="T276" s="11">
        <f t="shared" si="607"/>
        <v>-2.836902550625001E-2</v>
      </c>
      <c r="U276" s="11">
        <f t="shared" si="607"/>
        <v>-3.6830710799999999E-2</v>
      </c>
    </row>
    <row r="277" spans="1:21" x14ac:dyDescent="0.25">
      <c r="A277" s="11">
        <v>21</v>
      </c>
      <c r="B277" s="11">
        <f t="shared" ref="B277:G277" si="608">$B23*B$256^$C23*$R$9^$D23*$Q$9^$E23*$P$9^$F23</f>
        <v>2.3304092746479991E-2</v>
      </c>
      <c r="C277" s="11">
        <f t="shared" si="551"/>
        <v>2.6633248853119993E-2</v>
      </c>
      <c r="D277" s="11">
        <f t="shared" si="551"/>
        <v>2.9962404959759988E-2</v>
      </c>
      <c r="E277" s="11">
        <f t="shared" si="608"/>
        <v>3.3291561066399987E-2</v>
      </c>
      <c r="F277" s="11">
        <f t="shared" si="608"/>
        <v>3.6620717173039996E-2</v>
      </c>
      <c r="G277" s="11">
        <f t="shared" si="608"/>
        <v>3.9949873279679984E-2</v>
      </c>
      <c r="H277" s="11">
        <v>21</v>
      </c>
      <c r="I277" s="11">
        <f t="shared" ref="I277:N277" si="609">$B23*I$256^$C23*$R$10^$D23*$Q$10^$E23*$P$10^$F23</f>
        <v>9.2416913971199999E-3</v>
      </c>
      <c r="J277" s="11">
        <f t="shared" si="609"/>
        <v>1.0561933025280001E-2</v>
      </c>
      <c r="K277" s="11">
        <f t="shared" si="609"/>
        <v>1.1882174653439999E-2</v>
      </c>
      <c r="L277" s="11">
        <f t="shared" si="609"/>
        <v>1.3202416281600002E-2</v>
      </c>
      <c r="M277" s="11">
        <f t="shared" si="609"/>
        <v>1.4522657909760001E-2</v>
      </c>
      <c r="N277" s="11">
        <f t="shared" si="609"/>
        <v>1.5842899537919997E-2</v>
      </c>
      <c r="O277" s="11">
        <v>21</v>
      </c>
      <c r="P277" s="11">
        <f t="shared" ref="P277:U277" si="610">$B23*P$256^$C23*$R$11^$D23*$Q$11^$E23*$P$11^$F23</f>
        <v>3.0950237500000002E-3</v>
      </c>
      <c r="Q277" s="11">
        <f t="shared" si="610"/>
        <v>3.5371700000000009E-3</v>
      </c>
      <c r="R277" s="11">
        <f t="shared" si="610"/>
        <v>3.97931625E-3</v>
      </c>
      <c r="S277" s="11">
        <f t="shared" si="610"/>
        <v>4.4214625000000007E-3</v>
      </c>
      <c r="T277" s="11">
        <f t="shared" si="610"/>
        <v>4.8636087500000006E-3</v>
      </c>
      <c r="U277" s="11">
        <f t="shared" si="610"/>
        <v>5.3057550000000005E-3</v>
      </c>
    </row>
    <row r="278" spans="1:21" x14ac:dyDescent="0.25">
      <c r="A278" s="11">
        <v>22</v>
      </c>
      <c r="B278" s="11">
        <f t="shared" ref="B278:G278" si="611">$B24*B$256^$C24*$R$9^$D24*$Q$9^$E24*$P$9^$F24</f>
        <v>-1.0105278135749882E-2</v>
      </c>
      <c r="C278" s="11">
        <f t="shared" si="611"/>
        <v>-1.3198730626285566E-2</v>
      </c>
      <c r="D278" s="11">
        <f t="shared" si="611"/>
        <v>-1.6704643448892668E-2</v>
      </c>
      <c r="E278" s="11">
        <f t="shared" si="611"/>
        <v>-2.0623016603571194E-2</v>
      </c>
      <c r="F278" s="11">
        <f t="shared" si="611"/>
        <v>-2.495385009032115E-2</v>
      </c>
      <c r="G278" s="11">
        <f t="shared" si="611"/>
        <v>-2.9697143909142514E-2</v>
      </c>
      <c r="H278" s="11">
        <v>22</v>
      </c>
      <c r="I278" s="11">
        <f t="shared" ref="I278:N278" si="612">$B24*I$256^$C24*$R$10^$D24*$Q$10^$E24*$P$10^$F24</f>
        <v>-4.0074446591262716E-3</v>
      </c>
      <c r="J278" s="11">
        <f t="shared" si="612"/>
        <v>-5.2342134323281929E-3</v>
      </c>
      <c r="K278" s="11">
        <f t="shared" si="612"/>
        <v>-6.6245513752903685E-3</v>
      </c>
      <c r="L278" s="11">
        <f t="shared" si="612"/>
        <v>-8.1784584880127999E-3</v>
      </c>
      <c r="M278" s="11">
        <f t="shared" si="612"/>
        <v>-9.8959347704954907E-3</v>
      </c>
      <c r="N278" s="11">
        <f t="shared" si="612"/>
        <v>-1.1776980222738433E-2</v>
      </c>
      <c r="O278" s="11">
        <v>22</v>
      </c>
      <c r="P278" s="11">
        <f t="shared" ref="P278:U278" si="613">$B24*P$256^$C24*$R$11^$D24*$Q$11^$E24*$P$11^$F24</f>
        <v>-1.342085108E-3</v>
      </c>
      <c r="Q278" s="11">
        <f t="shared" si="613"/>
        <v>-1.7529274880000005E-3</v>
      </c>
      <c r="R278" s="11">
        <f t="shared" si="613"/>
        <v>-2.2185488520000004E-3</v>
      </c>
      <c r="S278" s="11">
        <f t="shared" si="613"/>
        <v>-2.7389492000000001E-3</v>
      </c>
      <c r="T278" s="11">
        <f t="shared" si="613"/>
        <v>-3.3141285320000013E-3</v>
      </c>
      <c r="U278" s="11">
        <f t="shared" si="613"/>
        <v>-3.9440868480000004E-3</v>
      </c>
    </row>
    <row r="279" spans="1:21" x14ac:dyDescent="0.25">
      <c r="A279" s="11">
        <v>23</v>
      </c>
      <c r="B279" s="11">
        <f t="shared" ref="B279:G279" si="614">$B25*B$256^$C25*$R$9^$D25*$Q$9^$E25*$P$9^$F25</f>
        <v>-6.9291048959999976E-2</v>
      </c>
      <c r="C279" s="11">
        <f t="shared" si="614"/>
        <v>-6.9291048959999976E-2</v>
      </c>
      <c r="D279" s="11">
        <f t="shared" si="614"/>
        <v>-6.9291048959999976E-2</v>
      </c>
      <c r="E279" s="11">
        <f t="shared" si="614"/>
        <v>-6.9291048959999976E-2</v>
      </c>
      <c r="F279" s="11">
        <f t="shared" si="614"/>
        <v>-6.9291048959999976E-2</v>
      </c>
      <c r="G279" s="11">
        <f t="shared" si="614"/>
        <v>-6.9291048959999976E-2</v>
      </c>
      <c r="H279" s="11">
        <v>23</v>
      </c>
      <c r="I279" s="11">
        <f t="shared" ref="I279:N279" si="615">$B25*I$256^$C25*$R$10^$D25*$Q$10^$E25*$P$10^$F25</f>
        <v>-4.3635179519999998E-2</v>
      </c>
      <c r="J279" s="11">
        <f t="shared" si="615"/>
        <v>-4.3635179519999998E-2</v>
      </c>
      <c r="K279" s="11">
        <f t="shared" si="615"/>
        <v>-4.3635179519999998E-2</v>
      </c>
      <c r="L279" s="11">
        <f t="shared" si="615"/>
        <v>-4.3635179519999998E-2</v>
      </c>
      <c r="M279" s="11">
        <f t="shared" si="615"/>
        <v>-4.3635179519999998E-2</v>
      </c>
      <c r="N279" s="11">
        <f t="shared" si="615"/>
        <v>-4.3635179519999998E-2</v>
      </c>
      <c r="O279" s="11">
        <v>23</v>
      </c>
      <c r="P279" s="11">
        <f t="shared" ref="P279:U279" si="616">$B25*P$256^$C25*$R$11^$D25*$Q$11^$E25*$P$11^$F25</f>
        <v>-2.5251839999999998E-2</v>
      </c>
      <c r="Q279" s="11">
        <f t="shared" si="616"/>
        <v>-2.5251839999999998E-2</v>
      </c>
      <c r="R279" s="11">
        <f t="shared" si="616"/>
        <v>-2.5251839999999998E-2</v>
      </c>
      <c r="S279" s="11">
        <f t="shared" si="616"/>
        <v>-2.5251839999999998E-2</v>
      </c>
      <c r="T279" s="11">
        <f t="shared" si="616"/>
        <v>-2.5251839999999998E-2</v>
      </c>
      <c r="U279" s="11">
        <f t="shared" si="616"/>
        <v>-2.5251839999999998E-2</v>
      </c>
    </row>
    <row r="280" spans="1:21" x14ac:dyDescent="0.25">
      <c r="A280" s="11">
        <v>24</v>
      </c>
      <c r="B280" s="11">
        <f t="shared" ref="B280:G280" si="617">$B26*B$256^$C26*$R$9^$D26*$Q$9^$E26*$P$9^$F26</f>
        <v>9.7052645759999973E-2</v>
      </c>
      <c r="C280" s="11">
        <f t="shared" si="617"/>
        <v>0.11091730943999997</v>
      </c>
      <c r="D280" s="11">
        <f t="shared" si="617"/>
        <v>0.12478197311999997</v>
      </c>
      <c r="E280" s="11">
        <f t="shared" si="617"/>
        <v>0.13864663679999997</v>
      </c>
      <c r="F280" s="11">
        <f t="shared" si="617"/>
        <v>0.15251130047999997</v>
      </c>
      <c r="G280" s="11">
        <f t="shared" si="617"/>
        <v>0.16637596415999995</v>
      </c>
      <c r="H280" s="11">
        <v>24</v>
      </c>
      <c r="I280" s="11">
        <f t="shared" ref="I280:N280" si="618">$B26*I$256^$C26*$R$10^$D26*$Q$10^$E26*$P$10^$F26</f>
        <v>6.1117701120000006E-2</v>
      </c>
      <c r="J280" s="11">
        <f t="shared" si="618"/>
        <v>6.9848801279999997E-2</v>
      </c>
      <c r="K280" s="11">
        <f t="shared" si="618"/>
        <v>7.8579901440000002E-2</v>
      </c>
      <c r="L280" s="11">
        <f t="shared" si="618"/>
        <v>8.7311001599999993E-2</v>
      </c>
      <c r="M280" s="11">
        <f t="shared" si="618"/>
        <v>9.6042101759999998E-2</v>
      </c>
      <c r="N280" s="11">
        <f t="shared" si="618"/>
        <v>0.10477320192</v>
      </c>
      <c r="O280" s="11">
        <v>24</v>
      </c>
      <c r="P280" s="11">
        <f t="shared" ref="P280:U280" si="619">$B26*P$256^$C26*$R$11^$D26*$Q$11^$E26*$P$11^$F26</f>
        <v>3.5369040000000004E-2</v>
      </c>
      <c r="Q280" s="11">
        <f t="shared" si="619"/>
        <v>4.0421760000000001E-2</v>
      </c>
      <c r="R280" s="11">
        <f t="shared" si="619"/>
        <v>4.5474479999999998E-2</v>
      </c>
      <c r="S280" s="11">
        <f t="shared" si="619"/>
        <v>5.0527200000000001E-2</v>
      </c>
      <c r="T280" s="11">
        <f t="shared" si="619"/>
        <v>5.5579920000000005E-2</v>
      </c>
      <c r="U280" s="11">
        <f t="shared" si="619"/>
        <v>6.0632640000000002E-2</v>
      </c>
    </row>
    <row r="281" spans="1:21" x14ac:dyDescent="0.25">
      <c r="A281" s="11">
        <v>25</v>
      </c>
      <c r="B281" s="11">
        <f t="shared" ref="B281:G281" si="620">$B27*B$256^$C27*$R$9^$D27*$Q$9^$E27*$P$9^$F27</f>
        <v>-2.8884053049599984E-3</v>
      </c>
      <c r="C281" s="11">
        <f t="shared" si="620"/>
        <v>-4.311555440640001E-3</v>
      </c>
      <c r="D281" s="11">
        <f t="shared" si="620"/>
        <v>-6.1389138988799993E-3</v>
      </c>
      <c r="E281" s="11">
        <f t="shared" si="620"/>
        <v>-8.4210067199999988E-3</v>
      </c>
      <c r="F281" s="11">
        <f t="shared" si="620"/>
        <v>-1.1208359944320002E-2</v>
      </c>
      <c r="G281" s="11">
        <f t="shared" si="620"/>
        <v>-1.4551499612159997E-2</v>
      </c>
      <c r="H281" s="11">
        <v>25</v>
      </c>
      <c r="I281" s="11">
        <f t="shared" ref="I281:N281" si="621">$B27*I$256^$C27*$R$10^$D27*$Q$10^$E27*$P$10^$F27</f>
        <v>-1.8189374515199996E-3</v>
      </c>
      <c r="J281" s="11">
        <f t="shared" si="621"/>
        <v>-2.715148615680001E-3</v>
      </c>
      <c r="K281" s="11">
        <f t="shared" si="621"/>
        <v>-3.8659049625600003E-3</v>
      </c>
      <c r="L281" s="11">
        <f t="shared" si="621"/>
        <v>-5.30302464E-3</v>
      </c>
      <c r="M281" s="11">
        <f t="shared" si="621"/>
        <v>-7.0583257958400022E-3</v>
      </c>
      <c r="N281" s="11">
        <f t="shared" si="621"/>
        <v>-9.1636265779200012E-3</v>
      </c>
      <c r="O281" s="11">
        <v>25</v>
      </c>
      <c r="P281" s="11">
        <f t="shared" ref="P281:U281" si="622">$B27*P$256^$C27*$R$11^$D27*$Q$11^$E27*$P$11^$F27</f>
        <v>-1.0526258399999999E-3</v>
      </c>
      <c r="Q281" s="11">
        <f t="shared" si="622"/>
        <v>-1.5712665600000006E-3</v>
      </c>
      <c r="R281" s="11">
        <f t="shared" si="622"/>
        <v>-2.2372135200000006E-3</v>
      </c>
      <c r="S281" s="11">
        <f t="shared" si="622"/>
        <v>-3.0688800000000004E-3</v>
      </c>
      <c r="T281" s="11">
        <f t="shared" si="622"/>
        <v>-4.0846792800000014E-3</v>
      </c>
      <c r="U281" s="11">
        <f t="shared" si="622"/>
        <v>-5.30302464E-3</v>
      </c>
    </row>
    <row r="282" spans="1:21" x14ac:dyDescent="0.25">
      <c r="A282" s="11">
        <v>26</v>
      </c>
      <c r="B282" s="11">
        <f t="shared" ref="B282:G282" si="623">$B28*B$256^$C28*$R$9^$D28*$Q$9^$E28*$P$9^$F28</f>
        <v>-0.17004360827999995</v>
      </c>
      <c r="C282" s="11">
        <f t="shared" si="623"/>
        <v>-0.17004360827999995</v>
      </c>
      <c r="D282" s="11">
        <f t="shared" si="623"/>
        <v>-0.17004360827999995</v>
      </c>
      <c r="E282" s="11">
        <f t="shared" si="623"/>
        <v>-0.17004360827999995</v>
      </c>
      <c r="F282" s="11">
        <f t="shared" si="623"/>
        <v>-0.17004360827999995</v>
      </c>
      <c r="G282" s="11">
        <f t="shared" si="623"/>
        <v>-0.17004360827999995</v>
      </c>
      <c r="H282" s="11">
        <v>26</v>
      </c>
      <c r="I282" s="11">
        <f t="shared" ref="I282:N282" si="624">$B28*I$256^$C28*$R$10^$D28*$Q$10^$E28*$P$10^$F28</f>
        <v>-0.10708285536000001</v>
      </c>
      <c r="J282" s="11">
        <f t="shared" si="624"/>
        <v>-0.10708285536000001</v>
      </c>
      <c r="K282" s="11">
        <f t="shared" si="624"/>
        <v>-0.10708285536000001</v>
      </c>
      <c r="L282" s="11">
        <f t="shared" si="624"/>
        <v>-0.10708285536000001</v>
      </c>
      <c r="M282" s="11">
        <f t="shared" si="624"/>
        <v>-0.10708285536000001</v>
      </c>
      <c r="N282" s="11">
        <f t="shared" si="624"/>
        <v>-0.10708285536000001</v>
      </c>
      <c r="O282" s="11">
        <v>26</v>
      </c>
      <c r="P282" s="11">
        <f t="shared" ref="P282:U282" si="625">$B28*P$256^$C28*$R$11^$D28*$Q$11^$E28*$P$11^$F28</f>
        <v>-6.1969245000000006E-2</v>
      </c>
      <c r="Q282" s="11">
        <f t="shared" si="625"/>
        <v>-6.1969245000000006E-2</v>
      </c>
      <c r="R282" s="11">
        <f t="shared" si="625"/>
        <v>-6.1969245000000006E-2</v>
      </c>
      <c r="S282" s="11">
        <f t="shared" si="625"/>
        <v>-6.1969245000000006E-2</v>
      </c>
      <c r="T282" s="11">
        <f t="shared" si="625"/>
        <v>-6.1969245000000006E-2</v>
      </c>
      <c r="U282" s="11">
        <f t="shared" si="625"/>
        <v>-6.1969245000000006E-2</v>
      </c>
    </row>
    <row r="283" spans="1:21" x14ac:dyDescent="0.25">
      <c r="A283" s="11">
        <v>27</v>
      </c>
      <c r="B283" s="11">
        <f t="shared" ref="B283:G283" si="626">$B29*B$256^$C29*$R$9^$D29*$Q$9^$E29*$P$9^$F29</f>
        <v>1.6506399000000001E-2</v>
      </c>
      <c r="C283" s="11">
        <f t="shared" si="626"/>
        <v>1.8864456000000002E-2</v>
      </c>
      <c r="D283" s="11">
        <f t="shared" si="626"/>
        <v>2.1222513000000005E-2</v>
      </c>
      <c r="E283" s="11">
        <f t="shared" si="626"/>
        <v>2.3580569999999999E-2</v>
      </c>
      <c r="F283" s="11">
        <f t="shared" si="626"/>
        <v>2.5938627000000006E-2</v>
      </c>
      <c r="G283" s="11">
        <f t="shared" si="626"/>
        <v>2.8296684000000003E-2</v>
      </c>
      <c r="H283" s="11">
        <v>27</v>
      </c>
      <c r="I283" s="11">
        <f t="shared" ref="I283:N283" si="627">$B29*I$256^$C29*$R$10^$D29*$Q$10^$E29*$P$10^$F29</f>
        <v>1.6506399000000001E-2</v>
      </c>
      <c r="J283" s="11">
        <f t="shared" si="627"/>
        <v>1.8864456000000002E-2</v>
      </c>
      <c r="K283" s="11">
        <f t="shared" si="627"/>
        <v>2.1222513000000005E-2</v>
      </c>
      <c r="L283" s="11">
        <f t="shared" si="627"/>
        <v>2.3580569999999999E-2</v>
      </c>
      <c r="M283" s="11">
        <f t="shared" si="627"/>
        <v>2.5938627000000006E-2</v>
      </c>
      <c r="N283" s="11">
        <f t="shared" si="627"/>
        <v>2.8296684000000003E-2</v>
      </c>
      <c r="O283" s="11">
        <v>27</v>
      </c>
      <c r="P283" s="11">
        <f t="shared" ref="P283:U283" si="628">$B29*P$256^$C29*$R$11^$D29*$Q$11^$E29*$P$11^$F29</f>
        <v>1.6506399000000001E-2</v>
      </c>
      <c r="Q283" s="11">
        <f t="shared" si="628"/>
        <v>1.8864456000000002E-2</v>
      </c>
      <c r="R283" s="11">
        <f t="shared" si="628"/>
        <v>2.1222513000000005E-2</v>
      </c>
      <c r="S283" s="11">
        <f t="shared" si="628"/>
        <v>2.3580569999999999E-2</v>
      </c>
      <c r="T283" s="11">
        <f t="shared" si="628"/>
        <v>2.5938627000000006E-2</v>
      </c>
      <c r="U283" s="11">
        <f t="shared" si="628"/>
        <v>2.8296684000000003E-2</v>
      </c>
    </row>
    <row r="284" spans="1:21" x14ac:dyDescent="0.25">
      <c r="A284" s="11">
        <v>28</v>
      </c>
      <c r="B284" s="11">
        <f t="shared" ref="B284:G284" si="629">$B30*B$256^$C30*$R$9^$D30*$Q$9^$E30*$P$9^$F30</f>
        <v>-1.0205454714000001E-2</v>
      </c>
      <c r="C284" s="11">
        <f t="shared" si="629"/>
        <v>-1.0205454714000001E-2</v>
      </c>
      <c r="D284" s="11">
        <f t="shared" si="629"/>
        <v>-1.0205454714000001E-2</v>
      </c>
      <c r="E284" s="11">
        <f t="shared" si="629"/>
        <v>-1.0205454714000001E-2</v>
      </c>
      <c r="F284" s="11">
        <f t="shared" si="629"/>
        <v>-1.0205454714000001E-2</v>
      </c>
      <c r="G284" s="11">
        <f t="shared" si="629"/>
        <v>-1.0205454714000001E-2</v>
      </c>
      <c r="H284" s="11">
        <v>28</v>
      </c>
      <c r="I284" s="11">
        <f t="shared" ref="I284:N284" si="630">$B30*I$256^$C30*$R$10^$D30*$Q$10^$E30*$P$10^$F30</f>
        <v>-7.4978850959999989E-3</v>
      </c>
      <c r="J284" s="11">
        <f t="shared" si="630"/>
        <v>-7.4978850959999989E-3</v>
      </c>
      <c r="K284" s="11">
        <f t="shared" si="630"/>
        <v>-7.4978850959999989E-3</v>
      </c>
      <c r="L284" s="11">
        <f t="shared" si="630"/>
        <v>-7.4978850959999989E-3</v>
      </c>
      <c r="M284" s="11">
        <f t="shared" si="630"/>
        <v>-7.4978850959999989E-3</v>
      </c>
      <c r="N284" s="11">
        <f t="shared" si="630"/>
        <v>-7.4978850959999989E-3</v>
      </c>
      <c r="O284" s="11">
        <v>28</v>
      </c>
      <c r="P284" s="11">
        <f t="shared" ref="P284:U284" si="631">$B30*P$256^$C30*$R$11^$D30*$Q$11^$E30*$P$11^$F30</f>
        <v>-5.2068646500000003E-3</v>
      </c>
      <c r="Q284" s="11">
        <f t="shared" si="631"/>
        <v>-5.2068646500000003E-3</v>
      </c>
      <c r="R284" s="11">
        <f t="shared" si="631"/>
        <v>-5.2068646500000003E-3</v>
      </c>
      <c r="S284" s="11">
        <f t="shared" si="631"/>
        <v>-5.2068646500000003E-3</v>
      </c>
      <c r="T284" s="11">
        <f t="shared" si="631"/>
        <v>-5.2068646500000003E-3</v>
      </c>
      <c r="U284" s="11">
        <f t="shared" si="631"/>
        <v>-5.2068646500000003E-3</v>
      </c>
    </row>
    <row r="285" spans="1:21" x14ac:dyDescent="0.25">
      <c r="A285" s="11">
        <v>29</v>
      </c>
      <c r="B285" s="11">
        <f t="shared" ref="B285:G285" si="632">$B31*B$256^$C31*$R$9^$D31*$Q$9^$E31*$P$9^$F31</f>
        <v>-5.4616320000000001E-3</v>
      </c>
      <c r="C285" s="11">
        <f t="shared" si="632"/>
        <v>-5.4616320000000001E-3</v>
      </c>
      <c r="D285" s="11">
        <f t="shared" si="632"/>
        <v>-5.4616320000000001E-3</v>
      </c>
      <c r="E285" s="11">
        <f t="shared" si="632"/>
        <v>-5.4616320000000001E-3</v>
      </c>
      <c r="F285" s="11">
        <f t="shared" si="632"/>
        <v>-5.4616320000000001E-3</v>
      </c>
      <c r="G285" s="11">
        <f t="shared" si="632"/>
        <v>-5.4616320000000001E-3</v>
      </c>
      <c r="H285" s="11">
        <v>29</v>
      </c>
      <c r="I285" s="11">
        <f t="shared" ref="I285:N285" si="633">$B31*I$256^$C31*$R$10^$D31*$Q$10^$E31*$P$10^$F31</f>
        <v>-5.4616320000000001E-3</v>
      </c>
      <c r="J285" s="11">
        <f t="shared" si="633"/>
        <v>-5.4616320000000001E-3</v>
      </c>
      <c r="K285" s="11">
        <f t="shared" si="633"/>
        <v>-5.4616320000000001E-3</v>
      </c>
      <c r="L285" s="11">
        <f t="shared" si="633"/>
        <v>-5.4616320000000001E-3</v>
      </c>
      <c r="M285" s="11">
        <f t="shared" si="633"/>
        <v>-5.4616320000000001E-3</v>
      </c>
      <c r="N285" s="11">
        <f t="shared" si="633"/>
        <v>-5.4616320000000001E-3</v>
      </c>
      <c r="O285" s="11">
        <v>29</v>
      </c>
      <c r="P285" s="11">
        <f t="shared" ref="P285:U285" si="634">$B31*P$256^$C31*$R$11^$D31*$Q$11^$E31*$P$11^$F31</f>
        <v>-5.4616320000000001E-3</v>
      </c>
      <c r="Q285" s="11">
        <f t="shared" si="634"/>
        <v>-5.4616320000000001E-3</v>
      </c>
      <c r="R285" s="11">
        <f t="shared" si="634"/>
        <v>-5.4616320000000001E-3</v>
      </c>
      <c r="S285" s="11">
        <f t="shared" si="634"/>
        <v>-5.4616320000000001E-3</v>
      </c>
      <c r="T285" s="11">
        <f t="shared" si="634"/>
        <v>-5.4616320000000001E-3</v>
      </c>
      <c r="U285" s="11">
        <f t="shared" si="634"/>
        <v>-5.4616320000000001E-3</v>
      </c>
    </row>
    <row r="286" spans="1:21" x14ac:dyDescent="0.25">
      <c r="A286" s="11">
        <v>30</v>
      </c>
      <c r="B286" s="11">
        <f t="shared" ref="B286:G286" si="635">$B32*B$256^$C32*$R$9^$D32*$Q$9^$E32*$P$9^$F32</f>
        <v>-3.1385969999999999E-2</v>
      </c>
      <c r="C286" s="11">
        <f t="shared" si="635"/>
        <v>-3.5869680000000001E-2</v>
      </c>
      <c r="D286" s="11">
        <f t="shared" si="635"/>
        <v>-4.0353390000000003E-2</v>
      </c>
      <c r="E286" s="11">
        <f t="shared" si="635"/>
        <v>-4.4837099999999998E-2</v>
      </c>
      <c r="F286" s="11">
        <f t="shared" si="635"/>
        <v>-4.9320810000000007E-2</v>
      </c>
      <c r="G286" s="11">
        <f t="shared" si="635"/>
        <v>-5.3804520000000002E-2</v>
      </c>
      <c r="H286" s="11">
        <v>30</v>
      </c>
      <c r="I286" s="11">
        <f t="shared" ref="I286:N286" si="636">$B32*I$256^$C32*$R$10^$D32*$Q$10^$E32*$P$10^$F32</f>
        <v>-3.1385969999999999E-2</v>
      </c>
      <c r="J286" s="11">
        <f t="shared" si="636"/>
        <v>-3.5869680000000001E-2</v>
      </c>
      <c r="K286" s="11">
        <f t="shared" si="636"/>
        <v>-4.0353390000000003E-2</v>
      </c>
      <c r="L286" s="11">
        <f t="shared" si="636"/>
        <v>-4.4837099999999998E-2</v>
      </c>
      <c r="M286" s="11">
        <f t="shared" si="636"/>
        <v>-4.9320810000000007E-2</v>
      </c>
      <c r="N286" s="11">
        <f t="shared" si="636"/>
        <v>-5.3804520000000002E-2</v>
      </c>
      <c r="O286" s="11">
        <v>30</v>
      </c>
      <c r="P286" s="11">
        <f t="shared" ref="P286:U286" si="637">$B32*P$256^$C32*$R$11^$D32*$Q$11^$E32*$P$11^$F32</f>
        <v>-3.1385969999999999E-2</v>
      </c>
      <c r="Q286" s="11">
        <f t="shared" si="637"/>
        <v>-3.5869680000000001E-2</v>
      </c>
      <c r="R286" s="11">
        <f t="shared" si="637"/>
        <v>-4.0353390000000003E-2</v>
      </c>
      <c r="S286" s="11">
        <f t="shared" si="637"/>
        <v>-4.4837099999999998E-2</v>
      </c>
      <c r="T286" s="11">
        <f t="shared" si="637"/>
        <v>-4.9320810000000007E-2</v>
      </c>
      <c r="U286" s="11">
        <f t="shared" si="637"/>
        <v>-5.3804520000000002E-2</v>
      </c>
    </row>
    <row r="287" spans="1:21" x14ac:dyDescent="0.25">
      <c r="A287" s="11">
        <v>31</v>
      </c>
      <c r="B287" s="11">
        <f t="shared" ref="B287:G287" si="638">$B33*B$256^$C33*$R$9^$D33*$Q$9^$E33*$P$9^$F33</f>
        <v>1.1458502999999998E-2</v>
      </c>
      <c r="C287" s="11">
        <f t="shared" si="638"/>
        <v>1.4966208000000003E-2</v>
      </c>
      <c r="D287" s="11">
        <f t="shared" si="638"/>
        <v>1.8941607000000003E-2</v>
      </c>
      <c r="E287" s="11">
        <f t="shared" si="638"/>
        <v>2.3384700000000001E-2</v>
      </c>
      <c r="F287" s="11">
        <f t="shared" si="638"/>
        <v>2.8295487000000005E-2</v>
      </c>
      <c r="G287" s="11">
        <f t="shared" si="638"/>
        <v>3.3673967999999999E-2</v>
      </c>
      <c r="H287" s="11">
        <v>31</v>
      </c>
      <c r="I287" s="11">
        <f t="shared" ref="I287:N287" si="639">$B33*I$256^$C33*$R$10^$D33*$Q$10^$E33*$P$10^$F33</f>
        <v>1.1458502999999998E-2</v>
      </c>
      <c r="J287" s="11">
        <f t="shared" si="639"/>
        <v>1.4966208000000003E-2</v>
      </c>
      <c r="K287" s="11">
        <f t="shared" si="639"/>
        <v>1.8941607000000003E-2</v>
      </c>
      <c r="L287" s="11">
        <f t="shared" si="639"/>
        <v>2.3384700000000001E-2</v>
      </c>
      <c r="M287" s="11">
        <f t="shared" si="639"/>
        <v>2.8295487000000005E-2</v>
      </c>
      <c r="N287" s="11">
        <f t="shared" si="639"/>
        <v>3.3673967999999999E-2</v>
      </c>
      <c r="O287" s="11">
        <v>31</v>
      </c>
      <c r="P287" s="11">
        <f t="shared" ref="P287:U287" si="640">$B33*P$256^$C33*$R$11^$D33*$Q$11^$E33*$P$11^$F33</f>
        <v>1.1458502999999998E-2</v>
      </c>
      <c r="Q287" s="11">
        <f t="shared" si="640"/>
        <v>1.4966208000000003E-2</v>
      </c>
      <c r="R287" s="11">
        <f t="shared" si="640"/>
        <v>1.8941607000000003E-2</v>
      </c>
      <c r="S287" s="11">
        <f t="shared" si="640"/>
        <v>2.3384700000000001E-2</v>
      </c>
      <c r="T287" s="11">
        <f t="shared" si="640"/>
        <v>2.8295487000000005E-2</v>
      </c>
      <c r="U287" s="11">
        <f t="shared" si="640"/>
        <v>3.3673967999999999E-2</v>
      </c>
    </row>
    <row r="288" spans="1:21" x14ac:dyDescent="0.25">
      <c r="A288" s="11">
        <v>32</v>
      </c>
      <c r="B288" s="11">
        <f t="shared" ref="B288:G288" si="641">$B34*B$256^$C34*$R$9^$D34*$Q$9^$E34*$P$9^$F34</f>
        <v>-1.7303499359999997E-3</v>
      </c>
      <c r="C288" s="11">
        <f t="shared" si="641"/>
        <v>-2.5829130240000004E-3</v>
      </c>
      <c r="D288" s="11">
        <f t="shared" si="641"/>
        <v>-3.6776242080000005E-3</v>
      </c>
      <c r="E288" s="11">
        <f t="shared" si="641"/>
        <v>-5.0447520000000004E-3</v>
      </c>
      <c r="F288" s="11">
        <f t="shared" si="641"/>
        <v>-6.7145649120000017E-3</v>
      </c>
      <c r="G288" s="11">
        <f t="shared" si="641"/>
        <v>-8.717331456E-3</v>
      </c>
      <c r="H288" s="11">
        <v>32</v>
      </c>
      <c r="I288" s="11">
        <f t="shared" ref="I288:N288" si="642">$B34*I$256^$C34*$R$10^$D34*$Q$10^$E34*$P$10^$F34</f>
        <v>-1.7303499359999997E-3</v>
      </c>
      <c r="J288" s="11">
        <f t="shared" si="642"/>
        <v>-2.5829130240000004E-3</v>
      </c>
      <c r="K288" s="11">
        <f t="shared" si="642"/>
        <v>-3.6776242080000005E-3</v>
      </c>
      <c r="L288" s="11">
        <f t="shared" si="642"/>
        <v>-5.0447520000000004E-3</v>
      </c>
      <c r="M288" s="11">
        <f t="shared" si="642"/>
        <v>-6.7145649120000017E-3</v>
      </c>
      <c r="N288" s="11">
        <f t="shared" si="642"/>
        <v>-8.717331456E-3</v>
      </c>
      <c r="O288" s="11">
        <v>32</v>
      </c>
      <c r="P288" s="11">
        <f t="shared" ref="P288:U288" si="643">$B34*P$256^$C34*$R$11^$D34*$Q$11^$E34*$P$11^$F34</f>
        <v>-1.7303499359999997E-3</v>
      </c>
      <c r="Q288" s="11">
        <f t="shared" si="643"/>
        <v>-2.5829130240000004E-3</v>
      </c>
      <c r="R288" s="11">
        <f t="shared" si="643"/>
        <v>-3.6776242080000005E-3</v>
      </c>
      <c r="S288" s="11">
        <f t="shared" si="643"/>
        <v>-5.0447520000000004E-3</v>
      </c>
      <c r="T288" s="11">
        <f t="shared" si="643"/>
        <v>-6.7145649120000017E-3</v>
      </c>
      <c r="U288" s="11">
        <f t="shared" si="643"/>
        <v>-8.717331456E-3</v>
      </c>
    </row>
    <row r="289" spans="1:21" x14ac:dyDescent="0.25">
      <c r="A289" s="11">
        <v>33</v>
      </c>
      <c r="B289" s="11">
        <f t="shared" ref="B289:G289" si="644">$B35*B$256^$C35*$R$9^$D35*$Q$9^$E35*$P$9^$F35</f>
        <v>-2.0207748959999994E-2</v>
      </c>
      <c r="C289" s="11">
        <f t="shared" si="644"/>
        <v>-2.3094570240000001E-2</v>
      </c>
      <c r="D289" s="11">
        <f t="shared" si="644"/>
        <v>-2.5981391519999997E-2</v>
      </c>
      <c r="E289" s="11">
        <f t="shared" si="644"/>
        <v>-2.8868212799999994E-2</v>
      </c>
      <c r="F289" s="11">
        <f t="shared" si="644"/>
        <v>-3.1755034080000001E-2</v>
      </c>
      <c r="G289" s="11">
        <f t="shared" si="644"/>
        <v>-3.4641855359999994E-2</v>
      </c>
      <c r="H289" s="11">
        <v>33</v>
      </c>
      <c r="I289" s="11">
        <f t="shared" ref="I289:N289" si="645">$B35*I$256^$C35*$R$10^$D35*$Q$10^$E35*$P$10^$F35</f>
        <v>-1.4846509439999999E-2</v>
      </c>
      <c r="J289" s="11">
        <f t="shared" si="645"/>
        <v>-1.6967439360000003E-2</v>
      </c>
      <c r="K289" s="11">
        <f t="shared" si="645"/>
        <v>-1.908836928E-2</v>
      </c>
      <c r="L289" s="11">
        <f t="shared" si="645"/>
        <v>-2.12092992E-2</v>
      </c>
      <c r="M289" s="11">
        <f t="shared" si="645"/>
        <v>-2.333022912E-2</v>
      </c>
      <c r="N289" s="11">
        <f t="shared" si="645"/>
        <v>-2.5451159039999997E-2</v>
      </c>
      <c r="O289" s="11">
        <v>33</v>
      </c>
      <c r="P289" s="11">
        <f t="shared" ref="P289:U289" si="646">$B35*P$256^$C35*$R$11^$D35*$Q$11^$E35*$P$11^$F35</f>
        <v>-1.0310076E-2</v>
      </c>
      <c r="Q289" s="11">
        <f t="shared" si="646"/>
        <v>-1.1782944000000002E-2</v>
      </c>
      <c r="R289" s="11">
        <f t="shared" si="646"/>
        <v>-1.3255812E-2</v>
      </c>
      <c r="S289" s="11">
        <f t="shared" si="646"/>
        <v>-1.4728680000000001E-2</v>
      </c>
      <c r="T289" s="11">
        <f t="shared" si="646"/>
        <v>-1.6201548000000003E-2</v>
      </c>
      <c r="U289" s="11">
        <f t="shared" si="646"/>
        <v>-1.7674415999999998E-2</v>
      </c>
    </row>
    <row r="290" spans="1:21" x14ac:dyDescent="0.25">
      <c r="A290" s="11">
        <v>34</v>
      </c>
      <c r="B290" s="11">
        <f t="shared" ref="B290:G290" si="647">$B36*B$256^$C36*$R$9^$D36*$Q$9^$E36*$P$9^$F36</f>
        <v>-1.5596365382841589E-2</v>
      </c>
      <c r="C290" s="11">
        <f t="shared" si="647"/>
        <v>-1.7824417580390391E-2</v>
      </c>
      <c r="D290" s="11">
        <f t="shared" si="647"/>
        <v>-2.0052469777939189E-2</v>
      </c>
      <c r="E290" s="11">
        <f t="shared" si="647"/>
        <v>-2.2280521975487987E-2</v>
      </c>
      <c r="F290" s="11">
        <f t="shared" si="647"/>
        <v>-2.4508574173036791E-2</v>
      </c>
      <c r="G290" s="11">
        <f t="shared" si="647"/>
        <v>-2.6736626370585586E-2</v>
      </c>
      <c r="H290" s="11">
        <v>34</v>
      </c>
      <c r="I290" s="11">
        <f t="shared" ref="I290:N290" si="648">$B36*I$256^$C36*$R$10^$D36*$Q$10^$E36*$P$10^$F36</f>
        <v>-6.1850421448703978E-3</v>
      </c>
      <c r="J290" s="11">
        <f t="shared" si="648"/>
        <v>-7.0686195941375993E-3</v>
      </c>
      <c r="K290" s="11">
        <f t="shared" si="648"/>
        <v>-7.9521970434048E-3</v>
      </c>
      <c r="L290" s="11">
        <f t="shared" si="648"/>
        <v>-8.835774492671998E-3</v>
      </c>
      <c r="M290" s="11">
        <f t="shared" si="648"/>
        <v>-9.7193519419391996E-3</v>
      </c>
      <c r="N290" s="11">
        <f t="shared" si="648"/>
        <v>-1.0602929391206398E-2</v>
      </c>
      <c r="O290" s="11">
        <v>34</v>
      </c>
      <c r="P290" s="11">
        <f t="shared" ref="P290:U290" si="649">$B36*P$256^$C36*$R$11^$D36*$Q$11^$E36*$P$11^$F36</f>
        <v>-2.0713580999999997E-3</v>
      </c>
      <c r="Q290" s="11">
        <f t="shared" si="649"/>
        <v>-2.3672664E-3</v>
      </c>
      <c r="R290" s="11">
        <f t="shared" si="649"/>
        <v>-2.6631746999999997E-3</v>
      </c>
      <c r="S290" s="11">
        <f t="shared" si="649"/>
        <v>-2.9590829999999999E-3</v>
      </c>
      <c r="T290" s="11">
        <f t="shared" si="649"/>
        <v>-3.2549913000000001E-3</v>
      </c>
      <c r="U290" s="11">
        <f t="shared" si="649"/>
        <v>-3.5508995999999995E-3</v>
      </c>
    </row>
    <row r="291" spans="1:21" x14ac:dyDescent="0.25">
      <c r="A291" s="11">
        <v>35</v>
      </c>
      <c r="B291" s="11">
        <f t="shared" ref="B291:G291" si="650">$B37*B$256^$C37*$R$9^$D37*$Q$9^$E37*$P$9^$F37</f>
        <v>3.8684784735475179E-3</v>
      </c>
      <c r="C291" s="11">
        <f t="shared" si="650"/>
        <v>5.0527065776947181E-3</v>
      </c>
      <c r="D291" s="11">
        <f t="shared" si="650"/>
        <v>6.3948317623948783E-3</v>
      </c>
      <c r="E291" s="11">
        <f t="shared" si="650"/>
        <v>7.8948540276479965E-3</v>
      </c>
      <c r="F291" s="11">
        <f t="shared" si="650"/>
        <v>9.5527733734540789E-3</v>
      </c>
      <c r="G291" s="11">
        <f t="shared" si="650"/>
        <v>1.1368589799813113E-2</v>
      </c>
      <c r="H291" s="11">
        <v>35</v>
      </c>
      <c r="I291" s="11">
        <f t="shared" ref="I291:N291" si="651">$B37*I$256^$C37*$R$10^$D37*$Q$10^$E37*$P$10^$F37</f>
        <v>1.5341204061388796E-3</v>
      </c>
      <c r="J291" s="11">
        <f t="shared" si="651"/>
        <v>2.0037491018956802E-3</v>
      </c>
      <c r="K291" s="11">
        <f t="shared" si="651"/>
        <v>2.53599495708672E-3</v>
      </c>
      <c r="L291" s="11">
        <f t="shared" si="651"/>
        <v>3.1308579717119998E-3</v>
      </c>
      <c r="M291" s="11">
        <f t="shared" si="651"/>
        <v>3.7883381457715208E-3</v>
      </c>
      <c r="N291" s="11">
        <f t="shared" si="651"/>
        <v>4.5084354792652792E-3</v>
      </c>
      <c r="O291" s="11">
        <v>35</v>
      </c>
      <c r="P291" s="11">
        <f t="shared" ref="P291:U291" si="652">$B37*P$256^$C37*$R$11^$D37*$Q$11^$E37*$P$11^$F37</f>
        <v>5.137738199999999E-4</v>
      </c>
      <c r="Q291" s="11">
        <f t="shared" si="652"/>
        <v>6.7105152000000007E-4</v>
      </c>
      <c r="R291" s="11">
        <f t="shared" si="652"/>
        <v>8.4929958000000015E-4</v>
      </c>
      <c r="S291" s="11">
        <f t="shared" si="652"/>
        <v>1.048518E-3</v>
      </c>
      <c r="T291" s="11">
        <f t="shared" si="652"/>
        <v>1.2687067800000004E-3</v>
      </c>
      <c r="U291" s="11">
        <f t="shared" si="652"/>
        <v>1.50986592E-3</v>
      </c>
    </row>
    <row r="292" spans="1:21" x14ac:dyDescent="0.25">
      <c r="A292" s="11">
        <v>36</v>
      </c>
      <c r="B292" s="11">
        <f t="shared" ref="B292:G292" si="653">$B38*B$256^$C38*$R$9^$D38*$Q$9^$E38*$P$9^$F38</f>
        <v>4.0417884000000003E-3</v>
      </c>
      <c r="C292" s="11">
        <f t="shared" si="653"/>
        <v>4.0417884000000003E-3</v>
      </c>
      <c r="D292" s="11">
        <f t="shared" si="653"/>
        <v>4.0417884000000003E-3</v>
      </c>
      <c r="E292" s="11">
        <f t="shared" si="653"/>
        <v>4.0417884000000003E-3</v>
      </c>
      <c r="F292" s="11">
        <f t="shared" si="653"/>
        <v>4.0417884000000003E-3</v>
      </c>
      <c r="G292" s="11">
        <f t="shared" si="653"/>
        <v>4.0417884000000003E-3</v>
      </c>
      <c r="H292" s="11">
        <v>36</v>
      </c>
      <c r="I292" s="11">
        <f t="shared" ref="I292:N292" si="654">$B38*I$256^$C38*$R$10^$D38*$Q$10^$E38*$P$10^$F38</f>
        <v>4.0417884000000003E-3</v>
      </c>
      <c r="J292" s="11">
        <f t="shared" si="654"/>
        <v>4.0417884000000003E-3</v>
      </c>
      <c r="K292" s="11">
        <f t="shared" si="654"/>
        <v>4.0417884000000003E-3</v>
      </c>
      <c r="L292" s="11">
        <f t="shared" si="654"/>
        <v>4.0417884000000003E-3</v>
      </c>
      <c r="M292" s="11">
        <f t="shared" si="654"/>
        <v>4.0417884000000003E-3</v>
      </c>
      <c r="N292" s="11">
        <f t="shared" si="654"/>
        <v>4.0417884000000003E-3</v>
      </c>
      <c r="O292" s="11">
        <v>36</v>
      </c>
      <c r="P292" s="11">
        <f t="shared" ref="P292:U292" si="655">$B38*P$256^$C38*$R$11^$D38*$Q$11^$E38*$P$11^$F38</f>
        <v>4.0417884000000003E-3</v>
      </c>
      <c r="Q292" s="11">
        <f t="shared" si="655"/>
        <v>4.0417884000000003E-3</v>
      </c>
      <c r="R292" s="11">
        <f t="shared" si="655"/>
        <v>4.0417884000000003E-3</v>
      </c>
      <c r="S292" s="11">
        <f t="shared" si="655"/>
        <v>4.0417884000000003E-3</v>
      </c>
      <c r="T292" s="11">
        <f t="shared" si="655"/>
        <v>4.0417884000000003E-3</v>
      </c>
      <c r="U292" s="11">
        <f t="shared" si="655"/>
        <v>4.0417884000000003E-3</v>
      </c>
    </row>
    <row r="293" spans="1:21" x14ac:dyDescent="0.25">
      <c r="A293" s="11">
        <v>37</v>
      </c>
      <c r="B293" s="11">
        <f t="shared" ref="B293:G293" si="656">$B39*B$256^$C39*$R$9^$D39*$Q$9^$E39*$P$9^$F39</f>
        <v>6.7700836475999976E-2</v>
      </c>
      <c r="C293" s="11">
        <f t="shared" si="656"/>
        <v>6.7700836475999976E-2</v>
      </c>
      <c r="D293" s="11">
        <f t="shared" si="656"/>
        <v>6.7700836475999976E-2</v>
      </c>
      <c r="E293" s="11">
        <f t="shared" si="656"/>
        <v>6.7700836475999976E-2</v>
      </c>
      <c r="F293" s="11">
        <f t="shared" si="656"/>
        <v>6.7700836475999976E-2</v>
      </c>
      <c r="G293" s="11">
        <f t="shared" si="656"/>
        <v>6.7700836475999976E-2</v>
      </c>
      <c r="H293" s="11">
        <v>37</v>
      </c>
      <c r="I293" s="11">
        <f t="shared" ref="I293:N293" si="657">$B39*I$256^$C39*$R$10^$D39*$Q$10^$E39*$P$10^$F39</f>
        <v>4.2633762912000002E-2</v>
      </c>
      <c r="J293" s="11">
        <f t="shared" si="657"/>
        <v>4.2633762912000002E-2</v>
      </c>
      <c r="K293" s="11">
        <f t="shared" si="657"/>
        <v>4.2633762912000002E-2</v>
      </c>
      <c r="L293" s="11">
        <f t="shared" si="657"/>
        <v>4.2633762912000002E-2</v>
      </c>
      <c r="M293" s="11">
        <f t="shared" si="657"/>
        <v>4.2633762912000002E-2</v>
      </c>
      <c r="N293" s="11">
        <f t="shared" si="657"/>
        <v>4.2633762912000002E-2</v>
      </c>
      <c r="O293" s="11">
        <v>37</v>
      </c>
      <c r="P293" s="11">
        <f t="shared" ref="P293:U293" si="658">$B39*P$256^$C39*$R$11^$D39*$Q$11^$E39*$P$11^$F39</f>
        <v>2.4672316500000003E-2</v>
      </c>
      <c r="Q293" s="11">
        <f t="shared" si="658"/>
        <v>2.4672316500000003E-2</v>
      </c>
      <c r="R293" s="11">
        <f t="shared" si="658"/>
        <v>2.4672316500000003E-2</v>
      </c>
      <c r="S293" s="11">
        <f t="shared" si="658"/>
        <v>2.4672316500000003E-2</v>
      </c>
      <c r="T293" s="11">
        <f t="shared" si="658"/>
        <v>2.4672316500000003E-2</v>
      </c>
      <c r="U293" s="11">
        <f t="shared" si="658"/>
        <v>2.4672316500000003E-2</v>
      </c>
    </row>
    <row r="294" spans="1:21" x14ac:dyDescent="0.25">
      <c r="A294" s="11">
        <v>38</v>
      </c>
      <c r="B294" s="11">
        <f t="shared" ref="B294:G294" si="659">$B40*B$256^$C40*$R$9^$D40*$Q$9^$E40*$P$9^$F40</f>
        <v>8.5397004317675168E-4</v>
      </c>
      <c r="C294" s="11">
        <f t="shared" si="659"/>
        <v>1.2747307933134028E-3</v>
      </c>
      <c r="D294" s="11">
        <f t="shared" si="659"/>
        <v>1.8149975553231844E-3</v>
      </c>
      <c r="E294" s="11">
        <f t="shared" si="659"/>
        <v>2.4897085806902391E-3</v>
      </c>
      <c r="F294" s="11">
        <f t="shared" si="659"/>
        <v>3.3138021208987093E-3</v>
      </c>
      <c r="G294" s="11">
        <f t="shared" si="659"/>
        <v>4.3022164274327326E-3</v>
      </c>
      <c r="H294" s="11">
        <v>38</v>
      </c>
      <c r="I294" s="11">
        <f t="shared" ref="I294:N294" si="660">$B40*I$256^$C40*$R$10^$D40*$Q$10^$E40*$P$10^$F40</f>
        <v>3.3865843597866998E-4</v>
      </c>
      <c r="J294" s="11">
        <f t="shared" si="660"/>
        <v>5.0551929802063883E-4</v>
      </c>
      <c r="K294" s="11">
        <f t="shared" si="660"/>
        <v>7.1977259425204225E-4</v>
      </c>
      <c r="L294" s="11">
        <f t="shared" si="660"/>
        <v>9.8734237894655989E-4</v>
      </c>
      <c r="M294" s="11">
        <f t="shared" si="660"/>
        <v>1.3141527063778716E-3</v>
      </c>
      <c r="N294" s="11">
        <f t="shared" si="660"/>
        <v>1.7061276308196556E-3</v>
      </c>
      <c r="O294" s="11">
        <v>38</v>
      </c>
      <c r="P294" s="11">
        <f t="shared" ref="P294:U294" si="661">$B40*P$256^$C40*$R$11^$D40*$Q$11^$E40*$P$11^$F40</f>
        <v>1.1341602499499998E-4</v>
      </c>
      <c r="Q294" s="11">
        <f t="shared" si="661"/>
        <v>1.6929739008000004E-4</v>
      </c>
      <c r="R294" s="11">
        <f t="shared" si="661"/>
        <v>2.4105038548500004E-4</v>
      </c>
      <c r="S294" s="11">
        <f t="shared" si="661"/>
        <v>3.30658965E-4</v>
      </c>
      <c r="T294" s="11">
        <f t="shared" si="661"/>
        <v>4.4010708241500014E-4</v>
      </c>
      <c r="U294" s="11">
        <f t="shared" si="661"/>
        <v>5.7137869152E-4</v>
      </c>
    </row>
    <row r="295" spans="1:21" x14ac:dyDescent="0.25">
      <c r="A295" s="11">
        <v>39</v>
      </c>
      <c r="B295" s="11">
        <f t="shared" ref="B295:G295" si="662">$B41*B$256^$C41*$R$9^$D41*$Q$9^$E41*$P$9^$F41</f>
        <v>-1.5292575698399999E-2</v>
      </c>
      <c r="C295" s="11">
        <f t="shared" si="662"/>
        <v>-1.5292575698399999E-2</v>
      </c>
      <c r="D295" s="11">
        <f t="shared" si="662"/>
        <v>-1.5292575698399999E-2</v>
      </c>
      <c r="E295" s="11">
        <f t="shared" si="662"/>
        <v>-1.5292575698399999E-2</v>
      </c>
      <c r="F295" s="11">
        <f t="shared" si="662"/>
        <v>-1.5292575698399999E-2</v>
      </c>
      <c r="G295" s="11">
        <f t="shared" si="662"/>
        <v>-1.5292575698399999E-2</v>
      </c>
      <c r="H295" s="11">
        <v>39</v>
      </c>
      <c r="I295" s="11">
        <f t="shared" ref="I295:N295" si="663">$B41*I$256^$C41*$R$10^$D41*$Q$10^$E41*$P$10^$F41</f>
        <v>-9.6303100608E-3</v>
      </c>
      <c r="J295" s="11">
        <f t="shared" si="663"/>
        <v>-9.6303100608E-3</v>
      </c>
      <c r="K295" s="11">
        <f t="shared" si="663"/>
        <v>-9.6303100608E-3</v>
      </c>
      <c r="L295" s="11">
        <f t="shared" si="663"/>
        <v>-9.6303100608E-3</v>
      </c>
      <c r="M295" s="11">
        <f t="shared" si="663"/>
        <v>-9.6303100608E-3</v>
      </c>
      <c r="N295" s="11">
        <f t="shared" si="663"/>
        <v>-9.6303100608E-3</v>
      </c>
      <c r="O295" s="11">
        <v>39</v>
      </c>
      <c r="P295" s="11">
        <f t="shared" ref="P295:U295" si="664">$B41*P$256^$C41*$R$11^$D41*$Q$11^$E41*$P$11^$F41</f>
        <v>-5.5730961000000001E-3</v>
      </c>
      <c r="Q295" s="11">
        <f t="shared" si="664"/>
        <v>-5.5730961000000001E-3</v>
      </c>
      <c r="R295" s="11">
        <f t="shared" si="664"/>
        <v>-5.5730961000000001E-3</v>
      </c>
      <c r="S295" s="11">
        <f t="shared" si="664"/>
        <v>-5.5730961000000001E-3</v>
      </c>
      <c r="T295" s="11">
        <f t="shared" si="664"/>
        <v>-5.5730961000000001E-3</v>
      </c>
      <c r="U295" s="11">
        <f t="shared" si="664"/>
        <v>-5.5730961000000001E-3</v>
      </c>
    </row>
    <row r="296" spans="1:21" x14ac:dyDescent="0.25">
      <c r="A296" s="30"/>
      <c r="B296" s="29">
        <f>SUM(B257:B295)</f>
        <v>0.35374827393666758</v>
      </c>
      <c r="C296" s="29">
        <f t="shared" ref="C296:G296" si="665">SUM(C257:C295)</f>
        <v>0.3073815365913049</v>
      </c>
      <c r="D296" s="29">
        <f t="shared" si="665"/>
        <v>0.26035844385096729</v>
      </c>
      <c r="E296" s="29">
        <f t="shared" si="665"/>
        <v>0.21314238940231903</v>
      </c>
      <c r="F296" s="29">
        <f t="shared" si="665"/>
        <v>0.16619676693202404</v>
      </c>
      <c r="G296" s="29">
        <f t="shared" si="665"/>
        <v>0.1199849701267464</v>
      </c>
      <c r="H296" s="23"/>
      <c r="I296" s="24">
        <f>SUM(I257:I295)</f>
        <v>0.25835956395394177</v>
      </c>
      <c r="J296" s="24">
        <f t="shared" ref="J296:N296" si="666">SUM(J257:J295)</f>
        <v>0.21190885981225369</v>
      </c>
      <c r="K296" s="24">
        <f t="shared" si="666"/>
        <v>0.16515356330580627</v>
      </c>
      <c r="L296" s="24">
        <f t="shared" si="666"/>
        <v>0.11856676181653372</v>
      </c>
      <c r="M296" s="24">
        <f t="shared" si="666"/>
        <v>7.2621542726369448E-2</v>
      </c>
      <c r="N296" s="24">
        <f t="shared" si="666"/>
        <v>2.7790993417247341E-2</v>
      </c>
      <c r="O296" s="49"/>
      <c r="P296" s="50">
        <f>SUM(P257:P295)</f>
        <v>0.16319451037724508</v>
      </c>
      <c r="Q296" s="50">
        <f t="shared" ref="Q296:U296" si="667">SUM(Q257:Q295)</f>
        <v>0.11720709684807996</v>
      </c>
      <c r="R296" s="50">
        <f t="shared" si="667"/>
        <v>7.1110667644235015E-2</v>
      </c>
      <c r="S296" s="50">
        <f t="shared" si="667"/>
        <v>2.5387774914999977E-2</v>
      </c>
      <c r="T296" s="50">
        <f t="shared" si="667"/>
        <v>-1.9479029190334968E-2</v>
      </c>
      <c r="U296" s="50">
        <f t="shared" si="667"/>
        <v>-6.3007192522480077E-2</v>
      </c>
    </row>
    <row r="299" spans="1:21" ht="21" x14ac:dyDescent="0.35">
      <c r="A299" s="78" t="s">
        <v>28</v>
      </c>
      <c r="B299" s="79"/>
      <c r="C299" s="79"/>
      <c r="D299" s="79"/>
      <c r="E299" s="79"/>
      <c r="F299" s="79"/>
      <c r="G299" s="80"/>
      <c r="H299" s="84" t="s">
        <v>29</v>
      </c>
      <c r="I299" s="85"/>
      <c r="J299" s="85"/>
      <c r="K299" s="85"/>
      <c r="L299" s="85"/>
      <c r="M299" s="85"/>
      <c r="N299" s="86"/>
      <c r="O299" s="62" t="s">
        <v>30</v>
      </c>
      <c r="P299" s="63"/>
      <c r="Q299" s="63"/>
      <c r="R299" s="63"/>
      <c r="S299" s="63"/>
      <c r="T299" s="63"/>
      <c r="U299" s="64"/>
    </row>
    <row r="300" spans="1:21" x14ac:dyDescent="0.25">
      <c r="A300" s="11"/>
      <c r="B300" s="11">
        <v>0.7</v>
      </c>
      <c r="C300" s="11">
        <v>0.8</v>
      </c>
      <c r="D300" s="11">
        <v>0.9</v>
      </c>
      <c r="E300" s="11">
        <v>1</v>
      </c>
      <c r="F300" s="11">
        <v>1.1000000000000001</v>
      </c>
      <c r="G300" s="11">
        <v>1.2</v>
      </c>
      <c r="H300" s="11"/>
      <c r="I300" s="11">
        <v>0.7</v>
      </c>
      <c r="J300" s="11">
        <v>0.8</v>
      </c>
      <c r="K300" s="11">
        <v>0.9</v>
      </c>
      <c r="L300" s="11">
        <v>1</v>
      </c>
      <c r="M300" s="11">
        <v>1.1000000000000001</v>
      </c>
      <c r="N300" s="11">
        <v>1.2</v>
      </c>
      <c r="O300" s="11"/>
      <c r="P300" s="11">
        <v>0.7</v>
      </c>
      <c r="Q300" s="11">
        <v>0.8</v>
      </c>
      <c r="R300" s="11">
        <v>0.9</v>
      </c>
      <c r="S300" s="11">
        <v>1</v>
      </c>
      <c r="T300" s="11">
        <v>1.1000000000000001</v>
      </c>
      <c r="U300" s="11">
        <v>1.2</v>
      </c>
    </row>
    <row r="301" spans="1:21" x14ac:dyDescent="0.25">
      <c r="A301" s="11">
        <v>1</v>
      </c>
      <c r="B301" s="11">
        <f>$I3*B$300^$J3*$R$9^$K3*$Q$9^$L3*$P$9^$M3</f>
        <v>3.7936799999999998E-3</v>
      </c>
      <c r="C301" s="11">
        <f>$I3*C$300^$J3*$R$9^$K3*$Q$9^$L3*$P$9^$M3</f>
        <v>3.7936799999999998E-3</v>
      </c>
      <c r="D301" s="11">
        <f>$I3*D$300^$J3*$R$9^$K3*$Q$9^$L3*$P$9^$M3</f>
        <v>3.7936799999999998E-3</v>
      </c>
      <c r="E301" s="11">
        <f t="shared" ref="E301:G301" si="668">$I3*E$300^$J3*$R$9^$K3*$Q$9^$L3*$P$9^$M3</f>
        <v>3.7936799999999998E-3</v>
      </c>
      <c r="F301" s="11">
        <f t="shared" si="668"/>
        <v>3.7936799999999998E-3</v>
      </c>
      <c r="G301" s="11">
        <f t="shared" si="668"/>
        <v>3.7936799999999998E-3</v>
      </c>
      <c r="H301" s="11">
        <v>1</v>
      </c>
      <c r="I301" s="11">
        <f>$I3*I$300^$J3*$R$10^$K3*$Q$10^$L3*$P$10^$M3</f>
        <v>3.7936799999999998E-3</v>
      </c>
      <c r="J301" s="11">
        <f t="shared" ref="J301:N301" si="669">$I3*J$300^$J3*$R$10^$K3*$Q$10^$L3*$P$10^$M3</f>
        <v>3.7936799999999998E-3</v>
      </c>
      <c r="K301" s="11">
        <f t="shared" si="669"/>
        <v>3.7936799999999998E-3</v>
      </c>
      <c r="L301" s="11">
        <f t="shared" si="669"/>
        <v>3.7936799999999998E-3</v>
      </c>
      <c r="M301" s="11">
        <f t="shared" si="669"/>
        <v>3.7936799999999998E-3</v>
      </c>
      <c r="N301" s="11">
        <f t="shared" si="669"/>
        <v>3.7936799999999998E-3</v>
      </c>
      <c r="O301" s="11">
        <v>1</v>
      </c>
      <c r="P301" s="11">
        <f>$I3*P$300^$J3*$R$11^$K3*$Q$11^$L3*$P$11^$M3</f>
        <v>3.7936799999999998E-3</v>
      </c>
      <c r="Q301" s="11">
        <f t="shared" ref="Q301:U301" si="670">$I3*Q$300^$J3*$R$11^$K3*$Q$11^$L3*$P$11^$M3</f>
        <v>3.7936799999999998E-3</v>
      </c>
      <c r="R301" s="11">
        <f t="shared" si="670"/>
        <v>3.7936799999999998E-3</v>
      </c>
      <c r="S301" s="11">
        <f t="shared" si="670"/>
        <v>3.7936799999999998E-3</v>
      </c>
      <c r="T301" s="11">
        <f t="shared" si="670"/>
        <v>3.7936799999999998E-3</v>
      </c>
      <c r="U301" s="11">
        <f t="shared" si="670"/>
        <v>3.7936799999999998E-3</v>
      </c>
    </row>
    <row r="302" spans="1:21" x14ac:dyDescent="0.25">
      <c r="A302" s="11">
        <v>2</v>
      </c>
      <c r="B302" s="11">
        <f t="shared" ref="B302:G302" si="671">$I4*B$300^$J4*$R$9^$K4*$Q$9^$L4*$P$9^$M4</f>
        <v>4.3439626999999996E-3</v>
      </c>
      <c r="C302" s="11">
        <f t="shared" ref="C302:D321" si="672">$I4*C$300^$J4*$R$9^$K4*$Q$9^$L4*$P$9^$M4</f>
        <v>5.6737472000000008E-3</v>
      </c>
      <c r="D302" s="11">
        <f t="shared" si="672"/>
        <v>7.1808363000000009E-3</v>
      </c>
      <c r="E302" s="11">
        <f t="shared" si="671"/>
        <v>8.86523E-3</v>
      </c>
      <c r="F302" s="11">
        <f t="shared" si="671"/>
        <v>1.0726928300000002E-2</v>
      </c>
      <c r="G302" s="11">
        <f t="shared" si="671"/>
        <v>1.2765931199999999E-2</v>
      </c>
      <c r="H302" s="11">
        <v>2</v>
      </c>
      <c r="I302" s="11">
        <f t="shared" ref="I302:N302" si="673">$I4*I$300^$J4*$R$10^$K4*$Q$10^$L4*$P$10^$M4</f>
        <v>4.3439626999999996E-3</v>
      </c>
      <c r="J302" s="11">
        <f t="shared" si="673"/>
        <v>5.6737472000000008E-3</v>
      </c>
      <c r="K302" s="11">
        <f t="shared" si="673"/>
        <v>7.1808363000000009E-3</v>
      </c>
      <c r="L302" s="11">
        <f t="shared" si="673"/>
        <v>8.86523E-3</v>
      </c>
      <c r="M302" s="11">
        <f t="shared" si="673"/>
        <v>1.0726928300000002E-2</v>
      </c>
      <c r="N302" s="11">
        <f t="shared" si="673"/>
        <v>1.2765931199999999E-2</v>
      </c>
      <c r="O302" s="11">
        <v>2</v>
      </c>
      <c r="P302" s="11">
        <f t="shared" ref="P302:U302" si="674">$I4*P$300^$J4*$R$11^$K4*$Q$11^$L4*$P$11^$M4</f>
        <v>4.3439626999999996E-3</v>
      </c>
      <c r="Q302" s="11">
        <f t="shared" si="674"/>
        <v>5.6737472000000008E-3</v>
      </c>
      <c r="R302" s="11">
        <f t="shared" si="674"/>
        <v>7.1808363000000009E-3</v>
      </c>
      <c r="S302" s="11">
        <f t="shared" si="674"/>
        <v>8.86523E-3</v>
      </c>
      <c r="T302" s="11">
        <f t="shared" si="674"/>
        <v>1.0726928300000002E-2</v>
      </c>
      <c r="U302" s="11">
        <f t="shared" si="674"/>
        <v>1.2765931199999999E-2</v>
      </c>
    </row>
    <row r="303" spans="1:21" x14ac:dyDescent="0.25">
      <c r="A303" s="11">
        <v>3</v>
      </c>
      <c r="B303" s="11">
        <f t="shared" ref="B303:G303" si="675">$I5*B$300^$J5*$R$9^$K5*$Q$9^$L5*$P$9^$M5</f>
        <v>-3.1596179999999995E-2</v>
      </c>
      <c r="C303" s="11">
        <f t="shared" si="672"/>
        <v>-3.6109919999999997E-2</v>
      </c>
      <c r="D303" s="11">
        <f t="shared" si="672"/>
        <v>-4.0623659999999992E-2</v>
      </c>
      <c r="E303" s="11">
        <f t="shared" si="675"/>
        <v>-4.5137399999999994E-2</v>
      </c>
      <c r="F303" s="11">
        <f t="shared" si="675"/>
        <v>-4.9651139999999996E-2</v>
      </c>
      <c r="G303" s="11">
        <f t="shared" si="675"/>
        <v>-5.4164879999999999E-2</v>
      </c>
      <c r="H303" s="11">
        <v>3</v>
      </c>
      <c r="I303" s="11">
        <f t="shared" ref="I303:N303" si="676">$I5*I$300^$J5*$R$10^$K5*$Q$10^$L5*$P$10^$M5</f>
        <v>-2.7082439999999996E-2</v>
      </c>
      <c r="J303" s="11">
        <f t="shared" si="676"/>
        <v>-3.0951360000000001E-2</v>
      </c>
      <c r="K303" s="11">
        <f t="shared" si="676"/>
        <v>-3.4820279999999995E-2</v>
      </c>
      <c r="L303" s="11">
        <f t="shared" si="676"/>
        <v>-3.86892E-2</v>
      </c>
      <c r="M303" s="11">
        <f t="shared" si="676"/>
        <v>-4.2558119999999998E-2</v>
      </c>
      <c r="N303" s="11">
        <f t="shared" si="676"/>
        <v>-4.6427039999999996E-2</v>
      </c>
      <c r="O303" s="11">
        <v>3</v>
      </c>
      <c r="P303" s="11">
        <f t="shared" ref="P303:U303" si="677">$I5*P$300^$J5*$R$11^$K5*$Q$11^$L5*$P$11^$M5</f>
        <v>-2.2568699999999997E-2</v>
      </c>
      <c r="Q303" s="11">
        <f t="shared" si="677"/>
        <v>-2.5792800000000001E-2</v>
      </c>
      <c r="R303" s="11">
        <f t="shared" si="677"/>
        <v>-2.9016899999999998E-2</v>
      </c>
      <c r="S303" s="11">
        <f t="shared" si="677"/>
        <v>-3.2240999999999999E-2</v>
      </c>
      <c r="T303" s="11">
        <f t="shared" si="677"/>
        <v>-3.5465099999999999E-2</v>
      </c>
      <c r="U303" s="11">
        <f t="shared" si="677"/>
        <v>-3.86892E-2</v>
      </c>
    </row>
    <row r="304" spans="1:21" x14ac:dyDescent="0.25">
      <c r="A304" s="11">
        <v>4</v>
      </c>
      <c r="B304" s="11">
        <f t="shared" ref="B304:G304" si="678">$I6*B$300^$J6*$R$9^$K6*$Q$9^$L6*$P$9^$M6</f>
        <v>6.7576487999999992E-3</v>
      </c>
      <c r="C304" s="11">
        <f t="shared" si="672"/>
        <v>6.7576487999999992E-3</v>
      </c>
      <c r="D304" s="11">
        <f t="shared" si="672"/>
        <v>6.7576487999999992E-3</v>
      </c>
      <c r="E304" s="11">
        <f t="shared" si="678"/>
        <v>6.7576487999999992E-3</v>
      </c>
      <c r="F304" s="11">
        <f t="shared" si="678"/>
        <v>6.7576487999999992E-3</v>
      </c>
      <c r="G304" s="11">
        <f t="shared" si="678"/>
        <v>6.7576487999999992E-3</v>
      </c>
      <c r="H304" s="11">
        <v>4</v>
      </c>
      <c r="I304" s="11">
        <f t="shared" ref="I304:N304" si="679">$I6*I$300^$J6*$R$10^$K6*$Q$10^$L6*$P$10^$M6</f>
        <v>4.9648032000000003E-3</v>
      </c>
      <c r="J304" s="11">
        <f t="shared" si="679"/>
        <v>4.9648032000000003E-3</v>
      </c>
      <c r="K304" s="11">
        <f t="shared" si="679"/>
        <v>4.9648032000000003E-3</v>
      </c>
      <c r="L304" s="11">
        <f t="shared" si="679"/>
        <v>4.9648032000000003E-3</v>
      </c>
      <c r="M304" s="11">
        <f t="shared" si="679"/>
        <v>4.9648032000000003E-3</v>
      </c>
      <c r="N304" s="11">
        <f t="shared" si="679"/>
        <v>4.9648032000000003E-3</v>
      </c>
      <c r="O304" s="11">
        <v>4</v>
      </c>
      <c r="P304" s="11">
        <f t="shared" ref="P304:U304" si="680">$I6*P$300^$J6*$R$11^$K6*$Q$11^$L6*$P$11^$M6</f>
        <v>3.4477800000000001E-3</v>
      </c>
      <c r="Q304" s="11">
        <f t="shared" si="680"/>
        <v>3.4477800000000001E-3</v>
      </c>
      <c r="R304" s="11">
        <f t="shared" si="680"/>
        <v>3.4477800000000001E-3</v>
      </c>
      <c r="S304" s="11">
        <f t="shared" si="680"/>
        <v>3.4477800000000001E-3</v>
      </c>
      <c r="T304" s="11">
        <f t="shared" si="680"/>
        <v>3.4477800000000001E-3</v>
      </c>
      <c r="U304" s="11">
        <f t="shared" si="680"/>
        <v>3.4477800000000001E-3</v>
      </c>
    </row>
    <row r="305" spans="1:21" x14ac:dyDescent="0.25">
      <c r="A305" s="11">
        <v>5</v>
      </c>
      <c r="B305" s="11">
        <f t="shared" ref="B305:G305" si="681">$I7*B$300^$J7*$R$9^$K7*$Q$9^$L7*$P$9^$M7</f>
        <v>-3.7201801E-2</v>
      </c>
      <c r="C305" s="11">
        <f t="shared" si="672"/>
        <v>-3.7201801E-2</v>
      </c>
      <c r="D305" s="11">
        <f t="shared" si="672"/>
        <v>-3.7201801E-2</v>
      </c>
      <c r="E305" s="11">
        <f t="shared" si="681"/>
        <v>-3.7201801E-2</v>
      </c>
      <c r="F305" s="11">
        <f t="shared" si="681"/>
        <v>-3.7201801E-2</v>
      </c>
      <c r="G305" s="11">
        <f t="shared" si="681"/>
        <v>-3.7201801E-2</v>
      </c>
      <c r="H305" s="11">
        <v>5</v>
      </c>
      <c r="I305" s="11">
        <f t="shared" ref="I305:N305" si="682">$I7*I$300^$J7*$R$10^$K7*$Q$10^$L7*$P$10^$M7</f>
        <v>-3.1887257999999995E-2</v>
      </c>
      <c r="J305" s="11">
        <f t="shared" si="682"/>
        <v>-3.1887257999999995E-2</v>
      </c>
      <c r="K305" s="11">
        <f t="shared" si="682"/>
        <v>-3.1887257999999995E-2</v>
      </c>
      <c r="L305" s="11">
        <f t="shared" si="682"/>
        <v>-3.1887257999999995E-2</v>
      </c>
      <c r="M305" s="11">
        <f t="shared" si="682"/>
        <v>-3.1887257999999995E-2</v>
      </c>
      <c r="N305" s="11">
        <f t="shared" si="682"/>
        <v>-3.1887257999999995E-2</v>
      </c>
      <c r="O305" s="11">
        <v>5</v>
      </c>
      <c r="P305" s="11">
        <f t="shared" ref="P305:U305" si="683">$I7*P$300^$J7*$R$11^$K7*$Q$11^$L7*$P$11^$M7</f>
        <v>-2.6572715E-2</v>
      </c>
      <c r="Q305" s="11">
        <f t="shared" si="683"/>
        <v>-2.6572715E-2</v>
      </c>
      <c r="R305" s="11">
        <f t="shared" si="683"/>
        <v>-2.6572715E-2</v>
      </c>
      <c r="S305" s="11">
        <f t="shared" si="683"/>
        <v>-2.6572715E-2</v>
      </c>
      <c r="T305" s="11">
        <f t="shared" si="683"/>
        <v>-2.6572715E-2</v>
      </c>
      <c r="U305" s="11">
        <f t="shared" si="683"/>
        <v>-2.6572715E-2</v>
      </c>
    </row>
    <row r="306" spans="1:21" x14ac:dyDescent="0.25">
      <c r="A306" s="11">
        <v>6</v>
      </c>
      <c r="B306" s="11">
        <f t="shared" ref="B306:G306" si="684">$I8*B$300^$J8*$R$9^$K8*$Q$9^$L8*$P$9^$M8</f>
        <v>-6.880173299999999E-2</v>
      </c>
      <c r="C306" s="11">
        <f t="shared" si="672"/>
        <v>-7.8630551999999992E-2</v>
      </c>
      <c r="D306" s="11">
        <f t="shared" si="672"/>
        <v>-8.8459370999999995E-2</v>
      </c>
      <c r="E306" s="11">
        <f t="shared" si="684"/>
        <v>-9.8288189999999984E-2</v>
      </c>
      <c r="F306" s="11">
        <f t="shared" si="684"/>
        <v>-0.10811700899999999</v>
      </c>
      <c r="G306" s="11">
        <f t="shared" si="684"/>
        <v>-0.117945828</v>
      </c>
      <c r="H306" s="11">
        <v>6</v>
      </c>
      <c r="I306" s="11">
        <f t="shared" ref="I306:N306" si="685">$I8*I$300^$J8*$R$10^$K8*$Q$10^$L8*$P$10^$M8</f>
        <v>-5.8972913999999994E-2</v>
      </c>
      <c r="J306" s="11">
        <f t="shared" si="685"/>
        <v>-6.7397616000000007E-2</v>
      </c>
      <c r="K306" s="11">
        <f t="shared" si="685"/>
        <v>-7.5822317999999986E-2</v>
      </c>
      <c r="L306" s="11">
        <f t="shared" si="685"/>
        <v>-8.4247020000000006E-2</v>
      </c>
      <c r="M306" s="11">
        <f t="shared" si="685"/>
        <v>-9.2671721999999998E-2</v>
      </c>
      <c r="N306" s="11">
        <f t="shared" si="685"/>
        <v>-0.101096424</v>
      </c>
      <c r="O306" s="11">
        <v>6</v>
      </c>
      <c r="P306" s="11">
        <f t="shared" ref="P306:U306" si="686">$I8*P$300^$J8*$R$11^$K8*$Q$11^$L8*$P$11^$M8</f>
        <v>-4.9144094999999992E-2</v>
      </c>
      <c r="Q306" s="11">
        <f t="shared" si="686"/>
        <v>-5.6164680000000002E-2</v>
      </c>
      <c r="R306" s="11">
        <f t="shared" si="686"/>
        <v>-6.318526499999999E-2</v>
      </c>
      <c r="S306" s="11">
        <f t="shared" si="686"/>
        <v>-7.020585E-2</v>
      </c>
      <c r="T306" s="11">
        <f t="shared" si="686"/>
        <v>-7.7226434999999996E-2</v>
      </c>
      <c r="U306" s="11">
        <f t="shared" si="686"/>
        <v>-8.4247020000000006E-2</v>
      </c>
    </row>
    <row r="307" spans="1:21" x14ac:dyDescent="0.25">
      <c r="A307" s="11">
        <v>7</v>
      </c>
      <c r="B307" s="11">
        <f t="shared" ref="B307:G307" si="687">$I9*B$300^$J9*$R$9^$K9*$Q$9^$L9*$P$9^$M9</f>
        <v>-3.9479138789999993E-2</v>
      </c>
      <c r="C307" s="11">
        <f t="shared" si="672"/>
        <v>-5.1564589440000003E-2</v>
      </c>
      <c r="D307" s="11">
        <f t="shared" si="672"/>
        <v>-6.5261433510000008E-2</v>
      </c>
      <c r="E307" s="11">
        <f t="shared" si="687"/>
        <v>-8.0569670999999995E-2</v>
      </c>
      <c r="F307" s="11">
        <f t="shared" si="687"/>
        <v>-9.7489301910000006E-2</v>
      </c>
      <c r="G307" s="11">
        <f t="shared" si="687"/>
        <v>-0.11602032623999999</v>
      </c>
      <c r="H307" s="11">
        <v>7</v>
      </c>
      <c r="I307" s="11">
        <f t="shared" ref="I307:N307" si="688">$I9*I$300^$J9*$R$10^$K9*$Q$10^$L9*$P$10^$M9</f>
        <v>-3.3839261819999994E-2</v>
      </c>
      <c r="J307" s="11">
        <f t="shared" si="688"/>
        <v>-4.4198219520000005E-2</v>
      </c>
      <c r="K307" s="11">
        <f t="shared" si="688"/>
        <v>-5.5938371580000007E-2</v>
      </c>
      <c r="L307" s="11">
        <f t="shared" si="688"/>
        <v>-6.9059717999999992E-2</v>
      </c>
      <c r="M307" s="11">
        <f t="shared" si="688"/>
        <v>-8.3562258779999996E-2</v>
      </c>
      <c r="N307" s="11">
        <f t="shared" si="688"/>
        <v>-9.9445993919999989E-2</v>
      </c>
      <c r="O307" s="11">
        <v>7</v>
      </c>
      <c r="P307" s="11">
        <f t="shared" ref="P307:U307" si="689">$I9*P$300^$J9*$R$11^$K9*$Q$11^$L9*$P$11^$M9</f>
        <v>-2.8199384849999995E-2</v>
      </c>
      <c r="Q307" s="11">
        <f t="shared" si="689"/>
        <v>-3.6831849600000008E-2</v>
      </c>
      <c r="R307" s="11">
        <f t="shared" si="689"/>
        <v>-4.6615309650000006E-2</v>
      </c>
      <c r="S307" s="11">
        <f t="shared" si="689"/>
        <v>-5.7549764999999996E-2</v>
      </c>
      <c r="T307" s="11">
        <f t="shared" si="689"/>
        <v>-6.9635215650000012E-2</v>
      </c>
      <c r="U307" s="11">
        <f t="shared" si="689"/>
        <v>-8.2871661599999993E-2</v>
      </c>
    </row>
    <row r="308" spans="1:21" x14ac:dyDescent="0.25">
      <c r="A308" s="11">
        <v>8</v>
      </c>
      <c r="B308" s="11">
        <f t="shared" ref="B308:G308" si="690">$I10*B$300^$J10*$R$9^$K10*$Q$9^$L10*$P$9^$M10</f>
        <v>0.24022671399999998</v>
      </c>
      <c r="C308" s="11">
        <f t="shared" si="672"/>
        <v>0.24022671399999998</v>
      </c>
      <c r="D308" s="11">
        <f t="shared" si="672"/>
        <v>0.24022671399999998</v>
      </c>
      <c r="E308" s="11">
        <f t="shared" si="690"/>
        <v>0.24022671399999998</v>
      </c>
      <c r="F308" s="11">
        <f t="shared" si="690"/>
        <v>0.24022671399999998</v>
      </c>
      <c r="G308" s="11">
        <f t="shared" si="690"/>
        <v>0.24022671399999998</v>
      </c>
      <c r="H308" s="11">
        <v>8</v>
      </c>
      <c r="I308" s="11">
        <f t="shared" ref="I308:N308" si="691">$I10*I$300^$J10*$R$10^$K10*$Q$10^$L10*$P$10^$M10</f>
        <v>0.17649309600000002</v>
      </c>
      <c r="J308" s="11">
        <f t="shared" si="691"/>
        <v>0.17649309600000002</v>
      </c>
      <c r="K308" s="11">
        <f t="shared" si="691"/>
        <v>0.17649309600000002</v>
      </c>
      <c r="L308" s="11">
        <f t="shared" si="691"/>
        <v>0.17649309600000002</v>
      </c>
      <c r="M308" s="11">
        <f t="shared" si="691"/>
        <v>0.17649309600000002</v>
      </c>
      <c r="N308" s="11">
        <f t="shared" si="691"/>
        <v>0.17649309600000002</v>
      </c>
      <c r="O308" s="11">
        <v>8</v>
      </c>
      <c r="P308" s="11">
        <f t="shared" ref="P308:U308" si="692">$I10*P$300^$J10*$R$11^$K10*$Q$11^$L10*$P$11^$M10</f>
        <v>0.12256465000000001</v>
      </c>
      <c r="Q308" s="11">
        <f t="shared" si="692"/>
        <v>0.12256465000000001</v>
      </c>
      <c r="R308" s="11">
        <f t="shared" si="692"/>
        <v>0.12256465000000001</v>
      </c>
      <c r="S308" s="11">
        <f t="shared" si="692"/>
        <v>0.12256465000000001</v>
      </c>
      <c r="T308" s="11">
        <f t="shared" si="692"/>
        <v>0.12256465000000001</v>
      </c>
      <c r="U308" s="11">
        <f t="shared" si="692"/>
        <v>0.12256465000000001</v>
      </c>
    </row>
    <row r="309" spans="1:21" x14ac:dyDescent="0.25">
      <c r="A309" s="11">
        <v>9</v>
      </c>
      <c r="B309" s="11">
        <f t="shared" ref="B309:G309" si="693">$I11*B$300^$J11*$R$9^$K11*$Q$9^$L11*$P$9^$M11</f>
        <v>-7.7882909999999993E-3</v>
      </c>
      <c r="C309" s="11">
        <f t="shared" si="672"/>
        <v>-8.9009040000000011E-3</v>
      </c>
      <c r="D309" s="11">
        <f t="shared" si="672"/>
        <v>-1.0013517E-2</v>
      </c>
      <c r="E309" s="11">
        <f t="shared" si="693"/>
        <v>-1.112613E-2</v>
      </c>
      <c r="F309" s="11">
        <f t="shared" si="693"/>
        <v>-1.2238743000000002E-2</v>
      </c>
      <c r="G309" s="11">
        <f t="shared" si="693"/>
        <v>-1.3351355999999998E-2</v>
      </c>
      <c r="H309" s="11">
        <v>9</v>
      </c>
      <c r="I309" s="11">
        <f t="shared" ref="I309:N309" si="694">$I11*I$300^$J11*$R$10^$K11*$Q$10^$L11*$P$10^$M11</f>
        <v>-7.7882909999999993E-3</v>
      </c>
      <c r="J309" s="11">
        <f t="shared" si="694"/>
        <v>-8.9009040000000011E-3</v>
      </c>
      <c r="K309" s="11">
        <f t="shared" si="694"/>
        <v>-1.0013517E-2</v>
      </c>
      <c r="L309" s="11">
        <f t="shared" si="694"/>
        <v>-1.112613E-2</v>
      </c>
      <c r="M309" s="11">
        <f t="shared" si="694"/>
        <v>-1.2238743000000002E-2</v>
      </c>
      <c r="N309" s="11">
        <f t="shared" si="694"/>
        <v>-1.3351355999999998E-2</v>
      </c>
      <c r="O309" s="11">
        <v>9</v>
      </c>
      <c r="P309" s="11">
        <f t="shared" ref="P309:U309" si="695">$I11*P$300^$J11*$R$11^$K11*$Q$11^$L11*$P$11^$M11</f>
        <v>-7.7882909999999993E-3</v>
      </c>
      <c r="Q309" s="11">
        <f t="shared" si="695"/>
        <v>-8.9009040000000011E-3</v>
      </c>
      <c r="R309" s="11">
        <f t="shared" si="695"/>
        <v>-1.0013517E-2</v>
      </c>
      <c r="S309" s="11">
        <f t="shared" si="695"/>
        <v>-1.112613E-2</v>
      </c>
      <c r="T309" s="11">
        <f t="shared" si="695"/>
        <v>-1.2238743000000002E-2</v>
      </c>
      <c r="U309" s="11">
        <f t="shared" si="695"/>
        <v>-1.3351355999999998E-2</v>
      </c>
    </row>
    <row r="310" spans="1:21" x14ac:dyDescent="0.25">
      <c r="A310" s="11">
        <v>10</v>
      </c>
      <c r="B310" s="11">
        <f t="shared" ref="B310:G310" si="696">$I12*B$300^$J12*$R$9^$K12*$Q$9^$L12*$P$9^$M12</f>
        <v>2.1575232E-2</v>
      </c>
      <c r="C310" s="11">
        <f t="shared" si="672"/>
        <v>2.1575232E-2</v>
      </c>
      <c r="D310" s="11">
        <f t="shared" si="672"/>
        <v>2.1575232E-2</v>
      </c>
      <c r="E310" s="11">
        <f t="shared" si="696"/>
        <v>2.1575232E-2</v>
      </c>
      <c r="F310" s="11">
        <f t="shared" si="696"/>
        <v>2.1575232E-2</v>
      </c>
      <c r="G310" s="11">
        <f t="shared" si="696"/>
        <v>2.1575232E-2</v>
      </c>
      <c r="H310" s="11">
        <v>10</v>
      </c>
      <c r="I310" s="11">
        <f t="shared" ref="I310:N310" si="697">$I12*I$300^$J12*$R$10^$K12*$Q$10^$L12*$P$10^$M12</f>
        <v>1.8493056000000001E-2</v>
      </c>
      <c r="J310" s="11">
        <f t="shared" si="697"/>
        <v>1.8493056000000001E-2</v>
      </c>
      <c r="K310" s="11">
        <f t="shared" si="697"/>
        <v>1.8493056000000001E-2</v>
      </c>
      <c r="L310" s="11">
        <f t="shared" si="697"/>
        <v>1.8493056000000001E-2</v>
      </c>
      <c r="M310" s="11">
        <f t="shared" si="697"/>
        <v>1.8493056000000001E-2</v>
      </c>
      <c r="N310" s="11">
        <f t="shared" si="697"/>
        <v>1.8493056000000001E-2</v>
      </c>
      <c r="O310" s="11">
        <v>10</v>
      </c>
      <c r="P310" s="11">
        <f t="shared" ref="P310:U310" si="698">$I12*P$300^$J12*$R$11^$K12*$Q$11^$L12*$P$11^$M12</f>
        <v>1.5410880000000002E-2</v>
      </c>
      <c r="Q310" s="11">
        <f t="shared" si="698"/>
        <v>1.5410880000000002E-2</v>
      </c>
      <c r="R310" s="11">
        <f t="shared" si="698"/>
        <v>1.5410880000000002E-2</v>
      </c>
      <c r="S310" s="11">
        <f t="shared" si="698"/>
        <v>1.5410880000000002E-2</v>
      </c>
      <c r="T310" s="11">
        <f t="shared" si="698"/>
        <v>1.5410880000000002E-2</v>
      </c>
      <c r="U310" s="11">
        <f t="shared" si="698"/>
        <v>1.5410880000000002E-2</v>
      </c>
    </row>
    <row r="311" spans="1:21" x14ac:dyDescent="0.25">
      <c r="A311" s="11">
        <v>11</v>
      </c>
      <c r="B311" s="11">
        <f t="shared" ref="B311:G311" si="699">$I13*B$300^$J13*$R$9^$K13*$Q$9^$L13*$P$9^$M13</f>
        <v>6.1578005999999984E-2</v>
      </c>
      <c r="C311" s="11">
        <f t="shared" si="672"/>
        <v>7.0374864000000009E-2</v>
      </c>
      <c r="D311" s="11">
        <f t="shared" si="672"/>
        <v>7.9171721999999986E-2</v>
      </c>
      <c r="E311" s="11">
        <f t="shared" si="699"/>
        <v>8.7968579999999991E-2</v>
      </c>
      <c r="F311" s="11">
        <f t="shared" si="699"/>
        <v>9.6765437999999995E-2</v>
      </c>
      <c r="G311" s="11">
        <f t="shared" si="699"/>
        <v>0.10556229599999997</v>
      </c>
      <c r="H311" s="11">
        <v>11</v>
      </c>
      <c r="I311" s="11">
        <f t="shared" ref="I311:N311" si="700">$I13*I$300^$J13*$R$10^$K13*$Q$10^$L13*$P$10^$M13</f>
        <v>5.2781147999999986E-2</v>
      </c>
      <c r="J311" s="11">
        <f t="shared" si="700"/>
        <v>6.0321312000000002E-2</v>
      </c>
      <c r="K311" s="11">
        <f t="shared" si="700"/>
        <v>6.786147599999999E-2</v>
      </c>
      <c r="L311" s="11">
        <f t="shared" si="700"/>
        <v>7.5401639999999992E-2</v>
      </c>
      <c r="M311" s="11">
        <f t="shared" si="700"/>
        <v>8.2941803999999994E-2</v>
      </c>
      <c r="N311" s="11">
        <f t="shared" si="700"/>
        <v>9.0481967999999982E-2</v>
      </c>
      <c r="O311" s="11">
        <v>11</v>
      </c>
      <c r="P311" s="11">
        <f t="shared" ref="P311:U311" si="701">$I13*P$300^$J13*$R$11^$K13*$Q$11^$L13*$P$11^$M13</f>
        <v>4.3984289999999995E-2</v>
      </c>
      <c r="Q311" s="11">
        <f t="shared" si="701"/>
        <v>5.0267760000000002E-2</v>
      </c>
      <c r="R311" s="11">
        <f t="shared" si="701"/>
        <v>5.6551229999999994E-2</v>
      </c>
      <c r="S311" s="11">
        <f t="shared" si="701"/>
        <v>6.2834699999999993E-2</v>
      </c>
      <c r="T311" s="11">
        <f t="shared" si="701"/>
        <v>6.9118170000000007E-2</v>
      </c>
      <c r="U311" s="11">
        <f t="shared" si="701"/>
        <v>7.5401639999999992E-2</v>
      </c>
    </row>
    <row r="312" spans="1:21" x14ac:dyDescent="0.25">
      <c r="A312" s="11">
        <v>12</v>
      </c>
      <c r="B312" s="11">
        <f t="shared" ref="B312:G312" si="702">$I14*B$300^$J14*$R$9^$K14*$Q$9^$L14*$P$9^$M14</f>
        <v>9.7614850199999985E-3</v>
      </c>
      <c r="C312" s="11">
        <f t="shared" si="672"/>
        <v>1.2749694720000003E-2</v>
      </c>
      <c r="D312" s="11">
        <f t="shared" si="672"/>
        <v>1.613633238E-2</v>
      </c>
      <c r="E312" s="11">
        <f t="shared" si="702"/>
        <v>1.9921398E-2</v>
      </c>
      <c r="F312" s="11">
        <f t="shared" si="702"/>
        <v>2.410489158000001E-2</v>
      </c>
      <c r="G312" s="11">
        <f t="shared" si="702"/>
        <v>2.8686813120000001E-2</v>
      </c>
      <c r="H312" s="11">
        <v>12</v>
      </c>
      <c r="I312" s="11">
        <f t="shared" ref="I312:N312" si="703">$I14*I$300^$J14*$R$10^$K14*$Q$10^$L14*$P$10^$M14</f>
        <v>8.3669871599999987E-3</v>
      </c>
      <c r="J312" s="11">
        <f t="shared" si="703"/>
        <v>1.0928309760000005E-2</v>
      </c>
      <c r="K312" s="11">
        <f t="shared" si="703"/>
        <v>1.3831142040000001E-2</v>
      </c>
      <c r="L312" s="11">
        <f t="shared" si="703"/>
        <v>1.7075484000000002E-2</v>
      </c>
      <c r="M312" s="11">
        <f t="shared" si="703"/>
        <v>2.0661335640000007E-2</v>
      </c>
      <c r="N312" s="11">
        <f t="shared" si="703"/>
        <v>2.458869696E-2</v>
      </c>
      <c r="O312" s="11">
        <v>12</v>
      </c>
      <c r="P312" s="11">
        <f t="shared" ref="P312:U312" si="704">$I14*P$300^$J14*$R$11^$K14*$Q$11^$L14*$P$11^$M14</f>
        <v>6.9724892999999989E-3</v>
      </c>
      <c r="Q312" s="11">
        <f t="shared" si="704"/>
        <v>9.1069248000000026E-3</v>
      </c>
      <c r="R312" s="11">
        <f t="shared" si="704"/>
        <v>1.1525951700000002E-2</v>
      </c>
      <c r="S312" s="11">
        <f t="shared" si="704"/>
        <v>1.422957E-2</v>
      </c>
      <c r="T312" s="11">
        <f t="shared" si="704"/>
        <v>1.7217779700000005E-2</v>
      </c>
      <c r="U312" s="11">
        <f t="shared" si="704"/>
        <v>2.0490580800000002E-2</v>
      </c>
    </row>
    <row r="313" spans="1:21" x14ac:dyDescent="0.25">
      <c r="A313" s="11">
        <v>13</v>
      </c>
      <c r="B313" s="11">
        <f t="shared" ref="B313:G313" si="705">$I15*B$300^$J15*$R$9^$K15*$Q$9^$L15*$P$9^$M15</f>
        <v>-6.9121634400000007E-3</v>
      </c>
      <c r="C313" s="11">
        <f t="shared" si="672"/>
        <v>-9.0281318400000019E-3</v>
      </c>
      <c r="D313" s="11">
        <f t="shared" si="672"/>
        <v>-1.1426229360000002E-2</v>
      </c>
      <c r="E313" s="11">
        <f t="shared" si="705"/>
        <v>-1.4106456E-2</v>
      </c>
      <c r="F313" s="11">
        <f t="shared" si="705"/>
        <v>-1.7068811760000004E-2</v>
      </c>
      <c r="G313" s="11">
        <f t="shared" si="705"/>
        <v>-2.0313296640000002E-2</v>
      </c>
      <c r="H313" s="11">
        <v>13</v>
      </c>
      <c r="I313" s="11">
        <f t="shared" ref="I313:N313" si="706">$I15*I$300^$J15*$R$10^$K15*$Q$10^$L15*$P$10^$M15</f>
        <v>-6.9121634400000007E-3</v>
      </c>
      <c r="J313" s="11">
        <f t="shared" si="706"/>
        <v>-9.0281318400000019E-3</v>
      </c>
      <c r="K313" s="11">
        <f t="shared" si="706"/>
        <v>-1.1426229360000002E-2</v>
      </c>
      <c r="L313" s="11">
        <f t="shared" si="706"/>
        <v>-1.4106456E-2</v>
      </c>
      <c r="M313" s="11">
        <f t="shared" si="706"/>
        <v>-1.7068811760000004E-2</v>
      </c>
      <c r="N313" s="11">
        <f t="shared" si="706"/>
        <v>-2.0313296640000002E-2</v>
      </c>
      <c r="O313" s="11">
        <v>13</v>
      </c>
      <c r="P313" s="11">
        <f t="shared" ref="P313:U313" si="707">$I15*P$300^$J15*$R$11^$K15*$Q$11^$L15*$P$11^$M15</f>
        <v>-6.9121634400000007E-3</v>
      </c>
      <c r="Q313" s="11">
        <f t="shared" si="707"/>
        <v>-9.0281318400000019E-3</v>
      </c>
      <c r="R313" s="11">
        <f t="shared" si="707"/>
        <v>-1.1426229360000002E-2</v>
      </c>
      <c r="S313" s="11">
        <f t="shared" si="707"/>
        <v>-1.4106456E-2</v>
      </c>
      <c r="T313" s="11">
        <f t="shared" si="707"/>
        <v>-1.7068811760000004E-2</v>
      </c>
      <c r="U313" s="11">
        <f t="shared" si="707"/>
        <v>-2.0313296640000002E-2</v>
      </c>
    </row>
    <row r="314" spans="1:21" x14ac:dyDescent="0.25">
      <c r="A314" s="11">
        <v>14</v>
      </c>
      <c r="B314" s="11">
        <f t="shared" ref="B314:G314" si="708">$I16*B$300^$J16*$R$9^$K16*$Q$9^$L16*$P$9^$M16</f>
        <v>8.3775946799999994E-3</v>
      </c>
      <c r="C314" s="11">
        <f t="shared" si="672"/>
        <v>9.5743939200000003E-3</v>
      </c>
      <c r="D314" s="11">
        <f t="shared" si="672"/>
        <v>1.0771193160000001E-2</v>
      </c>
      <c r="E314" s="11">
        <f t="shared" si="708"/>
        <v>1.1967992399999999E-2</v>
      </c>
      <c r="F314" s="11">
        <f t="shared" si="708"/>
        <v>1.316479164E-2</v>
      </c>
      <c r="G314" s="11">
        <f t="shared" si="708"/>
        <v>1.4361590879999997E-2</v>
      </c>
      <c r="H314" s="11">
        <v>14</v>
      </c>
      <c r="I314" s="11">
        <f t="shared" ref="I314:N314" si="709">$I16*I$300^$J16*$R$10^$K16*$Q$10^$L16*$P$10^$M16</f>
        <v>7.1807954399999985E-3</v>
      </c>
      <c r="J314" s="11">
        <f t="shared" si="709"/>
        <v>8.20662336E-3</v>
      </c>
      <c r="K314" s="11">
        <f t="shared" si="709"/>
        <v>9.2324512799999998E-3</v>
      </c>
      <c r="L314" s="11">
        <f t="shared" si="709"/>
        <v>1.02582792E-2</v>
      </c>
      <c r="M314" s="11">
        <f t="shared" si="709"/>
        <v>1.1284107120000001E-2</v>
      </c>
      <c r="N314" s="11">
        <f t="shared" si="709"/>
        <v>1.2309935040000001E-2</v>
      </c>
      <c r="O314" s="11">
        <v>14</v>
      </c>
      <c r="P314" s="11">
        <f t="shared" ref="P314:U314" si="710">$I16*P$300^$J16*$R$11^$K16*$Q$11^$L16*$P$11^$M16</f>
        <v>5.9839961999999993E-3</v>
      </c>
      <c r="Q314" s="11">
        <f t="shared" si="710"/>
        <v>6.8388527999999997E-3</v>
      </c>
      <c r="R314" s="11">
        <f t="shared" si="710"/>
        <v>7.693709400000001E-3</v>
      </c>
      <c r="S314" s="11">
        <f t="shared" si="710"/>
        <v>8.5485659999999988E-3</v>
      </c>
      <c r="T314" s="11">
        <f t="shared" si="710"/>
        <v>9.4034226000000009E-3</v>
      </c>
      <c r="U314" s="11">
        <f t="shared" si="710"/>
        <v>1.02582792E-2</v>
      </c>
    </row>
    <row r="315" spans="1:21" x14ac:dyDescent="0.25">
      <c r="A315" s="11">
        <v>15</v>
      </c>
      <c r="B315" s="11">
        <f t="shared" ref="B315:G315" si="711">$I17*B$300^$J17*$R$9^$K17*$Q$9^$L17*$P$9^$M17</f>
        <v>-0.10296582659999999</v>
      </c>
      <c r="C315" s="11">
        <f t="shared" si="672"/>
        <v>-0.10296582659999999</v>
      </c>
      <c r="D315" s="11">
        <f t="shared" si="672"/>
        <v>-0.10296582659999999</v>
      </c>
      <c r="E315" s="11">
        <f t="shared" si="711"/>
        <v>-0.10296582659999999</v>
      </c>
      <c r="F315" s="11">
        <f t="shared" si="711"/>
        <v>-0.10296582659999999</v>
      </c>
      <c r="G315" s="11">
        <f t="shared" si="711"/>
        <v>-0.10296582659999999</v>
      </c>
      <c r="H315" s="11">
        <v>15</v>
      </c>
      <c r="I315" s="11">
        <f t="shared" ref="I315:N315" si="712">$I17*I$300^$J17*$R$10^$K17*$Q$10^$L17*$P$10^$M17</f>
        <v>-7.5648362400000002E-2</v>
      </c>
      <c r="J315" s="11">
        <f t="shared" si="712"/>
        <v>-7.5648362400000002E-2</v>
      </c>
      <c r="K315" s="11">
        <f t="shared" si="712"/>
        <v>-7.5648362400000002E-2</v>
      </c>
      <c r="L315" s="11">
        <f t="shared" si="712"/>
        <v>-7.5648362400000002E-2</v>
      </c>
      <c r="M315" s="11">
        <f t="shared" si="712"/>
        <v>-7.5648362400000002E-2</v>
      </c>
      <c r="N315" s="11">
        <f t="shared" si="712"/>
        <v>-7.5648362400000002E-2</v>
      </c>
      <c r="O315" s="11">
        <v>15</v>
      </c>
      <c r="P315" s="11">
        <f t="shared" ref="P315:U315" si="713">$I17*P$300^$J17*$R$11^$K17*$Q$11^$L17*$P$11^$M17</f>
        <v>-5.2533585000000001E-2</v>
      </c>
      <c r="Q315" s="11">
        <f t="shared" si="713"/>
        <v>-5.2533585000000001E-2</v>
      </c>
      <c r="R315" s="11">
        <f t="shared" si="713"/>
        <v>-5.2533585000000001E-2</v>
      </c>
      <c r="S315" s="11">
        <f t="shared" si="713"/>
        <v>-5.2533585000000001E-2</v>
      </c>
      <c r="T315" s="11">
        <f t="shared" si="713"/>
        <v>-5.2533585000000001E-2</v>
      </c>
      <c r="U315" s="11">
        <f t="shared" si="713"/>
        <v>-5.2533585000000001E-2</v>
      </c>
    </row>
    <row r="316" spans="1:21" x14ac:dyDescent="0.25">
      <c r="A316" s="11">
        <v>16</v>
      </c>
      <c r="B316" s="11">
        <f t="shared" ref="B316:G316" si="714">$I18*B$300^$J18*$R$9^$K18*$Q$9^$L18*$P$9^$M18</f>
        <v>1.2442438189999998E-2</v>
      </c>
      <c r="C316" s="11">
        <f t="shared" si="672"/>
        <v>1.8572968960000005E-2</v>
      </c>
      <c r="D316" s="11">
        <f t="shared" si="672"/>
        <v>2.6444715570000006E-2</v>
      </c>
      <c r="E316" s="11">
        <f t="shared" si="714"/>
        <v>3.6275330000000001E-2</v>
      </c>
      <c r="F316" s="11">
        <f t="shared" si="714"/>
        <v>4.8282464230000023E-2</v>
      </c>
      <c r="G316" s="11">
        <f t="shared" si="714"/>
        <v>6.2683770240000006E-2</v>
      </c>
      <c r="H316" s="11">
        <v>16</v>
      </c>
      <c r="I316" s="11">
        <f t="shared" ref="I316:N316" si="715">$I18*I$300^$J18*$R$10^$K18*$Q$10^$L18*$P$10^$M18</f>
        <v>1.2442438189999998E-2</v>
      </c>
      <c r="J316" s="11">
        <f t="shared" si="715"/>
        <v>1.8572968960000005E-2</v>
      </c>
      <c r="K316" s="11">
        <f t="shared" si="715"/>
        <v>2.6444715570000006E-2</v>
      </c>
      <c r="L316" s="11">
        <f t="shared" si="715"/>
        <v>3.6275330000000001E-2</v>
      </c>
      <c r="M316" s="11">
        <f t="shared" si="715"/>
        <v>4.8282464230000023E-2</v>
      </c>
      <c r="N316" s="11">
        <f t="shared" si="715"/>
        <v>6.2683770240000006E-2</v>
      </c>
      <c r="O316" s="11">
        <v>16</v>
      </c>
      <c r="P316" s="11">
        <f t="shared" ref="P316:U316" si="716">$I18*P$300^$J18*$R$11^$K18*$Q$11^$L18*$P$11^$M18</f>
        <v>1.2442438189999998E-2</v>
      </c>
      <c r="Q316" s="11">
        <f t="shared" si="716"/>
        <v>1.8572968960000005E-2</v>
      </c>
      <c r="R316" s="11">
        <f t="shared" si="716"/>
        <v>2.6444715570000006E-2</v>
      </c>
      <c r="S316" s="11">
        <f t="shared" si="716"/>
        <v>3.6275330000000001E-2</v>
      </c>
      <c r="T316" s="11">
        <f t="shared" si="716"/>
        <v>4.8282464230000023E-2</v>
      </c>
      <c r="U316" s="11">
        <f t="shared" si="716"/>
        <v>6.2683770240000006E-2</v>
      </c>
    </row>
    <row r="317" spans="1:21" x14ac:dyDescent="0.25">
      <c r="A317" s="11">
        <v>17</v>
      </c>
      <c r="B317" s="11">
        <f t="shared" ref="B317:G317" si="717">$I19*B$300^$J19*$R$9^$K19*$Q$9^$L19*$P$9^$M19</f>
        <v>2.8873986959999997E-2</v>
      </c>
      <c r="C317" s="11">
        <f t="shared" si="672"/>
        <v>2.8873986959999997E-2</v>
      </c>
      <c r="D317" s="11">
        <f t="shared" si="672"/>
        <v>2.8873986959999997E-2</v>
      </c>
      <c r="E317" s="11">
        <f t="shared" si="717"/>
        <v>2.8873986959999997E-2</v>
      </c>
      <c r="F317" s="11">
        <f t="shared" si="717"/>
        <v>2.8873986959999997E-2</v>
      </c>
      <c r="G317" s="11">
        <f t="shared" si="717"/>
        <v>2.8873986959999997E-2</v>
      </c>
      <c r="H317" s="11">
        <v>17</v>
      </c>
      <c r="I317" s="11">
        <f t="shared" ref="I317:N317" si="718">$I19*I$300^$J19*$R$10^$K19*$Q$10^$L19*$P$10^$M19</f>
        <v>1.8183035520000002E-2</v>
      </c>
      <c r="J317" s="11">
        <f t="shared" si="718"/>
        <v>1.8183035520000002E-2</v>
      </c>
      <c r="K317" s="11">
        <f t="shared" si="718"/>
        <v>1.8183035520000002E-2</v>
      </c>
      <c r="L317" s="11">
        <f t="shared" si="718"/>
        <v>1.8183035520000002E-2</v>
      </c>
      <c r="M317" s="11">
        <f t="shared" si="718"/>
        <v>1.8183035520000002E-2</v>
      </c>
      <c r="N317" s="11">
        <f t="shared" si="718"/>
        <v>1.8183035520000002E-2</v>
      </c>
      <c r="O317" s="11">
        <v>17</v>
      </c>
      <c r="P317" s="11">
        <f t="shared" ref="P317:U317" si="719">$I19*P$300^$J19*$R$11^$K19*$Q$11^$L19*$P$11^$M19</f>
        <v>1.0522590000000002E-2</v>
      </c>
      <c r="Q317" s="11">
        <f t="shared" si="719"/>
        <v>1.0522590000000002E-2</v>
      </c>
      <c r="R317" s="11">
        <f t="shared" si="719"/>
        <v>1.0522590000000002E-2</v>
      </c>
      <c r="S317" s="11">
        <f t="shared" si="719"/>
        <v>1.0522590000000002E-2</v>
      </c>
      <c r="T317" s="11">
        <f t="shared" si="719"/>
        <v>1.0522590000000002E-2</v>
      </c>
      <c r="U317" s="11">
        <f t="shared" si="719"/>
        <v>1.0522590000000002E-2</v>
      </c>
    </row>
    <row r="318" spans="1:21" x14ac:dyDescent="0.25">
      <c r="A318" s="11">
        <v>18</v>
      </c>
      <c r="B318" s="11">
        <f t="shared" ref="B318:G318" si="720">$I20*B$300^$J20*$R$9^$K20*$Q$9^$L20*$P$9^$M20</f>
        <v>3.9713673271999988E-3</v>
      </c>
      <c r="C318" s="11">
        <f t="shared" si="672"/>
        <v>4.5387055167999991E-3</v>
      </c>
      <c r="D318" s="11">
        <f t="shared" si="672"/>
        <v>5.1060437063999995E-3</v>
      </c>
      <c r="E318" s="11">
        <f t="shared" si="720"/>
        <v>5.6733818959999989E-3</v>
      </c>
      <c r="F318" s="11">
        <f t="shared" si="720"/>
        <v>6.2407200856000001E-3</v>
      </c>
      <c r="G318" s="11">
        <f t="shared" si="720"/>
        <v>6.8080582751999996E-3</v>
      </c>
      <c r="H318" s="11">
        <v>18</v>
      </c>
      <c r="I318" s="11">
        <f t="shared" ref="I318:N318" si="721">$I20*I$300^$J20*$R$10^$K20*$Q$10^$L20*$P$10^$M20</f>
        <v>2.5009193664000001E-3</v>
      </c>
      <c r="J318" s="11">
        <f t="shared" si="721"/>
        <v>2.8581935616000002E-3</v>
      </c>
      <c r="K318" s="11">
        <f t="shared" si="721"/>
        <v>3.2154677567999999E-3</v>
      </c>
      <c r="L318" s="11">
        <f t="shared" si="721"/>
        <v>3.5727419520000005E-3</v>
      </c>
      <c r="M318" s="11">
        <f t="shared" si="721"/>
        <v>3.930016147200001E-3</v>
      </c>
      <c r="N318" s="11">
        <f t="shared" si="721"/>
        <v>4.2872903424000007E-3</v>
      </c>
      <c r="O318" s="11">
        <v>18</v>
      </c>
      <c r="P318" s="11">
        <f t="shared" ref="P318:U318" si="722">$I20*P$300^$J20*$R$11^$K20*$Q$11^$L20*$P$11^$M20</f>
        <v>1.4472913E-3</v>
      </c>
      <c r="Q318" s="11">
        <f t="shared" si="722"/>
        <v>1.6540472000000001E-3</v>
      </c>
      <c r="R318" s="11">
        <f t="shared" si="722"/>
        <v>1.8608031000000001E-3</v>
      </c>
      <c r="S318" s="11">
        <f t="shared" si="722"/>
        <v>2.0675590000000001E-3</v>
      </c>
      <c r="T318" s="11">
        <f t="shared" si="722"/>
        <v>2.2743149000000007E-3</v>
      </c>
      <c r="U318" s="11">
        <f t="shared" si="722"/>
        <v>2.4810708E-3</v>
      </c>
    </row>
    <row r="319" spans="1:21" x14ac:dyDescent="0.25">
      <c r="A319" s="11">
        <v>19</v>
      </c>
      <c r="B319" s="11">
        <f t="shared" ref="B319:G319" si="723">$I21*B$300^$J21*$R$9^$K21*$Q$9^$L21*$P$9^$M21</f>
        <v>6.7160600000000011E-3</v>
      </c>
      <c r="C319" s="11">
        <f t="shared" si="672"/>
        <v>6.7160600000000011E-3</v>
      </c>
      <c r="D319" s="11">
        <f t="shared" si="672"/>
        <v>6.7160600000000011E-3</v>
      </c>
      <c r="E319" s="11">
        <f t="shared" si="723"/>
        <v>6.7160600000000011E-3</v>
      </c>
      <c r="F319" s="11">
        <f t="shared" si="723"/>
        <v>6.7160600000000011E-3</v>
      </c>
      <c r="G319" s="11">
        <f t="shared" si="723"/>
        <v>6.7160600000000011E-3</v>
      </c>
      <c r="H319" s="11">
        <v>19</v>
      </c>
      <c r="I319" s="11">
        <f t="shared" ref="I319:N319" si="724">$I21*I$300^$J21*$R$10^$K21*$Q$10^$L21*$P$10^$M21</f>
        <v>6.7160600000000011E-3</v>
      </c>
      <c r="J319" s="11">
        <f t="shared" si="724"/>
        <v>6.7160600000000011E-3</v>
      </c>
      <c r="K319" s="11">
        <f t="shared" si="724"/>
        <v>6.7160600000000011E-3</v>
      </c>
      <c r="L319" s="11">
        <f t="shared" si="724"/>
        <v>6.7160600000000011E-3</v>
      </c>
      <c r="M319" s="11">
        <f t="shared" si="724"/>
        <v>6.7160600000000011E-3</v>
      </c>
      <c r="N319" s="11">
        <f t="shared" si="724"/>
        <v>6.7160600000000011E-3</v>
      </c>
      <c r="O319" s="11">
        <v>19</v>
      </c>
      <c r="P319" s="11">
        <f t="shared" ref="P319:U319" si="725">$I21*P$300^$J21*$R$11^$K21*$Q$11^$L21*$P$11^$M21</f>
        <v>6.7160600000000011E-3</v>
      </c>
      <c r="Q319" s="11">
        <f t="shared" si="725"/>
        <v>6.7160600000000011E-3</v>
      </c>
      <c r="R319" s="11">
        <f t="shared" si="725"/>
        <v>6.7160600000000011E-3</v>
      </c>
      <c r="S319" s="11">
        <f t="shared" si="725"/>
        <v>6.7160600000000011E-3</v>
      </c>
      <c r="T319" s="11">
        <f t="shared" si="725"/>
        <v>6.7160600000000011E-3</v>
      </c>
      <c r="U319" s="11">
        <f t="shared" si="725"/>
        <v>6.7160600000000011E-3</v>
      </c>
    </row>
    <row r="320" spans="1:21" x14ac:dyDescent="0.25">
      <c r="A320" s="11">
        <v>20</v>
      </c>
      <c r="B320" s="11">
        <f t="shared" ref="B320:G320" si="726">$I22*B$300^$J22*$R$9^$K22*$Q$9^$L22*$P$9^$M22</f>
        <v>1.3951385174999999E-2</v>
      </c>
      <c r="C320" s="11">
        <f t="shared" si="672"/>
        <v>1.59444402E-2</v>
      </c>
      <c r="D320" s="11">
        <f t="shared" si="672"/>
        <v>1.7937495225000002E-2</v>
      </c>
      <c r="E320" s="11">
        <f t="shared" si="726"/>
        <v>1.9930550250000002E-2</v>
      </c>
      <c r="F320" s="11">
        <f t="shared" si="726"/>
        <v>2.1923605275000004E-2</v>
      </c>
      <c r="G320" s="11">
        <f t="shared" si="726"/>
        <v>2.39166603E-2</v>
      </c>
      <c r="H320" s="11">
        <v>20</v>
      </c>
      <c r="I320" s="11">
        <f t="shared" ref="I320:N320" si="727">$I22*I$300^$J22*$R$10^$K22*$Q$10^$L22*$P$10^$M22</f>
        <v>1.3951385174999999E-2</v>
      </c>
      <c r="J320" s="11">
        <f t="shared" si="727"/>
        <v>1.59444402E-2</v>
      </c>
      <c r="K320" s="11">
        <f t="shared" si="727"/>
        <v>1.7937495225000002E-2</v>
      </c>
      <c r="L320" s="11">
        <f t="shared" si="727"/>
        <v>1.9930550250000002E-2</v>
      </c>
      <c r="M320" s="11">
        <f t="shared" si="727"/>
        <v>2.1923605275000004E-2</v>
      </c>
      <c r="N320" s="11">
        <f t="shared" si="727"/>
        <v>2.39166603E-2</v>
      </c>
      <c r="O320" s="11">
        <v>20</v>
      </c>
      <c r="P320" s="11">
        <f t="shared" ref="P320:U320" si="728">$I22*P$300^$J22*$R$11^$K22*$Q$11^$L22*$P$11^$M22</f>
        <v>1.3951385174999999E-2</v>
      </c>
      <c r="Q320" s="11">
        <f t="shared" si="728"/>
        <v>1.59444402E-2</v>
      </c>
      <c r="R320" s="11">
        <f t="shared" si="728"/>
        <v>1.7937495225000002E-2</v>
      </c>
      <c r="S320" s="11">
        <f t="shared" si="728"/>
        <v>1.9930550250000002E-2</v>
      </c>
      <c r="T320" s="11">
        <f t="shared" si="728"/>
        <v>2.1923605275000004E-2</v>
      </c>
      <c r="U320" s="11">
        <f t="shared" si="728"/>
        <v>2.39166603E-2</v>
      </c>
    </row>
    <row r="321" spans="1:21" x14ac:dyDescent="0.25">
      <c r="A321" s="11">
        <v>21</v>
      </c>
      <c r="B321" s="11">
        <f t="shared" ref="B321:G321" si="729">$I23*B$300^$J23*$R$9^$K23*$Q$9^$L23*$P$9^$M23</f>
        <v>2.8444841652499999E-3</v>
      </c>
      <c r="C321" s="11">
        <f t="shared" si="672"/>
        <v>4.2459938560000018E-3</v>
      </c>
      <c r="D321" s="11">
        <f t="shared" si="672"/>
        <v>6.0455654707500016E-3</v>
      </c>
      <c r="E321" s="11">
        <f t="shared" si="729"/>
        <v>8.292956750000002E-3</v>
      </c>
      <c r="F321" s="11">
        <f t="shared" si="729"/>
        <v>1.1037925434250005E-2</v>
      </c>
      <c r="G321" s="11">
        <f t="shared" si="729"/>
        <v>1.4330229264000001E-2</v>
      </c>
      <c r="H321" s="11">
        <v>21</v>
      </c>
      <c r="I321" s="11">
        <f t="shared" ref="I321:N321" si="730">$I23*I$300^$J23*$R$10^$K23*$Q$10^$L23*$P$10^$M23</f>
        <v>2.8444841652499999E-3</v>
      </c>
      <c r="J321" s="11">
        <f t="shared" si="730"/>
        <v>4.2459938560000018E-3</v>
      </c>
      <c r="K321" s="11">
        <f t="shared" si="730"/>
        <v>6.0455654707500016E-3</v>
      </c>
      <c r="L321" s="11">
        <f t="shared" si="730"/>
        <v>8.292956750000002E-3</v>
      </c>
      <c r="M321" s="11">
        <f t="shared" si="730"/>
        <v>1.1037925434250005E-2</v>
      </c>
      <c r="N321" s="11">
        <f t="shared" si="730"/>
        <v>1.4330229264000001E-2</v>
      </c>
      <c r="O321" s="11">
        <v>21</v>
      </c>
      <c r="P321" s="11">
        <f t="shared" ref="P321:U321" si="731">$I23*P$300^$J23*$R$11^$K23*$Q$11^$L23*$P$11^$M23</f>
        <v>2.8444841652499999E-3</v>
      </c>
      <c r="Q321" s="11">
        <f t="shared" si="731"/>
        <v>4.2459938560000018E-3</v>
      </c>
      <c r="R321" s="11">
        <f t="shared" si="731"/>
        <v>6.0455654707500016E-3</v>
      </c>
      <c r="S321" s="11">
        <f t="shared" si="731"/>
        <v>8.292956750000002E-3</v>
      </c>
      <c r="T321" s="11">
        <f t="shared" si="731"/>
        <v>1.1037925434250005E-2</v>
      </c>
      <c r="U321" s="11">
        <f t="shared" si="731"/>
        <v>1.4330229264000001E-2</v>
      </c>
    </row>
    <row r="322" spans="1:21" x14ac:dyDescent="0.25">
      <c r="A322" s="11">
        <v>22</v>
      </c>
      <c r="B322" s="11">
        <f t="shared" ref="B322:G322" si="732">$I24*B$300^$J24*$R$9^$K24*$Q$9^$L24*$P$9^$M24</f>
        <v>-2.9739555300000005E-2</v>
      </c>
      <c r="C322" s="11">
        <f t="shared" si="732"/>
        <v>-2.9739555300000005E-2</v>
      </c>
      <c r="D322" s="11">
        <f t="shared" si="732"/>
        <v>-2.9739555300000005E-2</v>
      </c>
      <c r="E322" s="11">
        <f t="shared" si="732"/>
        <v>-2.9739555300000005E-2</v>
      </c>
      <c r="F322" s="11">
        <f t="shared" si="732"/>
        <v>-2.9739555300000005E-2</v>
      </c>
      <c r="G322" s="11">
        <f t="shared" si="732"/>
        <v>-2.9739555300000005E-2</v>
      </c>
      <c r="H322" s="11">
        <v>22</v>
      </c>
      <c r="I322" s="11">
        <f t="shared" ref="I322:N322" si="733">$I24*I$300^$J24*$R$10^$K24*$Q$10^$L24*$P$10^$M24</f>
        <v>-2.5491047400000001E-2</v>
      </c>
      <c r="J322" s="11">
        <f t="shared" si="733"/>
        <v>-2.5491047400000001E-2</v>
      </c>
      <c r="K322" s="11">
        <f t="shared" si="733"/>
        <v>-2.5491047400000001E-2</v>
      </c>
      <c r="L322" s="11">
        <f t="shared" si="733"/>
        <v>-2.5491047400000001E-2</v>
      </c>
      <c r="M322" s="11">
        <f t="shared" si="733"/>
        <v>-2.5491047400000001E-2</v>
      </c>
      <c r="N322" s="11">
        <f t="shared" si="733"/>
        <v>-2.5491047400000001E-2</v>
      </c>
      <c r="O322" s="11">
        <v>22</v>
      </c>
      <c r="P322" s="11">
        <f t="shared" ref="P322:U322" si="734">$I24*P$300^$J24*$R$11^$K24*$Q$11^$L24*$P$11^$M24</f>
        <v>-2.1242539500000004E-2</v>
      </c>
      <c r="Q322" s="11">
        <f t="shared" si="734"/>
        <v>-2.1242539500000004E-2</v>
      </c>
      <c r="R322" s="11">
        <f t="shared" si="734"/>
        <v>-2.1242539500000004E-2</v>
      </c>
      <c r="S322" s="11">
        <f t="shared" si="734"/>
        <v>-2.1242539500000004E-2</v>
      </c>
      <c r="T322" s="11">
        <f t="shared" si="734"/>
        <v>-2.1242539500000004E-2</v>
      </c>
      <c r="U322" s="11">
        <f t="shared" si="734"/>
        <v>-2.1242539500000004E-2</v>
      </c>
    </row>
    <row r="323" spans="1:21" x14ac:dyDescent="0.25">
      <c r="A323" s="11">
        <v>23</v>
      </c>
      <c r="B323" s="11">
        <f t="shared" ref="B323:G323" si="735">$I25*B$300^$J25*$R$9^$K25*$Q$9^$L25*$P$9^$M25</f>
        <v>-6.0976936474999984E-3</v>
      </c>
      <c r="C323" s="11">
        <f t="shared" si="735"/>
        <v>-9.1020966400000014E-3</v>
      </c>
      <c r="D323" s="11">
        <f t="shared" si="735"/>
        <v>-1.29598211925E-2</v>
      </c>
      <c r="E323" s="11">
        <f t="shared" si="735"/>
        <v>-1.7777532500000002E-2</v>
      </c>
      <c r="F323" s="11">
        <f t="shared" si="735"/>
        <v>-2.3661895757500006E-2</v>
      </c>
      <c r="G323" s="11">
        <f t="shared" si="735"/>
        <v>-3.0719576160000001E-2</v>
      </c>
      <c r="H323" s="11">
        <v>23</v>
      </c>
      <c r="I323" s="11">
        <f t="shared" ref="I323:N323" si="736">$I25*I$300^$J25*$R$10^$K25*$Q$10^$L25*$P$10^$M25</f>
        <v>-5.2265945549999993E-3</v>
      </c>
      <c r="J323" s="11">
        <f t="shared" si="736"/>
        <v>-7.8017971200000013E-3</v>
      </c>
      <c r="K323" s="11">
        <f t="shared" si="736"/>
        <v>-1.1108418165000002E-2</v>
      </c>
      <c r="L323" s="11">
        <f t="shared" si="736"/>
        <v>-1.5237885E-2</v>
      </c>
      <c r="M323" s="11">
        <f t="shared" si="736"/>
        <v>-2.0281624935000006E-2</v>
      </c>
      <c r="N323" s="11">
        <f t="shared" si="736"/>
        <v>-2.633106528E-2</v>
      </c>
      <c r="O323" s="11">
        <v>23</v>
      </c>
      <c r="P323" s="11">
        <f t="shared" ref="P323:U323" si="737">$I25*P$300^$J25*$R$11^$K25*$Q$11^$L25*$P$11^$M25</f>
        <v>-4.3554954624999993E-3</v>
      </c>
      <c r="Q323" s="11">
        <f t="shared" si="737"/>
        <v>-6.5014976000000021E-3</v>
      </c>
      <c r="R323" s="11">
        <f t="shared" si="737"/>
        <v>-9.2570151375000014E-3</v>
      </c>
      <c r="S323" s="11">
        <f t="shared" si="737"/>
        <v>-1.2698237500000001E-2</v>
      </c>
      <c r="T323" s="11">
        <f t="shared" si="737"/>
        <v>-1.6901354112500006E-2</v>
      </c>
      <c r="U323" s="11">
        <f t="shared" si="737"/>
        <v>-2.1942554400000001E-2</v>
      </c>
    </row>
    <row r="324" spans="1:21" x14ac:dyDescent="0.25">
      <c r="A324" s="11">
        <v>24</v>
      </c>
      <c r="B324" s="11">
        <f t="shared" ref="B324:G324" si="738">$I26*B$300^$J26*$R$9^$K26*$Q$9^$L26*$P$9^$M26</f>
        <v>1.6925517681799996E-2</v>
      </c>
      <c r="C324" s="11">
        <f t="shared" si="738"/>
        <v>2.2106798604800002E-2</v>
      </c>
      <c r="D324" s="11">
        <f t="shared" si="738"/>
        <v>2.7978916984199995E-2</v>
      </c>
      <c r="E324" s="11">
        <f t="shared" si="738"/>
        <v>3.454187282E-2</v>
      </c>
      <c r="F324" s="11">
        <f t="shared" si="738"/>
        <v>4.1795666112200001E-2</v>
      </c>
      <c r="G324" s="11">
        <f t="shared" si="738"/>
        <v>4.9740296860799997E-2</v>
      </c>
      <c r="H324" s="11">
        <v>24</v>
      </c>
      <c r="I324" s="11">
        <f t="shared" ref="I324:N324" si="739">$I26*I$300^$J26*$R$10^$K26*$Q$10^$L26*$P$10^$M26</f>
        <v>1.2435074215199999E-2</v>
      </c>
      <c r="J324" s="11">
        <f t="shared" si="739"/>
        <v>1.6241729587200004E-2</v>
      </c>
      <c r="K324" s="11">
        <f t="shared" si="739"/>
        <v>2.0555939008799998E-2</v>
      </c>
      <c r="L324" s="11">
        <f t="shared" si="739"/>
        <v>2.537770248E-2</v>
      </c>
      <c r="M324" s="11">
        <f t="shared" si="739"/>
        <v>3.0707020000800004E-2</v>
      </c>
      <c r="N324" s="11">
        <f t="shared" si="739"/>
        <v>3.6543891571199999E-2</v>
      </c>
      <c r="O324" s="11">
        <v>24</v>
      </c>
      <c r="P324" s="11">
        <f t="shared" ref="P324:U324" si="740">$I26*P$300^$J26*$R$11^$K26*$Q$11^$L26*$P$11^$M26</f>
        <v>8.6354682049999999E-3</v>
      </c>
      <c r="Q324" s="11">
        <f t="shared" si="740"/>
        <v>1.1278978880000004E-2</v>
      </c>
      <c r="R324" s="11">
        <f t="shared" si="740"/>
        <v>1.4274957645000001E-2</v>
      </c>
      <c r="S324" s="11">
        <f t="shared" si="740"/>
        <v>1.7623404500000002E-2</v>
      </c>
      <c r="T324" s="11">
        <f t="shared" si="740"/>
        <v>2.1324319445000003E-2</v>
      </c>
      <c r="U324" s="11">
        <f t="shared" si="740"/>
        <v>2.537770248E-2</v>
      </c>
    </row>
    <row r="325" spans="1:21" x14ac:dyDescent="0.25">
      <c r="A325" s="11">
        <v>25</v>
      </c>
      <c r="B325" s="11">
        <f t="shared" ref="B325:G325" si="741">$I27*B$300^$J27*$R$9^$K27*$Q$9^$L27*$P$9^$M27</f>
        <v>-4.6109502347999994E-2</v>
      </c>
      <c r="C325" s="11">
        <f t="shared" si="741"/>
        <v>-4.6109502347999994E-2</v>
      </c>
      <c r="D325" s="11">
        <f t="shared" si="741"/>
        <v>-4.6109502347999994E-2</v>
      </c>
      <c r="E325" s="11">
        <f t="shared" si="741"/>
        <v>-4.6109502347999994E-2</v>
      </c>
      <c r="F325" s="11">
        <f t="shared" si="741"/>
        <v>-4.6109502347999994E-2</v>
      </c>
      <c r="G325" s="11">
        <f t="shared" si="741"/>
        <v>-4.6109502347999994E-2</v>
      </c>
      <c r="H325" s="11">
        <v>25</v>
      </c>
      <c r="I325" s="11">
        <f t="shared" ref="I325:N325" si="742">$I27*I$300^$J27*$R$10^$K27*$Q$10^$L27*$P$10^$M27</f>
        <v>-2.9036887776000001E-2</v>
      </c>
      <c r="J325" s="11">
        <f t="shared" si="742"/>
        <v>-2.9036887776000001E-2</v>
      </c>
      <c r="K325" s="11">
        <f t="shared" si="742"/>
        <v>-2.9036887776000001E-2</v>
      </c>
      <c r="L325" s="11">
        <f t="shared" si="742"/>
        <v>-2.9036887776000001E-2</v>
      </c>
      <c r="M325" s="11">
        <f t="shared" si="742"/>
        <v>-2.9036887776000001E-2</v>
      </c>
      <c r="N325" s="11">
        <f t="shared" si="742"/>
        <v>-2.9036887776000001E-2</v>
      </c>
      <c r="O325" s="11">
        <v>25</v>
      </c>
      <c r="P325" s="11">
        <f t="shared" ref="P325:U325" si="743">$I27*P$300^$J27*$R$11^$K27*$Q$11^$L27*$P$11^$M27</f>
        <v>-1.68037545E-2</v>
      </c>
      <c r="Q325" s="11">
        <f t="shared" si="743"/>
        <v>-1.68037545E-2</v>
      </c>
      <c r="R325" s="11">
        <f t="shared" si="743"/>
        <v>-1.68037545E-2</v>
      </c>
      <c r="S325" s="11">
        <f t="shared" si="743"/>
        <v>-1.68037545E-2</v>
      </c>
      <c r="T325" s="11">
        <f t="shared" si="743"/>
        <v>-1.68037545E-2</v>
      </c>
      <c r="U325" s="11">
        <f t="shared" si="743"/>
        <v>-1.68037545E-2</v>
      </c>
    </row>
    <row r="326" spans="1:21" x14ac:dyDescent="0.25">
      <c r="A326" s="11">
        <v>26</v>
      </c>
      <c r="B326" s="11">
        <f t="shared" ref="B326:G326" si="744">$I28*B$300^$J28*$R$9^$K28*$Q$9^$L28*$P$9^$M28</f>
        <v>-1.1135064854950397E-2</v>
      </c>
      <c r="C326" s="11">
        <f t="shared" si="744"/>
        <v>-1.1135064854950397E-2</v>
      </c>
      <c r="D326" s="11">
        <f t="shared" si="744"/>
        <v>-1.1135064854950397E-2</v>
      </c>
      <c r="E326" s="11">
        <f t="shared" si="744"/>
        <v>-1.1135064854950397E-2</v>
      </c>
      <c r="F326" s="11">
        <f t="shared" si="744"/>
        <v>-1.1135064854950397E-2</v>
      </c>
      <c r="G326" s="11">
        <f t="shared" si="744"/>
        <v>-1.1135064854950397E-2</v>
      </c>
      <c r="H326" s="11">
        <v>26</v>
      </c>
      <c r="I326" s="11">
        <f t="shared" ref="I326:N326" si="745">$I28*I$300^$J28*$R$10^$K28*$Q$10^$L28*$P$10^$M28</f>
        <v>-4.4158266187776006E-3</v>
      </c>
      <c r="J326" s="11">
        <f t="shared" si="745"/>
        <v>-4.4158266187776006E-3</v>
      </c>
      <c r="K326" s="11">
        <f t="shared" si="745"/>
        <v>-4.4158266187776006E-3</v>
      </c>
      <c r="L326" s="11">
        <f t="shared" si="745"/>
        <v>-4.4158266187776006E-3</v>
      </c>
      <c r="M326" s="11">
        <f t="shared" si="745"/>
        <v>-4.4158266187776006E-3</v>
      </c>
      <c r="N326" s="11">
        <f t="shared" si="745"/>
        <v>-4.4158266187776006E-3</v>
      </c>
      <c r="O326" s="11">
        <v>26</v>
      </c>
      <c r="P326" s="11">
        <f t="shared" ref="P326:U326" si="746">$I28*P$300^$J28*$R$11^$K28*$Q$11^$L28*$P$11^$M28</f>
        <v>-1.4788514000000001E-3</v>
      </c>
      <c r="Q326" s="11">
        <f t="shared" si="746"/>
        <v>-1.4788514000000001E-3</v>
      </c>
      <c r="R326" s="11">
        <f t="shared" si="746"/>
        <v>-1.4788514000000001E-3</v>
      </c>
      <c r="S326" s="11">
        <f t="shared" si="746"/>
        <v>-1.4788514000000001E-3</v>
      </c>
      <c r="T326" s="11">
        <f t="shared" si="746"/>
        <v>-1.4788514000000001E-3</v>
      </c>
      <c r="U326" s="11">
        <f t="shared" si="746"/>
        <v>-1.4788514000000001E-3</v>
      </c>
    </row>
    <row r="327" spans="1:21" x14ac:dyDescent="0.25">
      <c r="A327" s="11">
        <v>27</v>
      </c>
      <c r="B327" s="11">
        <f t="shared" ref="B327:G327" si="747">$I29*B$300^$J29*$R$9^$K29*$Q$9^$L29*$P$9^$M29</f>
        <v>-1.0995276599999996E-2</v>
      </c>
      <c r="C327" s="11">
        <f t="shared" si="747"/>
        <v>-1.6412774400000003E-2</v>
      </c>
      <c r="D327" s="11">
        <f t="shared" si="747"/>
        <v>-2.3368969800000004E-2</v>
      </c>
      <c r="E327" s="11">
        <f t="shared" si="747"/>
        <v>-3.20562E-2</v>
      </c>
      <c r="F327" s="11">
        <f t="shared" si="747"/>
        <v>-4.2666802200000013E-2</v>
      </c>
      <c r="G327" s="11">
        <f t="shared" si="747"/>
        <v>-5.5393113600000002E-2</v>
      </c>
      <c r="H327" s="11">
        <v>27</v>
      </c>
      <c r="I327" s="11">
        <f t="shared" ref="I327:N327" si="748">$I29*I$300^$J29*$R$10^$K29*$Q$10^$L29*$P$10^$M29</f>
        <v>-1.0995276599999996E-2</v>
      </c>
      <c r="J327" s="11">
        <f t="shared" si="748"/>
        <v>-1.6412774400000003E-2</v>
      </c>
      <c r="K327" s="11">
        <f t="shared" si="748"/>
        <v>-2.3368969800000004E-2</v>
      </c>
      <c r="L327" s="11">
        <f t="shared" si="748"/>
        <v>-3.20562E-2</v>
      </c>
      <c r="M327" s="11">
        <f t="shared" si="748"/>
        <v>-4.2666802200000013E-2</v>
      </c>
      <c r="N327" s="11">
        <f t="shared" si="748"/>
        <v>-5.5393113600000002E-2</v>
      </c>
      <c r="O327" s="11">
        <v>27</v>
      </c>
      <c r="P327" s="11">
        <f t="shared" ref="P327:U327" si="749">$I29*P$300^$J29*$R$11^$K29*$Q$11^$L29*$P$11^$M29</f>
        <v>-1.0995276599999996E-2</v>
      </c>
      <c r="Q327" s="11">
        <f t="shared" si="749"/>
        <v>-1.6412774400000003E-2</v>
      </c>
      <c r="R327" s="11">
        <f t="shared" si="749"/>
        <v>-2.3368969800000004E-2</v>
      </c>
      <c r="S327" s="11">
        <f t="shared" si="749"/>
        <v>-3.20562E-2</v>
      </c>
      <c r="T327" s="11">
        <f t="shared" si="749"/>
        <v>-4.2666802200000013E-2</v>
      </c>
      <c r="U327" s="11">
        <f t="shared" si="749"/>
        <v>-5.5393113600000002E-2</v>
      </c>
    </row>
    <row r="328" spans="1:21" x14ac:dyDescent="0.25">
      <c r="A328" s="11">
        <v>28</v>
      </c>
      <c r="B328" s="11">
        <f t="shared" ref="B328:G328" si="750">$I30*B$300^$J30*$R$9^$K30*$Q$9^$L30*$P$9^$M30</f>
        <v>3.1314304912799986E-3</v>
      </c>
      <c r="C328" s="11">
        <f t="shared" si="750"/>
        <v>4.6743218995200005E-3</v>
      </c>
      <c r="D328" s="11">
        <f t="shared" si="750"/>
        <v>6.6554309858400003E-3</v>
      </c>
      <c r="E328" s="11">
        <f t="shared" si="750"/>
        <v>9.1295349599999978E-3</v>
      </c>
      <c r="F328" s="11">
        <f t="shared" si="750"/>
        <v>1.2151411031759998E-2</v>
      </c>
      <c r="G328" s="11">
        <f t="shared" si="750"/>
        <v>1.5775836410879998E-2</v>
      </c>
      <c r="H328" s="11">
        <v>28</v>
      </c>
      <c r="I328" s="11">
        <f t="shared" ref="I328:N328" si="751">$I30*I$300^$J30*$R$10^$K30*$Q$10^$L30*$P$10^$M30</f>
        <v>1.9719795513599998E-3</v>
      </c>
      <c r="J328" s="11">
        <f t="shared" si="751"/>
        <v>2.9435962982400006E-3</v>
      </c>
      <c r="K328" s="11">
        <f t="shared" si="751"/>
        <v>4.1911751980800004E-3</v>
      </c>
      <c r="L328" s="11">
        <f t="shared" si="751"/>
        <v>5.7492115200000003E-3</v>
      </c>
      <c r="M328" s="11">
        <f t="shared" si="751"/>
        <v>7.6522005331200018E-3</v>
      </c>
      <c r="N328" s="11">
        <f t="shared" si="751"/>
        <v>9.9346375065600002E-3</v>
      </c>
      <c r="O328" s="11">
        <v>28</v>
      </c>
      <c r="P328" s="11">
        <f t="shared" ref="P328:U328" si="752">$I30*P$300^$J30*$R$11^$K30*$Q$11^$L30*$P$11^$M30</f>
        <v>1.1411918699999997E-3</v>
      </c>
      <c r="Q328" s="11">
        <f t="shared" si="752"/>
        <v>1.7034700800000004E-3</v>
      </c>
      <c r="R328" s="11">
        <f t="shared" si="752"/>
        <v>2.4254486100000004E-3</v>
      </c>
      <c r="S328" s="11">
        <f t="shared" si="752"/>
        <v>3.32709E-3</v>
      </c>
      <c r="T328" s="11">
        <f t="shared" si="752"/>
        <v>4.4283567900000008E-3</v>
      </c>
      <c r="U328" s="11">
        <f t="shared" si="752"/>
        <v>5.7492115200000003E-3</v>
      </c>
    </row>
    <row r="329" spans="1:21" x14ac:dyDescent="0.25">
      <c r="A329" s="11">
        <v>29</v>
      </c>
      <c r="B329" s="11">
        <f t="shared" ref="B329:G329" si="753">$I31*B$300^$J31*$R$9^$K31*$Q$9^$L31*$P$9^$M31</f>
        <v>-7.0908351144959971E-3</v>
      </c>
      <c r="C329" s="11">
        <f t="shared" si="753"/>
        <v>-7.0908351144959971E-3</v>
      </c>
      <c r="D329" s="11">
        <f t="shared" si="753"/>
        <v>-7.0908351144959971E-3</v>
      </c>
      <c r="E329" s="11">
        <f t="shared" si="753"/>
        <v>-7.0908351144959971E-3</v>
      </c>
      <c r="F329" s="11">
        <f t="shared" si="753"/>
        <v>-7.0908351144959971E-3</v>
      </c>
      <c r="G329" s="11">
        <f t="shared" si="753"/>
        <v>-7.0908351144959971E-3</v>
      </c>
      <c r="H329" s="11">
        <v>29</v>
      </c>
      <c r="I329" s="11">
        <f t="shared" ref="I329:N329" si="754">$I31*I$300^$J31*$R$10^$K31*$Q$10^$L31*$P$10^$M31</f>
        <v>-2.8120086282239997E-3</v>
      </c>
      <c r="J329" s="11">
        <f t="shared" si="754"/>
        <v>-2.8120086282239997E-3</v>
      </c>
      <c r="K329" s="11">
        <f t="shared" si="754"/>
        <v>-2.8120086282239997E-3</v>
      </c>
      <c r="L329" s="11">
        <f t="shared" si="754"/>
        <v>-2.8120086282239997E-3</v>
      </c>
      <c r="M329" s="11">
        <f t="shared" si="754"/>
        <v>-2.8120086282239997E-3</v>
      </c>
      <c r="N329" s="11">
        <f t="shared" si="754"/>
        <v>-2.8120086282239997E-3</v>
      </c>
      <c r="O329" s="11">
        <v>29</v>
      </c>
      <c r="P329" s="11">
        <f t="shared" ref="P329:U329" si="755">$I31*P$300^$J31*$R$11^$K31*$Q$11^$L31*$P$11^$M31</f>
        <v>-9.4173600000000009E-4</v>
      </c>
      <c r="Q329" s="11">
        <f t="shared" si="755"/>
        <v>-9.4173600000000009E-4</v>
      </c>
      <c r="R329" s="11">
        <f t="shared" si="755"/>
        <v>-9.4173600000000009E-4</v>
      </c>
      <c r="S329" s="11">
        <f t="shared" si="755"/>
        <v>-9.4173600000000009E-4</v>
      </c>
      <c r="T329" s="11">
        <f t="shared" si="755"/>
        <v>-9.4173600000000009E-4</v>
      </c>
      <c r="U329" s="11">
        <f t="shared" si="755"/>
        <v>-9.4173600000000009E-4</v>
      </c>
    </row>
    <row r="330" spans="1:21" x14ac:dyDescent="0.25">
      <c r="A330" s="11">
        <v>30</v>
      </c>
      <c r="B330" s="11">
        <f t="shared" ref="B330:G330" si="756">$I32*B$300^$J32*$R$9^$K32*$Q$9^$L32*$P$9^$M32</f>
        <v>2.4068567249999999E-3</v>
      </c>
      <c r="C330" s="11">
        <f t="shared" si="756"/>
        <v>3.5927424000000005E-3</v>
      </c>
      <c r="D330" s="11">
        <f t="shared" si="756"/>
        <v>5.1154476750000007E-3</v>
      </c>
      <c r="E330" s="11">
        <f t="shared" si="756"/>
        <v>7.0170750000000011E-3</v>
      </c>
      <c r="F330" s="11">
        <f t="shared" si="756"/>
        <v>9.3397268250000037E-3</v>
      </c>
      <c r="G330" s="11">
        <f t="shared" si="756"/>
        <v>1.2125505600000003E-2</v>
      </c>
      <c r="H330" s="11">
        <v>30</v>
      </c>
      <c r="I330" s="11">
        <f t="shared" ref="I330:N330" si="757">$I32*I$300^$J32*$R$10^$K32*$Q$10^$L32*$P$10^$M32</f>
        <v>2.4068567249999999E-3</v>
      </c>
      <c r="J330" s="11">
        <f t="shared" si="757"/>
        <v>3.5927424000000005E-3</v>
      </c>
      <c r="K330" s="11">
        <f t="shared" si="757"/>
        <v>5.1154476750000007E-3</v>
      </c>
      <c r="L330" s="11">
        <f t="shared" si="757"/>
        <v>7.0170750000000011E-3</v>
      </c>
      <c r="M330" s="11">
        <f t="shared" si="757"/>
        <v>9.3397268250000037E-3</v>
      </c>
      <c r="N330" s="11">
        <f t="shared" si="757"/>
        <v>1.2125505600000003E-2</v>
      </c>
      <c r="O330" s="11">
        <v>30</v>
      </c>
      <c r="P330" s="11">
        <f t="shared" ref="P330:U330" si="758">$I32*P$300^$J32*$R$11^$K32*$Q$11^$L32*$P$11^$M32</f>
        <v>2.4068567249999999E-3</v>
      </c>
      <c r="Q330" s="11">
        <f t="shared" si="758"/>
        <v>3.5927424000000005E-3</v>
      </c>
      <c r="R330" s="11">
        <f t="shared" si="758"/>
        <v>5.1154476750000007E-3</v>
      </c>
      <c r="S330" s="11">
        <f t="shared" si="758"/>
        <v>7.0170750000000011E-3</v>
      </c>
      <c r="T330" s="11">
        <f t="shared" si="758"/>
        <v>9.3397268250000037E-3</v>
      </c>
      <c r="U330" s="11">
        <f t="shared" si="758"/>
        <v>1.2125505600000003E-2</v>
      </c>
    </row>
    <row r="331" spans="1:21" x14ac:dyDescent="0.25">
      <c r="A331" s="11">
        <v>31</v>
      </c>
      <c r="B331" s="11">
        <f t="shared" ref="B331:G331" si="759">$I33*B$300^$J33*$R$9^$K33*$Q$9^$L33*$P$9^$M33</f>
        <v>-2.0867051124191991E-2</v>
      </c>
      <c r="C331" s="11">
        <f t="shared" si="759"/>
        <v>-2.0867051124191991E-2</v>
      </c>
      <c r="D331" s="11">
        <f t="shared" si="759"/>
        <v>-2.0867051124191991E-2</v>
      </c>
      <c r="E331" s="11">
        <f t="shared" si="759"/>
        <v>-2.0867051124191991E-2</v>
      </c>
      <c r="F331" s="11">
        <f t="shared" si="759"/>
        <v>-2.0867051124191991E-2</v>
      </c>
      <c r="G331" s="11">
        <f t="shared" si="759"/>
        <v>-2.0867051124191991E-2</v>
      </c>
      <c r="H331" s="11">
        <v>31</v>
      </c>
      <c r="I331" s="11">
        <f t="shared" ref="I331:N331" si="760">$I33*I$300^$J33*$R$10^$K33*$Q$10^$L33*$P$10^$M33</f>
        <v>-8.2752351252479983E-3</v>
      </c>
      <c r="J331" s="11">
        <f t="shared" si="760"/>
        <v>-8.2752351252479983E-3</v>
      </c>
      <c r="K331" s="11">
        <f t="shared" si="760"/>
        <v>-8.2752351252479983E-3</v>
      </c>
      <c r="L331" s="11">
        <f t="shared" si="760"/>
        <v>-8.2752351252479983E-3</v>
      </c>
      <c r="M331" s="11">
        <f t="shared" si="760"/>
        <v>-8.2752351252479983E-3</v>
      </c>
      <c r="N331" s="11">
        <f t="shared" si="760"/>
        <v>-8.2752351252479983E-3</v>
      </c>
      <c r="O331" s="11">
        <v>31</v>
      </c>
      <c r="P331" s="11">
        <f t="shared" ref="P331:U331" si="761">$I33*P$300^$J33*$R$11^$K33*$Q$11^$L33*$P$11^$M33</f>
        <v>-2.7713595000000003E-3</v>
      </c>
      <c r="Q331" s="11">
        <f t="shared" si="761"/>
        <v>-2.7713595000000003E-3</v>
      </c>
      <c r="R331" s="11">
        <f t="shared" si="761"/>
        <v>-2.7713595000000003E-3</v>
      </c>
      <c r="S331" s="11">
        <f t="shared" si="761"/>
        <v>-2.7713595000000003E-3</v>
      </c>
      <c r="T331" s="11">
        <f t="shared" si="761"/>
        <v>-2.7713595000000003E-3</v>
      </c>
      <c r="U331" s="11">
        <f t="shared" si="761"/>
        <v>-2.7713595000000003E-3</v>
      </c>
    </row>
    <row r="332" spans="1:21" x14ac:dyDescent="0.25">
      <c r="A332" s="11">
        <v>32</v>
      </c>
      <c r="B332" s="11">
        <f t="shared" ref="B332:G332" si="762">$I34*B$300^$J34*$R$9^$K34*$Q$9^$L34*$P$9^$M34</f>
        <v>-3.4038192825000002E-3</v>
      </c>
      <c r="C332" s="11">
        <f t="shared" si="762"/>
        <v>-3.8900791800000004E-3</v>
      </c>
      <c r="D332" s="11">
        <f t="shared" si="762"/>
        <v>-4.3763390775000003E-3</v>
      </c>
      <c r="E332" s="11">
        <f t="shared" si="762"/>
        <v>-4.8625989750000001E-3</v>
      </c>
      <c r="F332" s="11">
        <f t="shared" si="762"/>
        <v>-5.3488588725000008E-3</v>
      </c>
      <c r="G332" s="11">
        <f t="shared" si="762"/>
        <v>-5.8351187699999998E-3</v>
      </c>
      <c r="H332" s="11">
        <v>32</v>
      </c>
      <c r="I332" s="11">
        <f t="shared" ref="I332:N332" si="763">$I34*I$300^$J34*$R$10^$K34*$Q$10^$L34*$P$10^$M34</f>
        <v>-3.4038192825000002E-3</v>
      </c>
      <c r="J332" s="11">
        <f t="shared" si="763"/>
        <v>-3.8900791800000004E-3</v>
      </c>
      <c r="K332" s="11">
        <f t="shared" si="763"/>
        <v>-4.3763390775000003E-3</v>
      </c>
      <c r="L332" s="11">
        <f t="shared" si="763"/>
        <v>-4.8625989750000001E-3</v>
      </c>
      <c r="M332" s="11">
        <f t="shared" si="763"/>
        <v>-5.3488588725000008E-3</v>
      </c>
      <c r="N332" s="11">
        <f t="shared" si="763"/>
        <v>-5.8351187699999998E-3</v>
      </c>
      <c r="O332" s="11">
        <v>32</v>
      </c>
      <c r="P332" s="11">
        <f t="shared" ref="P332:U332" si="764">$I34*P$300^$J34*$R$11^$K34*$Q$11^$L34*$P$11^$M34</f>
        <v>-3.4038192825000002E-3</v>
      </c>
      <c r="Q332" s="11">
        <f t="shared" si="764"/>
        <v>-3.8900791800000004E-3</v>
      </c>
      <c r="R332" s="11">
        <f t="shared" si="764"/>
        <v>-4.3763390775000003E-3</v>
      </c>
      <c r="S332" s="11">
        <f t="shared" si="764"/>
        <v>-4.8625989750000001E-3</v>
      </c>
      <c r="T332" s="11">
        <f t="shared" si="764"/>
        <v>-5.3488588725000008E-3</v>
      </c>
      <c r="U332" s="11">
        <f t="shared" si="764"/>
        <v>-5.8351187699999998E-3</v>
      </c>
    </row>
    <row r="333" spans="1:21" x14ac:dyDescent="0.25">
      <c r="A333" s="11">
        <v>33</v>
      </c>
      <c r="B333" s="11">
        <f t="shared" ref="B333:G333" si="765">$I35*B$300^$J35*$R$9^$K35*$Q$9^$L35*$P$9^$M35</f>
        <v>3.1501669289999999E-2</v>
      </c>
      <c r="C333" s="11">
        <f t="shared" si="765"/>
        <v>3.1501669289999999E-2</v>
      </c>
      <c r="D333" s="11">
        <f t="shared" si="765"/>
        <v>3.1501669289999999E-2</v>
      </c>
      <c r="E333" s="11">
        <f t="shared" si="765"/>
        <v>3.1501669289999999E-2</v>
      </c>
      <c r="F333" s="11">
        <f t="shared" si="765"/>
        <v>3.1501669289999999E-2</v>
      </c>
      <c r="G333" s="11">
        <f t="shared" si="765"/>
        <v>3.1501669289999999E-2</v>
      </c>
      <c r="H333" s="11">
        <v>33</v>
      </c>
      <c r="I333" s="11">
        <f t="shared" ref="I333:N333" si="766">$I35*I$300^$J35*$R$10^$K35*$Q$10^$L35*$P$10^$M35</f>
        <v>2.3144083560000004E-2</v>
      </c>
      <c r="J333" s="11">
        <f t="shared" si="766"/>
        <v>2.3144083560000004E-2</v>
      </c>
      <c r="K333" s="11">
        <f t="shared" si="766"/>
        <v>2.3144083560000004E-2</v>
      </c>
      <c r="L333" s="11">
        <f t="shared" si="766"/>
        <v>2.3144083560000004E-2</v>
      </c>
      <c r="M333" s="11">
        <f t="shared" si="766"/>
        <v>2.3144083560000004E-2</v>
      </c>
      <c r="N333" s="11">
        <f t="shared" si="766"/>
        <v>2.3144083560000004E-2</v>
      </c>
      <c r="O333" s="11">
        <v>33</v>
      </c>
      <c r="P333" s="11">
        <f t="shared" ref="P333:U333" si="767">$I35*P$300^$J35*$R$11^$K35*$Q$11^$L35*$P$11^$M35</f>
        <v>1.6072280250000001E-2</v>
      </c>
      <c r="Q333" s="11">
        <f t="shared" si="767"/>
        <v>1.6072280250000001E-2</v>
      </c>
      <c r="R333" s="11">
        <f t="shared" si="767"/>
        <v>1.6072280250000001E-2</v>
      </c>
      <c r="S333" s="11">
        <f t="shared" si="767"/>
        <v>1.6072280250000001E-2</v>
      </c>
      <c r="T333" s="11">
        <f t="shared" si="767"/>
        <v>1.6072280250000001E-2</v>
      </c>
      <c r="U333" s="11">
        <f t="shared" si="767"/>
        <v>1.6072280250000001E-2</v>
      </c>
    </row>
    <row r="334" spans="1:21" x14ac:dyDescent="0.25">
      <c r="A334" s="11">
        <v>34</v>
      </c>
      <c r="B334" s="11">
        <f t="shared" ref="B334:G334" si="768">$I36*B$300^$J36*$R$9^$K36*$Q$9^$L36*$P$9^$M36</f>
        <v>-5.4241885228439989E-3</v>
      </c>
      <c r="C334" s="11">
        <f t="shared" si="768"/>
        <v>-7.0846543971840002E-3</v>
      </c>
      <c r="D334" s="11">
        <f t="shared" si="768"/>
        <v>-8.9665157214360008E-3</v>
      </c>
      <c r="E334" s="11">
        <f t="shared" si="768"/>
        <v>-1.1069772495599997E-2</v>
      </c>
      <c r="F334" s="11">
        <f t="shared" si="768"/>
        <v>-1.3394424719676001E-2</v>
      </c>
      <c r="G334" s="11">
        <f t="shared" si="768"/>
        <v>-1.5940472393663998E-2</v>
      </c>
      <c r="H334" s="11">
        <v>34</v>
      </c>
      <c r="I334" s="11">
        <f t="shared" ref="I334:N334" si="769">$I36*I$300^$J36*$R$10^$K36*$Q$10^$L36*$P$10^$M36</f>
        <v>-3.4158155129279996E-3</v>
      </c>
      <c r="J334" s="11">
        <f t="shared" si="769"/>
        <v>-4.4614733230080011E-3</v>
      </c>
      <c r="K334" s="11">
        <f t="shared" si="769"/>
        <v>-5.6465521744320018E-3</v>
      </c>
      <c r="L334" s="11">
        <f t="shared" si="769"/>
        <v>-6.9710520672000009E-3</v>
      </c>
      <c r="M334" s="11">
        <f t="shared" si="769"/>
        <v>-8.4349730013120027E-3</v>
      </c>
      <c r="N334" s="11">
        <f t="shared" si="769"/>
        <v>-1.0038314976767999E-2</v>
      </c>
      <c r="O334" s="11">
        <v>34</v>
      </c>
      <c r="P334" s="11">
        <f t="shared" ref="P334:U334" si="770">$I36*P$300^$J36*$R$11^$K36*$Q$11^$L36*$P$11^$M36</f>
        <v>-1.9767450885000001E-3</v>
      </c>
      <c r="Q334" s="11">
        <f t="shared" si="770"/>
        <v>-2.5818711360000011E-3</v>
      </c>
      <c r="R334" s="11">
        <f t="shared" si="770"/>
        <v>-3.2676806565000004E-3</v>
      </c>
      <c r="S334" s="11">
        <f t="shared" si="770"/>
        <v>-4.0341736500000003E-3</v>
      </c>
      <c r="T334" s="11">
        <f t="shared" si="770"/>
        <v>-4.8813501165000019E-3</v>
      </c>
      <c r="U334" s="11">
        <f t="shared" si="770"/>
        <v>-5.8092100560000011E-3</v>
      </c>
    </row>
    <row r="335" spans="1:21" x14ac:dyDescent="0.25">
      <c r="A335" s="11">
        <v>35</v>
      </c>
      <c r="B335" s="11">
        <f t="shared" ref="B335:G335" si="771">$I37*B$300^$J37*$R$9^$K37*$Q$9^$L37*$P$9^$M37</f>
        <v>3.1901491260038384E-2</v>
      </c>
      <c r="C335" s="11">
        <f t="shared" si="771"/>
        <v>3.1901491260038384E-2</v>
      </c>
      <c r="D335" s="11">
        <f t="shared" si="771"/>
        <v>3.1901491260038384E-2</v>
      </c>
      <c r="E335" s="11">
        <f t="shared" si="771"/>
        <v>3.1901491260038384E-2</v>
      </c>
      <c r="F335" s="11">
        <f t="shared" si="771"/>
        <v>3.1901491260038384E-2</v>
      </c>
      <c r="G335" s="11">
        <f t="shared" si="771"/>
        <v>3.1901491260038384E-2</v>
      </c>
      <c r="H335" s="11">
        <v>35</v>
      </c>
      <c r="I335" s="11">
        <f t="shared" ref="I335:N335" si="772">$I37*I$300^$J37*$R$10^$K37*$Q$10^$L37*$P$10^$M37</f>
        <v>1.2651157053849598E-2</v>
      </c>
      <c r="J335" s="11">
        <f t="shared" si="772"/>
        <v>1.2651157053849598E-2</v>
      </c>
      <c r="K335" s="11">
        <f t="shared" si="772"/>
        <v>1.2651157053849598E-2</v>
      </c>
      <c r="L335" s="11">
        <f t="shared" si="772"/>
        <v>1.2651157053849598E-2</v>
      </c>
      <c r="M335" s="11">
        <f t="shared" si="772"/>
        <v>1.2651157053849598E-2</v>
      </c>
      <c r="N335" s="11">
        <f t="shared" si="772"/>
        <v>1.2651157053849598E-2</v>
      </c>
      <c r="O335" s="11">
        <v>35</v>
      </c>
      <c r="P335" s="11">
        <f t="shared" ref="P335:U335" si="773">$I37*P$300^$J37*$R$11^$K37*$Q$11^$L37*$P$11^$M37</f>
        <v>4.2368469000000006E-3</v>
      </c>
      <c r="Q335" s="11">
        <f t="shared" si="773"/>
        <v>4.2368469000000006E-3</v>
      </c>
      <c r="R335" s="11">
        <f t="shared" si="773"/>
        <v>4.2368469000000006E-3</v>
      </c>
      <c r="S335" s="11">
        <f t="shared" si="773"/>
        <v>4.2368469000000006E-3</v>
      </c>
      <c r="T335" s="11">
        <f t="shared" si="773"/>
        <v>4.2368469000000006E-3</v>
      </c>
      <c r="U335" s="11">
        <f t="shared" si="773"/>
        <v>4.2368469000000006E-3</v>
      </c>
    </row>
    <row r="336" spans="1:21" x14ac:dyDescent="0.25">
      <c r="A336" s="11">
        <v>36</v>
      </c>
      <c r="B336" s="11">
        <f t="shared" ref="B336:G336" si="774">$I38*B$300^$J38*$R$9^$K38*$Q$9^$L38*$P$9^$M38</f>
        <v>-1.6183906199999997E-2</v>
      </c>
      <c r="C336" s="11">
        <f t="shared" si="774"/>
        <v>-1.84958928E-2</v>
      </c>
      <c r="D336" s="11">
        <f t="shared" si="774"/>
        <v>-2.0807879399999996E-2</v>
      </c>
      <c r="E336" s="11">
        <f t="shared" si="774"/>
        <v>-2.3119865999999996E-2</v>
      </c>
      <c r="F336" s="11">
        <f t="shared" si="774"/>
        <v>-2.5431852599999999E-2</v>
      </c>
      <c r="G336" s="11">
        <f t="shared" si="774"/>
        <v>-2.7743839199999999E-2</v>
      </c>
      <c r="H336" s="11">
        <v>36</v>
      </c>
      <c r="I336" s="11">
        <f t="shared" ref="I336:N336" si="775">$I38*I$300^$J38*$R$10^$K38*$Q$10^$L38*$P$10^$M38</f>
        <v>-1.3871919599999998E-2</v>
      </c>
      <c r="J336" s="11">
        <f t="shared" si="775"/>
        <v>-1.58536224E-2</v>
      </c>
      <c r="K336" s="11">
        <f t="shared" si="775"/>
        <v>-1.7835325199999998E-2</v>
      </c>
      <c r="L336" s="11">
        <f t="shared" si="775"/>
        <v>-1.9817028E-2</v>
      </c>
      <c r="M336" s="11">
        <f t="shared" si="775"/>
        <v>-2.1798730799999999E-2</v>
      </c>
      <c r="N336" s="11">
        <f t="shared" si="775"/>
        <v>-2.3780433600000001E-2</v>
      </c>
      <c r="O336" s="11">
        <v>36</v>
      </c>
      <c r="P336" s="11">
        <f t="shared" ref="P336:U336" si="776">$I38*P$300^$J38*$R$11^$K38*$Q$11^$L38*$P$11^$M38</f>
        <v>-1.1559932999999998E-2</v>
      </c>
      <c r="Q336" s="11">
        <f t="shared" si="776"/>
        <v>-1.3211352000000001E-2</v>
      </c>
      <c r="R336" s="11">
        <f t="shared" si="776"/>
        <v>-1.4862770999999999E-2</v>
      </c>
      <c r="S336" s="11">
        <f t="shared" si="776"/>
        <v>-1.6514189999999998E-2</v>
      </c>
      <c r="T336" s="11">
        <f t="shared" si="776"/>
        <v>-1.8165608999999999E-2</v>
      </c>
      <c r="U336" s="11">
        <f t="shared" si="776"/>
        <v>-1.9817028E-2</v>
      </c>
    </row>
    <row r="337" spans="1:21" x14ac:dyDescent="0.25">
      <c r="A337" s="11">
        <v>37</v>
      </c>
      <c r="B337" s="11">
        <f t="shared" ref="B337:G337" si="777">$I39*B$300^$J39*$R$9^$K39*$Q$9^$L39*$P$9^$M39</f>
        <v>6.8038702451999971E-4</v>
      </c>
      <c r="C337" s="11">
        <f t="shared" si="777"/>
        <v>1.01562144768E-3</v>
      </c>
      <c r="D337" s="11">
        <f t="shared" si="777"/>
        <v>1.4460703815599998E-3</v>
      </c>
      <c r="E337" s="11">
        <f t="shared" si="777"/>
        <v>1.9836356399999997E-3</v>
      </c>
      <c r="F337" s="11">
        <f t="shared" si="777"/>
        <v>2.6402190368400007E-3</v>
      </c>
      <c r="G337" s="11">
        <f t="shared" si="777"/>
        <v>3.4277223859199993E-3</v>
      </c>
      <c r="H337" s="11">
        <v>37</v>
      </c>
      <c r="I337" s="11">
        <f t="shared" ref="I337:N337" si="778">$I39*I$300^$J39*$R$10^$K39*$Q$10^$L39*$P$10^$M39</f>
        <v>4.9987618127999981E-4</v>
      </c>
      <c r="J337" s="11">
        <f t="shared" si="778"/>
        <v>7.4617085952000009E-4</v>
      </c>
      <c r="K337" s="11">
        <f t="shared" si="778"/>
        <v>1.0624190558400002E-3</v>
      </c>
      <c r="L337" s="11">
        <f t="shared" si="778"/>
        <v>1.4573649599999997E-3</v>
      </c>
      <c r="M337" s="11">
        <f t="shared" si="778"/>
        <v>1.9397527617600004E-3</v>
      </c>
      <c r="N337" s="11">
        <f t="shared" si="778"/>
        <v>2.5183266508799996E-3</v>
      </c>
      <c r="O337" s="11">
        <v>37</v>
      </c>
      <c r="P337" s="11">
        <f t="shared" ref="P337:U337" si="779">$I39*P$300^$J39*$R$11^$K39*$Q$11^$L39*$P$11^$M39</f>
        <v>3.4713623699999987E-4</v>
      </c>
      <c r="Q337" s="11">
        <f t="shared" si="779"/>
        <v>5.1817420800000008E-4</v>
      </c>
      <c r="R337" s="11">
        <f t="shared" si="779"/>
        <v>7.3779101100000008E-4</v>
      </c>
      <c r="S337" s="11">
        <f t="shared" si="779"/>
        <v>1.012059E-3</v>
      </c>
      <c r="T337" s="11">
        <f t="shared" si="779"/>
        <v>1.3470505290000003E-3</v>
      </c>
      <c r="U337" s="11">
        <f t="shared" si="779"/>
        <v>1.7488379519999999E-3</v>
      </c>
    </row>
    <row r="338" spans="1:21" x14ac:dyDescent="0.25">
      <c r="A338" s="11">
        <v>38</v>
      </c>
      <c r="B338" s="11">
        <f t="shared" ref="B338:G338" si="780">$I40*B$300^$J40*$R$9^$K40*$Q$9^$L40*$P$9^$M40</f>
        <v>-6.9086718152040912E-4</v>
      </c>
      <c r="C338" s="11">
        <f t="shared" si="780"/>
        <v>-1.0312652971966462E-3</v>
      </c>
      <c r="D338" s="11">
        <f t="shared" si="780"/>
        <v>-1.4683445344850683E-3</v>
      </c>
      <c r="E338" s="11">
        <f t="shared" si="780"/>
        <v>-2.0141900335871993E-3</v>
      </c>
      <c r="F338" s="11">
        <f t="shared" si="780"/>
        <v>-2.6808869347045628E-3</v>
      </c>
      <c r="G338" s="11">
        <f t="shared" si="780"/>
        <v>-3.4805203780386798E-3</v>
      </c>
      <c r="H338" s="11">
        <v>38</v>
      </c>
      <c r="I338" s="11">
        <f t="shared" ref="I338:N338" si="781">$I40*I$300^$J40*$R$10^$K40*$Q$10^$L40*$P$10^$M40</f>
        <v>-2.7397682276106229E-4</v>
      </c>
      <c r="J338" s="11">
        <f t="shared" si="781"/>
        <v>-4.0896831852380163E-4</v>
      </c>
      <c r="K338" s="11">
        <f t="shared" si="781"/>
        <v>-5.8230059414814714E-4</v>
      </c>
      <c r="L338" s="11">
        <f t="shared" si="781"/>
        <v>-7.9876624711679991E-4</v>
      </c>
      <c r="M338" s="11">
        <f t="shared" si="781"/>
        <v>-1.063157874912461E-3</v>
      </c>
      <c r="N338" s="11">
        <f t="shared" si="781"/>
        <v>-1.3802680750178303E-3</v>
      </c>
      <c r="O338" s="11">
        <v>38</v>
      </c>
      <c r="P338" s="11">
        <f t="shared" ref="P338:U338" si="782">$I40*P$300^$J40*$R$11^$K40*$Q$11^$L40*$P$11^$M40</f>
        <v>-9.1754283599999973E-5</v>
      </c>
      <c r="Q338" s="11">
        <f t="shared" si="782"/>
        <v>-1.3696266240000003E-4</v>
      </c>
      <c r="R338" s="11">
        <f t="shared" si="782"/>
        <v>-1.9501129080000003E-4</v>
      </c>
      <c r="S338" s="11">
        <f t="shared" si="782"/>
        <v>-2.6750519999999998E-4</v>
      </c>
      <c r="T338" s="11">
        <f t="shared" si="782"/>
        <v>-3.5604942120000005E-4</v>
      </c>
      <c r="U338" s="11">
        <f t="shared" si="782"/>
        <v>-4.6224898560000001E-4</v>
      </c>
    </row>
    <row r="339" spans="1:21" x14ac:dyDescent="0.25">
      <c r="A339" s="11">
        <v>39</v>
      </c>
      <c r="B339" s="11">
        <f t="shared" ref="B339:G339" si="783">$I41*B$300^$J41*$R$9^$K41*$Q$9^$L41*$P$9^$M41</f>
        <v>1.103811345E-3</v>
      </c>
      <c r="C339" s="11">
        <f t="shared" si="783"/>
        <v>1.2614986800000001E-3</v>
      </c>
      <c r="D339" s="11">
        <f t="shared" si="783"/>
        <v>1.4191860150000002E-3</v>
      </c>
      <c r="E339" s="11">
        <f t="shared" si="783"/>
        <v>1.5768733499999998E-3</v>
      </c>
      <c r="F339" s="11">
        <f t="shared" si="783"/>
        <v>1.7345606850000003E-3</v>
      </c>
      <c r="G339" s="11">
        <f t="shared" si="783"/>
        <v>1.8922480199999997E-3</v>
      </c>
      <c r="H339" s="11">
        <v>39</v>
      </c>
      <c r="I339" s="11">
        <f t="shared" ref="I339:N339" si="784">$I41*I$300^$J41*$R$10^$K41*$Q$10^$L41*$P$10^$M41</f>
        <v>1.103811345E-3</v>
      </c>
      <c r="J339" s="11">
        <f t="shared" si="784"/>
        <v>1.2614986800000001E-3</v>
      </c>
      <c r="K339" s="11">
        <f t="shared" si="784"/>
        <v>1.4191860150000002E-3</v>
      </c>
      <c r="L339" s="11">
        <f t="shared" si="784"/>
        <v>1.5768733499999998E-3</v>
      </c>
      <c r="M339" s="11">
        <f t="shared" si="784"/>
        <v>1.7345606850000003E-3</v>
      </c>
      <c r="N339" s="11">
        <f t="shared" si="784"/>
        <v>1.8922480199999997E-3</v>
      </c>
      <c r="O339" s="11">
        <v>39</v>
      </c>
      <c r="P339" s="11">
        <f t="shared" ref="P339:U339" si="785">$I41*P$300^$J41*$R$11^$K41*$Q$11^$L41*$P$11^$M41</f>
        <v>1.103811345E-3</v>
      </c>
      <c r="Q339" s="11">
        <f t="shared" si="785"/>
        <v>1.2614986800000001E-3</v>
      </c>
      <c r="R339" s="11">
        <f t="shared" si="785"/>
        <v>1.4191860150000002E-3</v>
      </c>
      <c r="S339" s="11">
        <f t="shared" si="785"/>
        <v>1.5768733499999998E-3</v>
      </c>
      <c r="T339" s="11">
        <f t="shared" si="785"/>
        <v>1.7345606850000003E-3</v>
      </c>
      <c r="U339" s="11">
        <f t="shared" si="785"/>
        <v>1.8922480199999997E-3</v>
      </c>
    </row>
    <row r="340" spans="1:21" x14ac:dyDescent="0.25">
      <c r="A340" s="11">
        <v>40</v>
      </c>
      <c r="B340" s="11">
        <f t="shared" ref="B340:G340" si="786">$I42*B$300^$J42*$R$9^$K42*$Q$9^$L42*$P$9^$M42</f>
        <v>2.3867912249999996E-3</v>
      </c>
      <c r="C340" s="11">
        <f t="shared" si="786"/>
        <v>3.1174416000000009E-3</v>
      </c>
      <c r="D340" s="11">
        <f t="shared" si="786"/>
        <v>3.9455120250000003E-3</v>
      </c>
      <c r="E340" s="11">
        <f t="shared" si="786"/>
        <v>4.8710024999999999E-3</v>
      </c>
      <c r="F340" s="11">
        <f t="shared" si="786"/>
        <v>5.893913025000001E-3</v>
      </c>
      <c r="G340" s="11">
        <f t="shared" si="786"/>
        <v>7.0142436000000001E-3</v>
      </c>
      <c r="H340" s="11">
        <v>40</v>
      </c>
      <c r="I340" s="11">
        <f t="shared" ref="I340:N340" si="787">$I42*I$300^$J42*$R$10^$K42*$Q$10^$L42*$P$10^$M42</f>
        <v>2.3867912249999996E-3</v>
      </c>
      <c r="J340" s="11">
        <f t="shared" si="787"/>
        <v>3.1174416000000009E-3</v>
      </c>
      <c r="K340" s="11">
        <f t="shared" si="787"/>
        <v>3.9455120250000003E-3</v>
      </c>
      <c r="L340" s="11">
        <f t="shared" si="787"/>
        <v>4.8710024999999999E-3</v>
      </c>
      <c r="M340" s="11">
        <f t="shared" si="787"/>
        <v>5.893913025000001E-3</v>
      </c>
      <c r="N340" s="11">
        <f t="shared" si="787"/>
        <v>7.0142436000000001E-3</v>
      </c>
      <c r="O340" s="11">
        <v>40</v>
      </c>
      <c r="P340" s="11">
        <f t="shared" ref="P340:U340" si="788">$I42*P$300^$J42*$R$11^$K42*$Q$11^$L42*$P$11^$M42</f>
        <v>2.3867912249999996E-3</v>
      </c>
      <c r="Q340" s="11">
        <f t="shared" si="788"/>
        <v>3.1174416000000009E-3</v>
      </c>
      <c r="R340" s="11">
        <f t="shared" si="788"/>
        <v>3.9455120250000003E-3</v>
      </c>
      <c r="S340" s="11">
        <f t="shared" si="788"/>
        <v>4.8710024999999999E-3</v>
      </c>
      <c r="T340" s="11">
        <f t="shared" si="788"/>
        <v>5.893913025000001E-3</v>
      </c>
      <c r="U340" s="11">
        <f t="shared" si="788"/>
        <v>7.0142436000000001E-3</v>
      </c>
    </row>
    <row r="341" spans="1:21" x14ac:dyDescent="0.25">
      <c r="A341" s="11">
        <v>41</v>
      </c>
      <c r="B341" s="11">
        <f t="shared" ref="B341:G341" si="789">$I43*B$300^$J43*$R$9^$K43*$Q$9^$L43*$P$9^$M43</f>
        <v>1.781059644E-2</v>
      </c>
      <c r="C341" s="11">
        <f t="shared" si="789"/>
        <v>1.781059644E-2</v>
      </c>
      <c r="D341" s="11">
        <f t="shared" si="789"/>
        <v>1.781059644E-2</v>
      </c>
      <c r="E341" s="11">
        <f t="shared" si="789"/>
        <v>1.781059644E-2</v>
      </c>
      <c r="F341" s="11">
        <f t="shared" si="789"/>
        <v>1.781059644E-2</v>
      </c>
      <c r="G341" s="11">
        <f t="shared" si="789"/>
        <v>1.781059644E-2</v>
      </c>
      <c r="H341" s="11">
        <v>41</v>
      </c>
      <c r="I341" s="11">
        <f t="shared" ref="I341:N341" si="790">$I43*I$300^$J43*$R$10^$K43*$Q$10^$L43*$P$10^$M43</f>
        <v>1.3085336160000001E-2</v>
      </c>
      <c r="J341" s="11">
        <f t="shared" si="790"/>
        <v>1.3085336160000001E-2</v>
      </c>
      <c r="K341" s="11">
        <f t="shared" si="790"/>
        <v>1.3085336160000001E-2</v>
      </c>
      <c r="L341" s="11">
        <f t="shared" si="790"/>
        <v>1.3085336160000001E-2</v>
      </c>
      <c r="M341" s="11">
        <f t="shared" si="790"/>
        <v>1.3085336160000001E-2</v>
      </c>
      <c r="N341" s="11">
        <f t="shared" si="790"/>
        <v>1.3085336160000001E-2</v>
      </c>
      <c r="O341" s="11">
        <v>41</v>
      </c>
      <c r="P341" s="11">
        <f t="shared" ref="P341:U341" si="791">$I43*P$300^$J43*$R$11^$K43*$Q$11^$L43*$P$11^$M43</f>
        <v>9.0870390000000016E-3</v>
      </c>
      <c r="Q341" s="11">
        <f t="shared" si="791"/>
        <v>9.0870390000000016E-3</v>
      </c>
      <c r="R341" s="11">
        <f t="shared" si="791"/>
        <v>9.0870390000000016E-3</v>
      </c>
      <c r="S341" s="11">
        <f t="shared" si="791"/>
        <v>9.0870390000000016E-3</v>
      </c>
      <c r="T341" s="11">
        <f t="shared" si="791"/>
        <v>9.0870390000000016E-3</v>
      </c>
      <c r="U341" s="11">
        <f t="shared" si="791"/>
        <v>9.0870390000000016E-3</v>
      </c>
    </row>
    <row r="342" spans="1:21" x14ac:dyDescent="0.25">
      <c r="A342" s="11">
        <v>42</v>
      </c>
      <c r="B342" s="11">
        <f t="shared" ref="B342:G342" si="792">$I44*B$300^$J44*$R$9^$K44*$Q$9^$L44*$P$9^$M44</f>
        <v>1.3332515888764794E-2</v>
      </c>
      <c r="C342" s="11">
        <f t="shared" si="792"/>
        <v>1.3332515888764794E-2</v>
      </c>
      <c r="D342" s="11">
        <f t="shared" si="792"/>
        <v>1.3332515888764794E-2</v>
      </c>
      <c r="E342" s="11">
        <f t="shared" si="792"/>
        <v>1.3332515888764794E-2</v>
      </c>
      <c r="F342" s="11">
        <f t="shared" si="792"/>
        <v>1.3332515888764794E-2</v>
      </c>
      <c r="G342" s="11">
        <f t="shared" si="792"/>
        <v>1.3332515888764794E-2</v>
      </c>
      <c r="H342" s="11">
        <v>42</v>
      </c>
      <c r="I342" s="11">
        <f t="shared" ref="I342:N342" si="793">$I44*I$300^$J44*$R$10^$K44*$Q$10^$L44*$P$10^$M44</f>
        <v>5.2872685811711992E-3</v>
      </c>
      <c r="J342" s="11">
        <f t="shared" si="793"/>
        <v>5.2872685811711992E-3</v>
      </c>
      <c r="K342" s="11">
        <f t="shared" si="793"/>
        <v>5.2872685811711992E-3</v>
      </c>
      <c r="L342" s="11">
        <f t="shared" si="793"/>
        <v>5.2872685811711992E-3</v>
      </c>
      <c r="M342" s="11">
        <f t="shared" si="793"/>
        <v>5.2872685811711992E-3</v>
      </c>
      <c r="N342" s="11">
        <f t="shared" si="793"/>
        <v>5.2872685811711992E-3</v>
      </c>
      <c r="O342" s="11">
        <v>42</v>
      </c>
      <c r="P342" s="11">
        <f t="shared" ref="P342:U342" si="794">$I44*P$300^$J44*$R$11^$K44*$Q$11^$L44*$P$11^$M44</f>
        <v>1.7706955500000001E-3</v>
      </c>
      <c r="Q342" s="11">
        <f t="shared" si="794"/>
        <v>1.7706955500000001E-3</v>
      </c>
      <c r="R342" s="11">
        <f t="shared" si="794"/>
        <v>1.7706955500000001E-3</v>
      </c>
      <c r="S342" s="11">
        <f t="shared" si="794"/>
        <v>1.7706955500000001E-3</v>
      </c>
      <c r="T342" s="11">
        <f t="shared" si="794"/>
        <v>1.7706955500000001E-3</v>
      </c>
      <c r="U342" s="11">
        <f t="shared" si="794"/>
        <v>1.7706955500000001E-3</v>
      </c>
    </row>
    <row r="343" spans="1:21" x14ac:dyDescent="0.25">
      <c r="A343" s="11">
        <v>43</v>
      </c>
      <c r="B343" s="11">
        <f t="shared" ref="B343:G343" si="795">$I45*B$300^$J45*$R$9^$K45*$Q$9^$L45*$P$9^$M45</f>
        <v>-7.0080075000000016E-4</v>
      </c>
      <c r="C343" s="11">
        <f t="shared" si="795"/>
        <v>-7.0080075000000016E-4</v>
      </c>
      <c r="D343" s="11">
        <f t="shared" si="795"/>
        <v>-7.0080075000000016E-4</v>
      </c>
      <c r="E343" s="11">
        <f t="shared" si="795"/>
        <v>-7.0080075000000016E-4</v>
      </c>
      <c r="F343" s="11">
        <f t="shared" si="795"/>
        <v>-7.0080075000000016E-4</v>
      </c>
      <c r="G343" s="11">
        <f t="shared" si="795"/>
        <v>-7.0080075000000016E-4</v>
      </c>
      <c r="H343" s="11">
        <v>43</v>
      </c>
      <c r="I343" s="11">
        <f t="shared" ref="I343:N343" si="796">$I45*I$300^$J45*$R$10^$K45*$Q$10^$L45*$P$10^$M45</f>
        <v>-7.0080075000000016E-4</v>
      </c>
      <c r="J343" s="11">
        <f t="shared" si="796"/>
        <v>-7.0080075000000016E-4</v>
      </c>
      <c r="K343" s="11">
        <f t="shared" si="796"/>
        <v>-7.0080075000000016E-4</v>
      </c>
      <c r="L343" s="11">
        <f t="shared" si="796"/>
        <v>-7.0080075000000016E-4</v>
      </c>
      <c r="M343" s="11">
        <f t="shared" si="796"/>
        <v>-7.0080075000000016E-4</v>
      </c>
      <c r="N343" s="11">
        <f t="shared" si="796"/>
        <v>-7.0080075000000016E-4</v>
      </c>
      <c r="O343" s="11">
        <v>43</v>
      </c>
      <c r="P343" s="11">
        <f t="shared" ref="P343:U343" si="797">$I45*P$300^$J45*$R$11^$K45*$Q$11^$L45*$P$11^$M45</f>
        <v>-7.0080075000000016E-4</v>
      </c>
      <c r="Q343" s="11">
        <f t="shared" si="797"/>
        <v>-7.0080075000000016E-4</v>
      </c>
      <c r="R343" s="11">
        <f t="shared" si="797"/>
        <v>-7.0080075000000016E-4</v>
      </c>
      <c r="S343" s="11">
        <f t="shared" si="797"/>
        <v>-7.0080075000000016E-4</v>
      </c>
      <c r="T343" s="11">
        <f t="shared" si="797"/>
        <v>-7.0080075000000016E-4</v>
      </c>
      <c r="U343" s="11">
        <f t="shared" si="797"/>
        <v>-7.0080075000000016E-4</v>
      </c>
    </row>
    <row r="344" spans="1:21" x14ac:dyDescent="0.25">
      <c r="A344" s="11">
        <v>44</v>
      </c>
      <c r="B344" s="11">
        <f t="shared" ref="B344:G344" si="798">$I46*B$300^$J46*$R$9^$K46*$Q$9^$L46*$P$9^$M46</f>
        <v>-4.4386386899399992E-3</v>
      </c>
      <c r="C344" s="11">
        <f t="shared" si="798"/>
        <v>-4.4386386899399992E-3</v>
      </c>
      <c r="D344" s="11">
        <f t="shared" si="798"/>
        <v>-4.4386386899399992E-3</v>
      </c>
      <c r="E344" s="11">
        <f t="shared" si="798"/>
        <v>-4.4386386899399992E-3</v>
      </c>
      <c r="F344" s="11">
        <f t="shared" si="798"/>
        <v>-4.4386386899399992E-3</v>
      </c>
      <c r="G344" s="11">
        <f t="shared" si="798"/>
        <v>-4.4386386899399992E-3</v>
      </c>
      <c r="H344" s="11">
        <v>44</v>
      </c>
      <c r="I344" s="11">
        <f t="shared" ref="I344:N344" si="799">$I46*I$300^$J46*$R$10^$K46*$Q$10^$L46*$P$10^$M46</f>
        <v>-2.7951777172800004E-3</v>
      </c>
      <c r="J344" s="11">
        <f t="shared" si="799"/>
        <v>-2.7951777172800004E-3</v>
      </c>
      <c r="K344" s="11">
        <f t="shared" si="799"/>
        <v>-2.7951777172800004E-3</v>
      </c>
      <c r="L344" s="11">
        <f t="shared" si="799"/>
        <v>-2.7951777172800004E-3</v>
      </c>
      <c r="M344" s="11">
        <f t="shared" si="799"/>
        <v>-2.7951777172800004E-3</v>
      </c>
      <c r="N344" s="11">
        <f t="shared" si="799"/>
        <v>-2.7951777172800004E-3</v>
      </c>
      <c r="O344" s="11">
        <v>44</v>
      </c>
      <c r="P344" s="11">
        <f t="shared" ref="P344:U344" si="800">$I46*P$300^$J46*$R$11^$K46*$Q$11^$L46*$P$11^$M46</f>
        <v>-1.6175796975000001E-3</v>
      </c>
      <c r="Q344" s="11">
        <f t="shared" si="800"/>
        <v>-1.6175796975000001E-3</v>
      </c>
      <c r="R344" s="11">
        <f t="shared" si="800"/>
        <v>-1.6175796975000001E-3</v>
      </c>
      <c r="S344" s="11">
        <f t="shared" si="800"/>
        <v>-1.6175796975000001E-3</v>
      </c>
      <c r="T344" s="11">
        <f t="shared" si="800"/>
        <v>-1.6175796975000001E-3</v>
      </c>
      <c r="U344" s="11">
        <f t="shared" si="800"/>
        <v>-1.6175796975000001E-3</v>
      </c>
    </row>
    <row r="345" spans="1:21" x14ac:dyDescent="0.25">
      <c r="A345" s="11">
        <v>45</v>
      </c>
      <c r="B345" s="11">
        <f t="shared" ref="B345:G345" si="801">$I47*B$300^$J47*$R$9^$K47*$Q$9^$L47*$P$9^$M47</f>
        <v>3.1109186304869392E-4</v>
      </c>
      <c r="C345" s="11">
        <f t="shared" si="801"/>
        <v>4.6437036116889598E-4</v>
      </c>
      <c r="D345" s="11">
        <f t="shared" si="801"/>
        <v>6.61183580648682E-4</v>
      </c>
      <c r="E345" s="11">
        <f t="shared" si="801"/>
        <v>9.0697336165799993E-4</v>
      </c>
      <c r="F345" s="11">
        <f t="shared" si="801"/>
        <v>1.207181544366798E-3</v>
      </c>
      <c r="G345" s="11">
        <f t="shared" si="801"/>
        <v>1.567249968945024E-3</v>
      </c>
      <c r="H345" s="11">
        <v>45</v>
      </c>
      <c r="I345" s="11">
        <f t="shared" ref="I345:N345" si="802">$I47*I$300^$J47*$R$10^$K47*$Q$10^$L47*$P$10^$M47</f>
        <v>1.95906246118128E-4</v>
      </c>
      <c r="J345" s="11">
        <f t="shared" si="802"/>
        <v>2.9243148108595211E-4</v>
      </c>
      <c r="K345" s="11">
        <f t="shared" si="802"/>
        <v>4.1637216740558411E-4</v>
      </c>
      <c r="L345" s="11">
        <f t="shared" si="802"/>
        <v>5.7115523649600014E-4</v>
      </c>
      <c r="M345" s="11">
        <f t="shared" si="802"/>
        <v>7.6020761977617628E-4</v>
      </c>
      <c r="N345" s="11">
        <f t="shared" si="802"/>
        <v>9.8695624866508829E-4</v>
      </c>
      <c r="O345" s="11">
        <v>45</v>
      </c>
      <c r="P345" s="11">
        <f t="shared" ref="P345:U345" si="803">$I47*P$300^$J47*$R$11^$K47*$Q$11^$L47*$P$11^$M47</f>
        <v>1.1337167020724999E-4</v>
      </c>
      <c r="Q345" s="11">
        <f t="shared" si="803"/>
        <v>1.6923118118400006E-4</v>
      </c>
      <c r="R345" s="11">
        <f t="shared" si="803"/>
        <v>2.4095611539675006E-4</v>
      </c>
      <c r="S345" s="11">
        <f t="shared" si="803"/>
        <v>3.3052965075000009E-4</v>
      </c>
      <c r="T345" s="11">
        <f t="shared" si="803"/>
        <v>4.3993496514825017E-4</v>
      </c>
      <c r="U345" s="11">
        <f t="shared" si="803"/>
        <v>5.7115523649600014E-4</v>
      </c>
    </row>
    <row r="346" spans="1:21" x14ac:dyDescent="0.25">
      <c r="A346" s="11">
        <v>46</v>
      </c>
      <c r="B346" s="11">
        <f t="shared" ref="B346:G346" si="804">$I48*B$300^$J48*$R$9^$K48*$Q$9^$L48*$P$9^$M48</f>
        <v>-1.3339211152175996E-2</v>
      </c>
      <c r="C346" s="11">
        <f t="shared" si="804"/>
        <v>-1.3339211152175996E-2</v>
      </c>
      <c r="D346" s="11">
        <f t="shared" si="804"/>
        <v>-1.3339211152175996E-2</v>
      </c>
      <c r="E346" s="11">
        <f t="shared" si="804"/>
        <v>-1.3339211152175996E-2</v>
      </c>
      <c r="F346" s="11">
        <f t="shared" si="804"/>
        <v>-1.3339211152175996E-2</v>
      </c>
      <c r="G346" s="11">
        <f t="shared" si="804"/>
        <v>-1.3339211152175996E-2</v>
      </c>
      <c r="H346" s="11">
        <v>46</v>
      </c>
      <c r="I346" s="11">
        <f t="shared" ref="I346:N346" si="805">$I48*I$300^$J48*$R$10^$K48*$Q$10^$L48*$P$10^$M48</f>
        <v>-5.2899237181440002E-3</v>
      </c>
      <c r="J346" s="11">
        <f t="shared" si="805"/>
        <v>-5.2899237181440002E-3</v>
      </c>
      <c r="K346" s="11">
        <f t="shared" si="805"/>
        <v>-5.2899237181440002E-3</v>
      </c>
      <c r="L346" s="11">
        <f t="shared" si="805"/>
        <v>-5.2899237181440002E-3</v>
      </c>
      <c r="M346" s="11">
        <f t="shared" si="805"/>
        <v>-5.2899237181440002E-3</v>
      </c>
      <c r="N346" s="11">
        <f t="shared" si="805"/>
        <v>-5.2899237181440002E-3</v>
      </c>
      <c r="O346" s="11">
        <v>46</v>
      </c>
      <c r="P346" s="11">
        <f t="shared" ref="P346:U346" si="806">$I48*P$300^$J48*$R$11^$K48*$Q$11^$L48*$P$11^$M48</f>
        <v>-1.7715847500000001E-3</v>
      </c>
      <c r="Q346" s="11">
        <f t="shared" si="806"/>
        <v>-1.7715847500000001E-3</v>
      </c>
      <c r="R346" s="11">
        <f t="shared" si="806"/>
        <v>-1.7715847500000001E-3</v>
      </c>
      <c r="S346" s="11">
        <f t="shared" si="806"/>
        <v>-1.7715847500000001E-3</v>
      </c>
      <c r="T346" s="11">
        <f t="shared" si="806"/>
        <v>-1.7715847500000001E-3</v>
      </c>
      <c r="U346" s="11">
        <f t="shared" si="806"/>
        <v>-1.7715847500000001E-3</v>
      </c>
    </row>
    <row r="347" spans="1:21" x14ac:dyDescent="0.25">
      <c r="A347" s="11">
        <v>47</v>
      </c>
      <c r="B347" s="11">
        <f t="shared" ref="B347:G347" si="807">$I49*B$300^$J49*$R$9^$K49*$Q$9^$L49*$P$9^$M49</f>
        <v>1.1107013414226909E-3</v>
      </c>
      <c r="C347" s="11">
        <f t="shared" si="807"/>
        <v>1.2693729616259325E-3</v>
      </c>
      <c r="D347" s="11">
        <f t="shared" si="807"/>
        <v>1.4280445818291741E-3</v>
      </c>
      <c r="E347" s="11">
        <f t="shared" si="807"/>
        <v>1.5867162020324155E-3</v>
      </c>
      <c r="F347" s="11">
        <f t="shared" si="807"/>
        <v>1.7453878222356573E-3</v>
      </c>
      <c r="G347" s="11">
        <f t="shared" si="807"/>
        <v>1.9040594424388985E-3</v>
      </c>
      <c r="H347" s="11">
        <v>47</v>
      </c>
      <c r="I347" s="11">
        <f t="shared" ref="I347:N347" si="808">$I49*I$300^$J49*$R$10^$K49*$Q$10^$L49*$P$10^$M49</f>
        <v>4.4047022741729278E-4</v>
      </c>
      <c r="J347" s="11">
        <f t="shared" si="808"/>
        <v>5.0339454561976324E-4</v>
      </c>
      <c r="K347" s="11">
        <f t="shared" si="808"/>
        <v>5.6631886382223369E-4</v>
      </c>
      <c r="L347" s="11">
        <f t="shared" si="808"/>
        <v>6.2924318202470415E-4</v>
      </c>
      <c r="M347" s="11">
        <f t="shared" si="808"/>
        <v>6.921675002271744E-4</v>
      </c>
      <c r="N347" s="11">
        <f t="shared" si="808"/>
        <v>7.5509181842964475E-4</v>
      </c>
      <c r="O347" s="11">
        <v>47</v>
      </c>
      <c r="P347" s="11">
        <f t="shared" ref="P347:U347" si="809">$I49*P$300^$J49*$R$11^$K49*$Q$11^$L49*$P$11^$M49</f>
        <v>1.4751258795000003E-4</v>
      </c>
      <c r="Q347" s="11">
        <f t="shared" si="809"/>
        <v>1.6858581480000005E-4</v>
      </c>
      <c r="R347" s="11">
        <f t="shared" si="809"/>
        <v>1.8965904165000003E-4</v>
      </c>
      <c r="S347" s="11">
        <f t="shared" si="809"/>
        <v>2.1073226850000003E-4</v>
      </c>
      <c r="T347" s="11">
        <f t="shared" si="809"/>
        <v>2.3180549535000003E-4</v>
      </c>
      <c r="U347" s="11">
        <f t="shared" si="809"/>
        <v>2.5287872220000005E-4</v>
      </c>
    </row>
    <row r="348" spans="1:21" x14ac:dyDescent="0.25">
      <c r="A348" s="30"/>
      <c r="B348" s="29">
        <f>SUM(B301:B347)</f>
        <v>7.6855360995205707E-2</v>
      </c>
      <c r="C348" s="29">
        <f t="shared" ref="C348:G348" si="810">SUM(C301:C347)</f>
        <v>6.7827424038263015E-2</v>
      </c>
      <c r="D348" s="29">
        <f t="shared" si="810"/>
        <v>5.8612923150355545E-2</v>
      </c>
      <c r="E348" s="29">
        <f t="shared" si="810"/>
        <v>4.928240383055197E-2</v>
      </c>
      <c r="F348" s="29">
        <f t="shared" si="810"/>
        <v>3.9906411577920721E-2</v>
      </c>
      <c r="G348" s="29">
        <f t="shared" si="810"/>
        <v>3.0555491891529979E-2</v>
      </c>
      <c r="H348" s="23"/>
      <c r="I348" s="24">
        <f>SUM(I301:I347)</f>
        <v>5.0529461221183548E-2</v>
      </c>
      <c r="J348" s="24">
        <f t="shared" ref="J348:N348" si="811">SUM(J301:J347)</f>
        <v>4.260469618908113E-2</v>
      </c>
      <c r="K348" s="24">
        <f t="shared" si="811"/>
        <v>3.4541946641764888E-2</v>
      </c>
      <c r="L348" s="24">
        <f t="shared" si="811"/>
        <v>2.6408834032551107E-2</v>
      </c>
      <c r="M348" s="24">
        <f t="shared" si="811"/>
        <v>1.827297981475616E-2</v>
      </c>
      <c r="N348" s="24">
        <f t="shared" si="811"/>
        <v>1.0202005441696129E-2</v>
      </c>
      <c r="O348" s="49"/>
      <c r="P348" s="50">
        <f>SUM(P301:P347)</f>
        <v>2.8444814490807286E-2</v>
      </c>
      <c r="Q348" s="50">
        <f t="shared" ref="Q348:U348" si="812">SUM(Q301:Q347)</f>
        <v>2.1849951044084003E-2</v>
      </c>
      <c r="R348" s="50">
        <f t="shared" si="812"/>
        <v>1.5192252533996769E-2</v>
      </c>
      <c r="S348" s="50">
        <f t="shared" si="812"/>
        <v>8.5391175467500174E-3</v>
      </c>
      <c r="T348" s="50">
        <f t="shared" si="812"/>
        <v>1.9579446685482949E-3</v>
      </c>
      <c r="U348" s="50">
        <f t="shared" si="812"/>
        <v>-4.4838675144039724E-3</v>
      </c>
    </row>
    <row r="351" spans="1:21" ht="21" x14ac:dyDescent="0.35">
      <c r="A351" s="78" t="s">
        <v>28</v>
      </c>
      <c r="B351" s="79"/>
      <c r="C351" s="79"/>
      <c r="D351" s="79"/>
      <c r="E351" s="79"/>
      <c r="F351" s="79"/>
      <c r="G351" s="80"/>
      <c r="H351" s="84" t="s">
        <v>29</v>
      </c>
      <c r="I351" s="85"/>
      <c r="J351" s="85"/>
      <c r="K351" s="85"/>
      <c r="L351" s="85"/>
      <c r="M351" s="85"/>
      <c r="N351" s="86"/>
      <c r="O351" s="62" t="s">
        <v>30</v>
      </c>
      <c r="P351" s="63"/>
      <c r="Q351" s="63"/>
      <c r="R351" s="63"/>
      <c r="S351" s="63"/>
      <c r="T351" s="63"/>
      <c r="U351" s="64"/>
    </row>
    <row r="352" spans="1:21" x14ac:dyDescent="0.25">
      <c r="A352" s="11"/>
      <c r="B352" s="11">
        <v>0.7</v>
      </c>
      <c r="C352" s="11">
        <v>0.8</v>
      </c>
      <c r="D352" s="11">
        <v>0.9</v>
      </c>
      <c r="E352" s="11">
        <v>1</v>
      </c>
      <c r="F352" s="11">
        <v>1.1000000000000001</v>
      </c>
      <c r="G352" s="11">
        <v>1.2</v>
      </c>
      <c r="H352" s="25"/>
      <c r="I352" s="11">
        <v>0.7</v>
      </c>
      <c r="J352" s="11">
        <v>0.8</v>
      </c>
      <c r="K352" s="11">
        <v>0.9</v>
      </c>
      <c r="L352" s="11">
        <v>1</v>
      </c>
      <c r="M352" s="11">
        <v>1.1000000000000001</v>
      </c>
      <c r="N352" s="27">
        <v>1.2</v>
      </c>
      <c r="O352" s="11"/>
      <c r="P352" s="11">
        <v>0.7</v>
      </c>
      <c r="Q352" s="11">
        <v>0.8</v>
      </c>
      <c r="R352" s="11">
        <v>0.9</v>
      </c>
      <c r="S352" s="11">
        <v>1</v>
      </c>
      <c r="T352" s="11">
        <v>1.1000000000000001</v>
      </c>
      <c r="U352" s="11">
        <v>1.2</v>
      </c>
    </row>
    <row r="353" spans="1:21" x14ac:dyDescent="0.25">
      <c r="A353" s="28"/>
      <c r="B353" s="29">
        <f>(B$296*B$352)/(B$348*2*3.14)</f>
        <v>0.51304866151031092</v>
      </c>
      <c r="C353" s="29">
        <f t="shared" ref="C353:G353" si="813">(C$296*C$352)/(C$348*2*3.14)</f>
        <v>0.57730164748870816</v>
      </c>
      <c r="D353" s="29">
        <f t="shared" si="813"/>
        <v>0.636591963564064</v>
      </c>
      <c r="E353" s="29">
        <f t="shared" si="813"/>
        <v>0.68868132002310278</v>
      </c>
      <c r="F353" s="29">
        <f t="shared" si="813"/>
        <v>0.72947923692902794</v>
      </c>
      <c r="G353" s="29">
        <f t="shared" si="813"/>
        <v>0.75034185137057663</v>
      </c>
      <c r="H353" s="21"/>
      <c r="I353" s="26">
        <f>(I$296*I$352)/(I$348*2*3.14)</f>
        <v>0.56992573979873495</v>
      </c>
      <c r="J353" s="26">
        <f t="shared" ref="J353:N353" si="814">(J$296*J$352)/(J$348*2*3.14)</f>
        <v>0.63360994506212132</v>
      </c>
      <c r="K353" s="26">
        <f t="shared" si="814"/>
        <v>0.68521049322681638</v>
      </c>
      <c r="L353" s="26">
        <f t="shared" si="814"/>
        <v>0.71491447107534045</v>
      </c>
      <c r="M353" s="26">
        <f t="shared" si="814"/>
        <v>0.69612805606927097</v>
      </c>
      <c r="N353" s="26">
        <f t="shared" si="814"/>
        <v>0.52052323811262291</v>
      </c>
      <c r="O353" s="51"/>
      <c r="P353" s="50">
        <f>(P$296*P$352)/(P$348*2*3.14)</f>
        <v>0.63950042310175603</v>
      </c>
      <c r="Q353" s="49">
        <f t="shared" ref="Q353:U353" si="815">(Q$296*Q$352)/(Q$348*2*3.14)</f>
        <v>0.68333518609211463</v>
      </c>
      <c r="R353" s="49">
        <f t="shared" si="815"/>
        <v>0.67080370245113241</v>
      </c>
      <c r="S353" s="49">
        <f t="shared" si="815"/>
        <v>0.47342588921425277</v>
      </c>
      <c r="T353" s="49">
        <f t="shared" si="815"/>
        <v>-1.742608930352906</v>
      </c>
      <c r="U353" s="49">
        <f t="shared" si="815"/>
        <v>2.6850906921728757</v>
      </c>
    </row>
    <row r="354" spans="1:21" x14ac:dyDescent="0.25">
      <c r="A354" s="30" t="s">
        <v>31</v>
      </c>
      <c r="B354" s="29">
        <f>B$296/(B$352^4)</f>
        <v>1.4733372508815814</v>
      </c>
      <c r="C354" s="29">
        <f t="shared" ref="C354:G354" si="816">C$296/(C$352^4)</f>
        <v>0.75044320456861513</v>
      </c>
      <c r="D354" s="29">
        <f t="shared" si="816"/>
        <v>0.39682737974541571</v>
      </c>
      <c r="E354" s="29">
        <f t="shared" si="816"/>
        <v>0.21314238940231903</v>
      </c>
      <c r="F354" s="29">
        <f t="shared" si="816"/>
        <v>0.11351462805274502</v>
      </c>
      <c r="G354" s="29">
        <f t="shared" si="816"/>
        <v>5.7863122167605328E-2</v>
      </c>
      <c r="H354" s="22" t="s">
        <v>31</v>
      </c>
      <c r="I354" s="26">
        <f>I$296/(I$352^4)</f>
        <v>1.0760498290459886</v>
      </c>
      <c r="J354" s="26">
        <f t="shared" ref="J354:M354" si="817">J$296/(J$352^4)</f>
        <v>0.51735561477600978</v>
      </c>
      <c r="K354" s="26">
        <f t="shared" si="817"/>
        <v>0.25172010868130812</v>
      </c>
      <c r="L354" s="26">
        <f t="shared" si="817"/>
        <v>0.11856676181653372</v>
      </c>
      <c r="M354" s="26">
        <f t="shared" si="817"/>
        <v>4.9601490831479703E-2</v>
      </c>
      <c r="N354" s="26">
        <f>N$296/(N$352^4)</f>
        <v>1.3402292350138572E-2</v>
      </c>
      <c r="O354" s="49" t="s">
        <v>31</v>
      </c>
      <c r="P354" s="50">
        <f>P$296/(P$352^4)</f>
        <v>0.67969392077153323</v>
      </c>
      <c r="Q354" s="49">
        <f t="shared" ref="Q354:U354" si="818">Q$296/(Q$352^4)</f>
        <v>0.2861501387892576</v>
      </c>
      <c r="R354" s="49">
        <f t="shared" si="818"/>
        <v>0.10838388606041</v>
      </c>
      <c r="S354" s="49">
        <f t="shared" si="818"/>
        <v>2.5387774914999977E-2</v>
      </c>
      <c r="T354" s="49">
        <f t="shared" si="818"/>
        <v>-1.3304439034447758E-2</v>
      </c>
      <c r="U354" s="49">
        <f t="shared" si="818"/>
        <v>-3.0385413060609608E-2</v>
      </c>
    </row>
  </sheetData>
  <mergeCells count="44">
    <mergeCell ref="R25:S25"/>
    <mergeCell ref="R26:S26"/>
    <mergeCell ref="R27:S27"/>
    <mergeCell ref="R28:S28"/>
    <mergeCell ref="O26:Q26"/>
    <mergeCell ref="O28:Q28"/>
    <mergeCell ref="O25:Q25"/>
    <mergeCell ref="O27:Q27"/>
    <mergeCell ref="O18:S18"/>
    <mergeCell ref="R21:S21"/>
    <mergeCell ref="R22:S22"/>
    <mergeCell ref="R23:S23"/>
    <mergeCell ref="R24:S24"/>
    <mergeCell ref="O19:Q19"/>
    <mergeCell ref="O20:Q20"/>
    <mergeCell ref="O22:Q22"/>
    <mergeCell ref="O23:Q23"/>
    <mergeCell ref="O24:Q24"/>
    <mergeCell ref="A351:G351"/>
    <mergeCell ref="H51:N51"/>
    <mergeCell ref="A152:G152"/>
    <mergeCell ref="A248:G248"/>
    <mergeCell ref="A255:G255"/>
    <mergeCell ref="A299:G299"/>
    <mergeCell ref="H255:N255"/>
    <mergeCell ref="H299:N299"/>
    <mergeCell ref="H351:N351"/>
    <mergeCell ref="H152:N152"/>
    <mergeCell ref="H248:N248"/>
    <mergeCell ref="B1:F1"/>
    <mergeCell ref="I1:M1"/>
    <mergeCell ref="A146:G146"/>
    <mergeCell ref="A51:G51"/>
    <mergeCell ref="A95:G95"/>
    <mergeCell ref="H95:N95"/>
    <mergeCell ref="H146:N146"/>
    <mergeCell ref="O351:U351"/>
    <mergeCell ref="O248:U248"/>
    <mergeCell ref="O152:U152"/>
    <mergeCell ref="O51:U51"/>
    <mergeCell ref="O146:U146"/>
    <mergeCell ref="O95:U95"/>
    <mergeCell ref="O255:U255"/>
    <mergeCell ref="O299:U299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</dc:creator>
  <cp:lastModifiedBy>claudel hamka</cp:lastModifiedBy>
  <dcterms:created xsi:type="dcterms:W3CDTF">2017-06-27T15:17:18Z</dcterms:created>
  <dcterms:modified xsi:type="dcterms:W3CDTF">2018-07-06T08:46:47Z</dcterms:modified>
</cp:coreProperties>
</file>