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228" codeName="{EFFCB103-AD96-A003-248E-DF2DB03C906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hohm51\Desktop\"/>
    </mc:Choice>
  </mc:AlternateContent>
  <xr:revisionPtr revIDLastSave="0" documentId="8_{2AE59160-1841-4251-B361-A8B04081E404}" xr6:coauthVersionLast="34" xr6:coauthVersionMax="34" xr10:uidLastSave="{00000000-0000-0000-0000-000000000000}"/>
  <bookViews>
    <workbookView xWindow="0" yWindow="0" windowWidth="16230" windowHeight="9380" activeTab="1" xr2:uid="{00000000-000D-0000-FFFF-FFFF00000000}"/>
  </bookViews>
  <sheets>
    <sheet name="Intro" sheetId="4" r:id="rId1"/>
    <sheet name="Extra" sheetId="5" r:id="rId2"/>
    <sheet name="Remplacement" sheetId="7" r:id="rId3"/>
    <sheet name="Autre" sheetId="6" r:id="rId4"/>
    <sheet name="Données" sheetId="3" r:id="rId5"/>
  </sheets>
  <definedNames>
    <definedName name="_xlnm.Print_Area" localSheetId="0">Intro!$C$2:$G$13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Y2" i="5" l="1"/>
  <c r="AX2" i="5"/>
  <c r="AX3" i="5"/>
  <c r="AW2" i="5"/>
  <c r="AW3" i="5"/>
  <c r="AV2" i="5"/>
  <c r="AV3" i="5"/>
  <c r="AU2" i="5"/>
  <c r="AU3" i="5"/>
  <c r="AT2" i="5"/>
  <c r="AT3" i="5"/>
  <c r="AS2" i="5"/>
  <c r="AS3" i="5"/>
  <c r="BI2" i="5" l="1"/>
  <c r="BH2" i="5"/>
  <c r="BH3" i="5"/>
  <c r="BG2" i="5"/>
  <c r="BG3" i="5"/>
  <c r="BF2" i="5"/>
  <c r="BF3" i="5"/>
  <c r="BE2" i="5"/>
  <c r="BE3" i="5"/>
  <c r="BD2" i="5"/>
  <c r="BD3" i="5"/>
  <c r="BC2" i="5"/>
  <c r="BC3" i="5"/>
  <c r="BB2" i="5"/>
  <c r="BB3" i="5"/>
  <c r="BA2" i="5"/>
  <c r="BA3" i="5"/>
  <c r="AZ2" i="5"/>
  <c r="AZ3" i="5"/>
  <c r="AY3" i="5"/>
  <c r="L2" i="5"/>
  <c r="E2" i="5"/>
  <c r="E3" i="5"/>
  <c r="C2" i="4" l="1"/>
</calcChain>
</file>

<file path=xl/sharedStrings.xml><?xml version="1.0" encoding="utf-8"?>
<sst xmlns="http://schemas.openxmlformats.org/spreadsheetml/2006/main" count="334" uniqueCount="90">
  <si>
    <t>Capital</t>
  </si>
  <si>
    <t>Nom de l'entreprise</t>
  </si>
  <si>
    <t>N° de Tel</t>
  </si>
  <si>
    <t>Nom</t>
  </si>
  <si>
    <t>Prénom</t>
  </si>
  <si>
    <t>Date de naissance</t>
  </si>
  <si>
    <t>Lieu de naissance</t>
  </si>
  <si>
    <t>N° RCS</t>
  </si>
  <si>
    <t>Adresse 1</t>
  </si>
  <si>
    <t>Adresse 2</t>
  </si>
  <si>
    <t>CP / Ville</t>
  </si>
  <si>
    <t>Natonalité</t>
  </si>
  <si>
    <t>N° sécu sociale</t>
  </si>
  <si>
    <t>Secteur</t>
  </si>
  <si>
    <t>Mission</t>
  </si>
  <si>
    <t>Statut</t>
  </si>
  <si>
    <t>Employé</t>
  </si>
  <si>
    <t>Agent de maitrise</t>
  </si>
  <si>
    <t>Cadre</t>
  </si>
  <si>
    <t>Niveau</t>
  </si>
  <si>
    <t>I</t>
  </si>
  <si>
    <t>II</t>
  </si>
  <si>
    <t>III</t>
  </si>
  <si>
    <t>IV</t>
  </si>
  <si>
    <t>V</t>
  </si>
  <si>
    <t>Echelon</t>
  </si>
  <si>
    <t>HOTEL QUATRO DE GENNEVILLIER</t>
  </si>
  <si>
    <t>Logo</t>
  </si>
  <si>
    <t xml:space="preserve">Nom de l'hôtel </t>
  </si>
  <si>
    <t>Année</t>
  </si>
  <si>
    <t>Genre</t>
  </si>
  <si>
    <t>Madame</t>
  </si>
  <si>
    <t>Monsieur</t>
  </si>
  <si>
    <t>de la restauration</t>
  </si>
  <si>
    <t>du bar</t>
  </si>
  <si>
    <t>des étages</t>
  </si>
  <si>
    <t>de la réception</t>
  </si>
  <si>
    <t>de la maintenance</t>
  </si>
  <si>
    <t>de la cuisine</t>
  </si>
  <si>
    <t>Durée du contrat (heures)</t>
  </si>
  <si>
    <t>Jour 1</t>
  </si>
  <si>
    <t>Heure fin</t>
  </si>
  <si>
    <t>Heure debut</t>
  </si>
  <si>
    <t>Jour 2</t>
  </si>
  <si>
    <t>Jour 3</t>
  </si>
  <si>
    <t>Jour 4</t>
  </si>
  <si>
    <t>Jour 5</t>
  </si>
  <si>
    <t>Jour 6</t>
  </si>
  <si>
    <t>Jour 7</t>
  </si>
  <si>
    <t>Rémunération brute horaire</t>
  </si>
  <si>
    <t>Lieu</t>
  </si>
  <si>
    <t>Mercure Paris Gennevilliers 3-5 Avenue des Louvresses 92230 Grannevilliers</t>
  </si>
  <si>
    <t>Fait à</t>
  </si>
  <si>
    <t>Gennevilliers</t>
  </si>
  <si>
    <t>01 47 90 71 10</t>
  </si>
  <si>
    <t>Employée</t>
  </si>
  <si>
    <t>Heure debut 2</t>
  </si>
  <si>
    <t>Heure fin 2</t>
  </si>
  <si>
    <t>Heure debut 3</t>
  </si>
  <si>
    <t>Heure fin 3</t>
  </si>
  <si>
    <t>Heure debut 4</t>
  </si>
  <si>
    <t>Heure fin 4</t>
  </si>
  <si>
    <t>Heure debut 5</t>
  </si>
  <si>
    <t>Heure fin 5</t>
  </si>
  <si>
    <t>Heure debut 6</t>
  </si>
  <si>
    <t>Heure fin 6</t>
  </si>
  <si>
    <t>Heure debut 7</t>
  </si>
  <si>
    <t>Heure fin 7</t>
  </si>
  <si>
    <t>Né( e)</t>
  </si>
  <si>
    <t>le / la salarié( e)</t>
  </si>
  <si>
    <t>affilié( e)</t>
  </si>
  <si>
    <t>Il / elle</t>
  </si>
  <si>
    <t>chargé( e)</t>
  </si>
  <si>
    <t>engagé( e)</t>
  </si>
  <si>
    <t>amené( e)</t>
  </si>
  <si>
    <t>informé( e)</t>
  </si>
  <si>
    <t>au / à la salarié( e)</t>
  </si>
  <si>
    <t>N° ID</t>
  </si>
  <si>
    <t>immatriculé( e)</t>
  </si>
  <si>
    <t>Prénom NOM</t>
  </si>
  <si>
    <t>Poste occcupé</t>
  </si>
  <si>
    <t>CP</t>
  </si>
  <si>
    <t>Ville</t>
  </si>
  <si>
    <t/>
  </si>
  <si>
    <t>Date du jour</t>
  </si>
  <si>
    <t>Code Employé</t>
  </si>
  <si>
    <t>Extra</t>
  </si>
  <si>
    <t>Autre</t>
  </si>
  <si>
    <t>https://forum.excel-pratique.com/viewtopic.php?f=2&amp;t=111644&amp;sid=e14c3d782cda51dd1358de7abafcb295</t>
  </si>
  <si>
    <t>Gil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</si>
</sst>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_###__##_###_####_####_###"/>
    <numFmt numFmtId="165" formatCode=";;;"/>
  </numFmts>
  <fonts count="8" x14ac:knownFonts="1">
    <font>
      <sz val="11"/>
      <color theme="1"/>
      <name val="Calibri"/>
      <family val="2"/>
      <scheme val="minor"/>
    </font>
    <font>
      <sz val="12"/>
      <color theme="1"/>
      <name val="Open Sans"/>
      <family val="2"/>
    </font>
    <font>
      <b/>
      <sz val="28"/>
      <color rgb="FF44749E"/>
      <name val="Open Sans"/>
      <family val="2"/>
    </font>
    <font>
      <b/>
      <sz val="16"/>
      <color rgb="FF44749E"/>
      <name val="Open Sans"/>
      <family val="2"/>
    </font>
    <font>
      <b/>
      <sz val="16"/>
      <color theme="1"/>
      <name val="Open Sans"/>
      <family val="2"/>
    </font>
    <font>
      <sz val="14"/>
      <color theme="1"/>
      <name val="Open Sans"/>
      <family val="2"/>
    </font>
    <font>
      <u/>
      <sz val="11"/>
      <color theme="10"/>
      <name val="Calibri"/>
      <family val="2"/>
      <scheme val="minor"/>
    </font>
    <font>
      <u/>
      <sz val="16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23">
    <border>
      <left/>
      <right/>
      <top/>
      <bottom/>
      <diagonal/>
    </border>
    <border>
      <left style="medium">
        <color rgb="FF44749E"/>
      </left>
      <right/>
      <top style="medium">
        <color rgb="FF44749E"/>
      </top>
      <bottom/>
      <diagonal/>
    </border>
    <border>
      <left/>
      <right/>
      <top style="medium">
        <color rgb="FF44749E"/>
      </top>
      <bottom/>
      <diagonal/>
    </border>
    <border>
      <left/>
      <right style="medium">
        <color rgb="FF44749E"/>
      </right>
      <top style="medium">
        <color rgb="FF44749E"/>
      </top>
      <bottom/>
      <diagonal/>
    </border>
    <border>
      <left style="medium">
        <color rgb="FF44749E"/>
      </left>
      <right/>
      <top/>
      <bottom style="medium">
        <color rgb="FF44749E"/>
      </bottom>
      <diagonal/>
    </border>
    <border>
      <left/>
      <right/>
      <top/>
      <bottom style="medium">
        <color rgb="FF44749E"/>
      </bottom>
      <diagonal/>
    </border>
    <border>
      <left/>
      <right style="medium">
        <color rgb="FF44749E"/>
      </right>
      <top/>
      <bottom style="medium">
        <color rgb="FF44749E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5">
    <xf numFmtId="0" fontId="0" fillId="0" borderId="0" xfId="0"/>
    <xf numFmtId="0" fontId="1" fillId="2" borderId="0" xfId="0" applyFont="1" applyFill="1" applyProtection="1"/>
    <xf numFmtId="0" fontId="3" fillId="2" borderId="12" xfId="0" applyFont="1" applyFill="1" applyBorder="1" applyAlignment="1" applyProtection="1">
      <alignment vertical="center"/>
    </xf>
    <xf numFmtId="0" fontId="4" fillId="2" borderId="0" xfId="0" applyFont="1" applyFill="1" applyBorder="1" applyAlignment="1" applyProtection="1">
      <alignment vertical="center"/>
    </xf>
    <xf numFmtId="0" fontId="1" fillId="2" borderId="0" xfId="0" applyFont="1" applyFill="1" applyAlignment="1" applyProtection="1">
      <alignment vertical="center"/>
    </xf>
    <xf numFmtId="0" fontId="3" fillId="2" borderId="12" xfId="0" applyFont="1" applyFill="1" applyBorder="1" applyAlignment="1" applyProtection="1"/>
    <xf numFmtId="0" fontId="0" fillId="0" borderId="0" xfId="0" applyProtection="1">
      <protection locked="0"/>
    </xf>
    <xf numFmtId="0" fontId="0" fillId="0" borderId="18" xfId="0" applyBorder="1" applyProtection="1">
      <protection locked="0"/>
    </xf>
    <xf numFmtId="0" fontId="0" fillId="0" borderId="19" xfId="0" applyBorder="1" applyProtection="1">
      <protection locked="0"/>
    </xf>
    <xf numFmtId="0" fontId="0" fillId="0" borderId="20" xfId="0" applyBorder="1" applyProtection="1">
      <protection locked="0"/>
    </xf>
    <xf numFmtId="164" fontId="0" fillId="0" borderId="0" xfId="0" applyNumberFormat="1" applyProtection="1">
      <protection locked="0"/>
    </xf>
    <xf numFmtId="0" fontId="0" fillId="0" borderId="21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22" xfId="0" applyBorder="1" applyProtection="1">
      <protection locked="0"/>
    </xf>
    <xf numFmtId="14" fontId="0" fillId="0" borderId="0" xfId="0" applyNumberFormat="1" applyProtection="1">
      <protection locked="0"/>
    </xf>
    <xf numFmtId="0" fontId="0" fillId="0" borderId="0" xfId="0" applyProtection="1"/>
    <xf numFmtId="0" fontId="0" fillId="0" borderId="0" xfId="0" applyNumberFormat="1" applyProtection="1"/>
    <xf numFmtId="0" fontId="0" fillId="0" borderId="0" xfId="0" applyNumberFormat="1" applyProtection="1">
      <protection locked="0"/>
    </xf>
    <xf numFmtId="0" fontId="2" fillId="2" borderId="2" xfId="0" applyFont="1" applyFill="1" applyBorder="1" applyAlignment="1" applyProtection="1">
      <alignment horizontal="center" vertical="center" wrapText="1"/>
    </xf>
    <xf numFmtId="165" fontId="1" fillId="2" borderId="0" xfId="0" applyNumberFormat="1" applyFont="1" applyFill="1" applyProtection="1"/>
    <xf numFmtId="0" fontId="7" fillId="2" borderId="0" xfId="1" applyFont="1" applyFill="1" applyProtection="1"/>
    <xf numFmtId="14" fontId="1" fillId="2" borderId="0" xfId="0" applyNumberFormat="1" applyFont="1" applyFill="1" applyProtection="1"/>
    <xf numFmtId="3" fontId="0" fillId="0" borderId="0" xfId="0" applyNumberFormat="1" applyProtection="1"/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</xf>
    <xf numFmtId="3" fontId="5" fillId="2" borderId="15" xfId="0" applyNumberFormat="1" applyFont="1" applyFill="1" applyBorder="1" applyAlignment="1" applyProtection="1">
      <alignment horizontal="center" vertical="center"/>
      <protection locked="0"/>
    </xf>
    <xf numFmtId="0" fontId="5" fillId="2" borderId="16" xfId="0" applyFont="1" applyFill="1" applyBorder="1" applyAlignment="1" applyProtection="1">
      <alignment horizontal="center" vertical="center"/>
      <protection locked="0"/>
    </xf>
    <xf numFmtId="0" fontId="5" fillId="2" borderId="17" xfId="0" applyFont="1" applyFill="1" applyBorder="1" applyAlignment="1" applyProtection="1">
      <alignment horizontal="center" vertical="center"/>
      <protection locked="0"/>
    </xf>
    <xf numFmtId="0" fontId="1" fillId="2" borderId="7" xfId="0" applyFont="1" applyFill="1" applyBorder="1" applyAlignment="1" applyProtection="1">
      <alignment horizontal="center"/>
      <protection locked="0"/>
    </xf>
    <xf numFmtId="0" fontId="1" fillId="2" borderId="8" xfId="0" applyFont="1" applyFill="1" applyBorder="1" applyAlignment="1" applyProtection="1">
      <alignment horizontal="center"/>
      <protection locked="0"/>
    </xf>
    <xf numFmtId="0" fontId="1" fillId="2" borderId="9" xfId="0" applyFont="1" applyFill="1" applyBorder="1" applyAlignment="1" applyProtection="1">
      <alignment horizontal="center"/>
      <protection locked="0"/>
    </xf>
    <xf numFmtId="0" fontId="1" fillId="2" borderId="10" xfId="0" applyFont="1" applyFill="1" applyBorder="1" applyAlignment="1" applyProtection="1">
      <alignment horizontal="center"/>
      <protection locked="0"/>
    </xf>
    <xf numFmtId="0" fontId="1" fillId="2" borderId="0" xfId="0" applyFont="1" applyFill="1" applyBorder="1" applyAlignment="1" applyProtection="1">
      <alignment horizontal="center"/>
      <protection locked="0"/>
    </xf>
    <xf numFmtId="0" fontId="1" fillId="2" borderId="11" xfId="0" applyFont="1" applyFill="1" applyBorder="1" applyAlignment="1" applyProtection="1">
      <alignment horizontal="center"/>
      <protection locked="0"/>
    </xf>
    <xf numFmtId="0" fontId="1" fillId="2" borderId="13" xfId="0" applyFont="1" applyFill="1" applyBorder="1" applyAlignment="1" applyProtection="1">
      <alignment horizontal="center"/>
      <protection locked="0"/>
    </xf>
    <xf numFmtId="0" fontId="1" fillId="2" borderId="12" xfId="0" applyFont="1" applyFill="1" applyBorder="1" applyAlignment="1" applyProtection="1">
      <alignment horizontal="center"/>
      <protection locked="0"/>
    </xf>
    <xf numFmtId="0" fontId="1" fillId="2" borderId="14" xfId="0" applyFont="1" applyFill="1" applyBorder="1" applyAlignment="1" applyProtection="1">
      <alignment horizontal="center"/>
      <protection locked="0"/>
    </xf>
    <xf numFmtId="0" fontId="1" fillId="2" borderId="15" xfId="0" applyFont="1" applyFill="1" applyBorder="1" applyAlignment="1" applyProtection="1">
      <alignment horizontal="center" vertical="center"/>
      <protection locked="0"/>
    </xf>
    <xf numFmtId="0" fontId="1" fillId="2" borderId="16" xfId="0" applyFont="1" applyFill="1" applyBorder="1" applyAlignment="1" applyProtection="1">
      <alignment horizontal="center" vertical="center"/>
      <protection locked="0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0" fontId="5" fillId="2" borderId="15" xfId="0" applyFont="1" applyFill="1" applyBorder="1" applyAlignment="1" applyProtection="1">
      <alignment horizontal="center" vertical="center"/>
      <protection locked="0"/>
    </xf>
  </cellXfs>
  <cellStyles count="2">
    <cellStyle name="Lien hypertexte" xfId="1" builtinId="8"/>
    <cellStyle name="Normal" xfId="0" builtinId="0"/>
  </cellStyles>
  <dxfs count="265">
    <dxf>
      <numFmt numFmtId="0" formatCode="General"/>
      <protection locked="0" hidden="0"/>
    </dxf>
    <dxf>
      <numFmt numFmtId="0" formatCode="General"/>
    </dxf>
    <dxf>
      <numFmt numFmtId="0" formatCode="General"/>
      <protection locked="1" hidden="0"/>
    </dxf>
    <dxf>
      <numFmt numFmtId="0" formatCode="General"/>
    </dxf>
    <dxf>
      <numFmt numFmtId="0" formatCode="General"/>
      <protection locked="1" hidden="0"/>
    </dxf>
    <dxf>
      <numFmt numFmtId="0" formatCode="General"/>
    </dxf>
    <dxf>
      <numFmt numFmtId="0" formatCode="General"/>
      <protection locked="1" hidden="0"/>
    </dxf>
    <dxf>
      <numFmt numFmtId="0" formatCode="General"/>
    </dxf>
    <dxf>
      <numFmt numFmtId="0" formatCode="General"/>
      <protection locked="1" hidden="0"/>
    </dxf>
    <dxf>
      <numFmt numFmtId="0" formatCode="General"/>
    </dxf>
    <dxf>
      <numFmt numFmtId="0" formatCode="General"/>
      <protection locked="1" hidden="0"/>
    </dxf>
    <dxf>
      <numFmt numFmtId="0" formatCode="General"/>
    </dxf>
    <dxf>
      <numFmt numFmtId="0" formatCode="General"/>
      <protection locked="1" hidden="0"/>
    </dxf>
    <dxf>
      <numFmt numFmtId="0" formatCode="General"/>
    </dxf>
    <dxf>
      <numFmt numFmtId="0" formatCode="General"/>
      <protection locked="1" hidden="0"/>
    </dxf>
    <dxf>
      <numFmt numFmtId="0" formatCode="General"/>
    </dxf>
    <dxf>
      <numFmt numFmtId="0" formatCode="General"/>
      <protection locked="1" hidden="0"/>
    </dxf>
    <dxf>
      <numFmt numFmtId="0" formatCode="General"/>
    </dxf>
    <dxf>
      <numFmt numFmtId="0" formatCode="General"/>
      <protection locked="1" hidden="0"/>
    </dxf>
    <dxf>
      <protection locked="1" hidden="0"/>
    </dxf>
    <dxf>
      <numFmt numFmtId="0" formatCode="General"/>
    </dxf>
    <dxf>
      <numFmt numFmtId="0" formatCode="General"/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0" hidden="0"/>
    </dxf>
    <dxf>
      <border diagonalUp="0" diagonalDown="0" outline="0">
        <left/>
        <right style="medium">
          <color indexed="64"/>
        </right>
        <top/>
        <bottom/>
      </border>
    </dxf>
    <dxf>
      <border diagonalUp="0" diagonalDown="0">
        <left/>
        <right style="medium">
          <color indexed="64"/>
        </right>
        <top/>
        <bottom/>
        <vertical/>
        <horizontal/>
      </border>
      <protection locked="0" hidden="0"/>
    </dxf>
    <dxf>
      <border diagonalUp="0" diagonalDown="0" outline="0">
        <left/>
        <right/>
        <top/>
        <bottom/>
      </border>
    </dxf>
    <dxf>
      <protection locked="0" hidden="0"/>
    </dxf>
    <dxf>
      <border diagonalUp="0" diagonalDown="0" outline="0">
        <left style="medium">
          <color indexed="64"/>
        </left>
        <right/>
        <top/>
        <bottom/>
      </border>
    </dxf>
    <dxf>
      <border diagonalUp="0" diagonalDown="0">
        <left style="medium">
          <color indexed="64"/>
        </left>
        <right/>
        <top/>
        <bottom/>
        <vertical/>
        <horizontal/>
      </border>
      <protection locked="0" hidden="0"/>
    </dxf>
    <dxf>
      <border diagonalUp="0" diagonalDown="0" outline="0">
        <left/>
        <right style="medium">
          <color indexed="64"/>
        </right>
        <top/>
        <bottom/>
      </border>
    </dxf>
    <dxf>
      <border diagonalUp="0" diagonalDown="0">
        <left/>
        <right style="medium">
          <color indexed="64"/>
        </right>
        <top/>
        <bottom/>
        <vertical/>
        <horizontal/>
      </border>
      <protection locked="0" hidden="0"/>
    </dxf>
    <dxf>
      <border diagonalUp="0" diagonalDown="0" outline="0">
        <left/>
        <right/>
        <top/>
        <bottom/>
      </border>
    </dxf>
    <dxf>
      <protection locked="0" hidden="0"/>
    </dxf>
    <dxf>
      <border diagonalUp="0" diagonalDown="0" outline="0">
        <left style="medium">
          <color indexed="64"/>
        </left>
        <right/>
        <top/>
        <bottom/>
      </border>
    </dxf>
    <dxf>
      <border diagonalUp="0" diagonalDown="0">
        <left style="medium">
          <color indexed="64"/>
        </left>
        <right/>
        <top/>
        <bottom/>
        <vertical/>
        <horizontal/>
      </border>
      <protection locked="0" hidden="0"/>
    </dxf>
    <dxf>
      <border diagonalUp="0" diagonalDown="0" outline="0">
        <left/>
        <right style="medium">
          <color indexed="64"/>
        </right>
        <top/>
        <bottom/>
      </border>
    </dxf>
    <dxf>
      <border diagonalUp="0" diagonalDown="0">
        <left/>
        <right style="medium">
          <color indexed="64"/>
        </right>
        <top/>
        <bottom/>
        <vertical/>
        <horizontal/>
      </border>
      <protection locked="0" hidden="0"/>
    </dxf>
    <dxf>
      <border diagonalUp="0" diagonalDown="0" outline="0">
        <left/>
        <right/>
        <top/>
        <bottom/>
      </border>
    </dxf>
    <dxf>
      <protection locked="0" hidden="0"/>
    </dxf>
    <dxf>
      <border diagonalUp="0" diagonalDown="0" outline="0">
        <left style="medium">
          <color indexed="64"/>
        </left>
        <right/>
        <top/>
        <bottom/>
      </border>
    </dxf>
    <dxf>
      <border diagonalUp="0" diagonalDown="0">
        <left style="medium">
          <color indexed="64"/>
        </left>
        <right/>
        <top/>
        <bottom/>
        <vertical/>
        <horizontal/>
      </border>
      <protection locked="0" hidden="0"/>
    </dxf>
    <dxf>
      <border diagonalUp="0" diagonalDown="0" outline="0">
        <left/>
        <right style="medium">
          <color indexed="64"/>
        </right>
        <top/>
        <bottom/>
      </border>
    </dxf>
    <dxf>
      <border diagonalUp="0" diagonalDown="0">
        <left/>
        <right style="medium">
          <color indexed="64"/>
        </right>
        <top/>
        <bottom/>
        <vertical/>
        <horizontal/>
      </border>
      <protection locked="0" hidden="0"/>
    </dxf>
    <dxf>
      <border diagonalUp="0" diagonalDown="0" outline="0">
        <left/>
        <right/>
        <top/>
        <bottom/>
      </border>
    </dxf>
    <dxf>
      <protection locked="0" hidden="0"/>
    </dxf>
    <dxf>
      <border diagonalUp="0" diagonalDown="0" outline="0">
        <left style="medium">
          <color indexed="64"/>
        </left>
        <right/>
        <top/>
        <bottom/>
      </border>
    </dxf>
    <dxf>
      <border diagonalUp="0" diagonalDown="0">
        <left style="medium">
          <color indexed="64"/>
        </left>
        <right/>
        <top/>
        <bottom/>
        <vertical/>
        <horizontal/>
      </border>
      <protection locked="0" hidden="0"/>
    </dxf>
    <dxf>
      <border diagonalUp="0" diagonalDown="0" outline="0">
        <left/>
        <right style="medium">
          <color indexed="64"/>
        </right>
        <top/>
        <bottom/>
      </border>
    </dxf>
    <dxf>
      <border diagonalUp="0" diagonalDown="0">
        <left/>
        <right style="medium">
          <color indexed="64"/>
        </right>
        <top/>
        <bottom/>
        <vertical/>
        <horizontal/>
      </border>
      <protection locked="0" hidden="0"/>
    </dxf>
    <dxf>
      <border diagonalUp="0" diagonalDown="0" outline="0">
        <left/>
        <right/>
        <top/>
        <bottom/>
      </border>
    </dxf>
    <dxf>
      <protection locked="0" hidden="0"/>
    </dxf>
    <dxf>
      <border diagonalUp="0" diagonalDown="0" outline="0">
        <left style="medium">
          <color indexed="64"/>
        </left>
        <right/>
        <top/>
        <bottom/>
      </border>
    </dxf>
    <dxf>
      <border diagonalUp="0" diagonalDown="0">
        <left style="medium">
          <color indexed="64"/>
        </left>
        <right/>
        <top/>
        <bottom/>
        <vertical/>
        <horizontal/>
      </border>
      <protection locked="0" hidden="0"/>
    </dxf>
    <dxf>
      <border diagonalUp="0" diagonalDown="0" outline="0">
        <left/>
        <right style="medium">
          <color indexed="64"/>
        </right>
        <top/>
        <bottom/>
      </border>
    </dxf>
    <dxf>
      <border diagonalUp="0" diagonalDown="0">
        <left/>
        <right style="medium">
          <color indexed="64"/>
        </right>
        <top/>
        <bottom/>
        <vertical/>
        <horizontal/>
      </border>
      <protection locked="0" hidden="0"/>
    </dxf>
    <dxf>
      <border diagonalUp="0" diagonalDown="0" outline="0">
        <left/>
        <right/>
        <top/>
        <bottom/>
      </border>
    </dxf>
    <dxf>
      <protection locked="0" hidden="0"/>
    </dxf>
    <dxf>
      <border diagonalUp="0" diagonalDown="0" outline="0">
        <left style="medium">
          <color indexed="64"/>
        </left>
        <right/>
        <top/>
        <bottom/>
      </border>
    </dxf>
    <dxf>
      <border diagonalUp="0" diagonalDown="0">
        <left style="medium">
          <color indexed="64"/>
        </left>
        <right/>
        <top/>
        <bottom/>
        <vertical/>
        <horizontal/>
      </border>
      <protection locked="0" hidden="0"/>
    </dxf>
    <dxf>
      <border diagonalUp="0" diagonalDown="0" outline="0">
        <left/>
        <right style="medium">
          <color indexed="64"/>
        </right>
        <top/>
        <bottom/>
      </border>
    </dxf>
    <dxf>
      <border diagonalUp="0" diagonalDown="0">
        <left/>
        <right style="medium">
          <color indexed="64"/>
        </right>
        <top/>
        <bottom/>
        <vertical/>
        <horizontal/>
      </border>
      <protection locked="0" hidden="0"/>
    </dxf>
    <dxf>
      <border diagonalUp="0" diagonalDown="0" outline="0">
        <left/>
        <right/>
        <top/>
        <bottom/>
      </border>
    </dxf>
    <dxf>
      <protection locked="0" hidden="0"/>
    </dxf>
    <dxf>
      <border diagonalUp="0" diagonalDown="0" outline="0">
        <left style="medium">
          <color indexed="64"/>
        </left>
        <right/>
        <top/>
        <bottom/>
      </border>
    </dxf>
    <dxf>
      <border diagonalUp="0" diagonalDown="0">
        <left style="medium">
          <color indexed="64"/>
        </left>
        <right/>
        <top/>
        <bottom/>
        <vertical/>
        <horizontal/>
      </border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numFmt numFmtId="164" formatCode="#_###__##_###_####_####_###"/>
    </dxf>
    <dxf>
      <numFmt numFmtId="164" formatCode="#_###__##_###_####_####_###"/>
      <protection locked="0" hidden="0"/>
    </dxf>
    <dxf>
      <protection locked="0" hidden="0"/>
    </dxf>
    <dxf>
      <protection locked="0" hidden="0"/>
    </dxf>
    <dxf>
      <protection locked="1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1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numFmt numFmtId="0" formatCode="General"/>
      <protection locked="0" hidden="0"/>
    </dxf>
    <dxf>
      <numFmt numFmtId="0" formatCode="General"/>
    </dxf>
    <dxf>
      <numFmt numFmtId="0" formatCode="General"/>
      <protection locked="1" hidden="0"/>
    </dxf>
    <dxf>
      <numFmt numFmtId="0" formatCode="General"/>
    </dxf>
    <dxf>
      <numFmt numFmtId="0" formatCode="General"/>
      <protection locked="1" hidden="0"/>
    </dxf>
    <dxf>
      <numFmt numFmtId="0" formatCode="General"/>
    </dxf>
    <dxf>
      <numFmt numFmtId="0" formatCode="General"/>
      <protection locked="1" hidden="0"/>
    </dxf>
    <dxf>
      <numFmt numFmtId="0" formatCode="General"/>
    </dxf>
    <dxf>
      <numFmt numFmtId="0" formatCode="General"/>
      <protection locked="1" hidden="0"/>
    </dxf>
    <dxf>
      <numFmt numFmtId="0" formatCode="General"/>
    </dxf>
    <dxf>
      <numFmt numFmtId="0" formatCode="General"/>
      <protection locked="1" hidden="0"/>
    </dxf>
    <dxf>
      <numFmt numFmtId="0" formatCode="General"/>
    </dxf>
    <dxf>
      <numFmt numFmtId="0" formatCode="General"/>
      <protection locked="1" hidden="0"/>
    </dxf>
    <dxf>
      <numFmt numFmtId="0" formatCode="General"/>
    </dxf>
    <dxf>
      <numFmt numFmtId="0" formatCode="General"/>
      <protection locked="1" hidden="0"/>
    </dxf>
    <dxf>
      <numFmt numFmtId="0" formatCode="General"/>
    </dxf>
    <dxf>
      <numFmt numFmtId="0" formatCode="General"/>
      <protection locked="1" hidden="0"/>
    </dxf>
    <dxf>
      <numFmt numFmtId="0" formatCode="General"/>
    </dxf>
    <dxf>
      <numFmt numFmtId="0" formatCode="General"/>
      <protection locked="1" hidden="0"/>
    </dxf>
    <dxf>
      <protection locked="1" hidden="0"/>
    </dxf>
    <dxf>
      <numFmt numFmtId="0" formatCode="General"/>
    </dxf>
    <dxf>
      <numFmt numFmtId="0" formatCode="General"/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0" hidden="0"/>
    </dxf>
    <dxf>
      <border diagonalUp="0" diagonalDown="0" outline="0">
        <left/>
        <right style="medium">
          <color indexed="64"/>
        </right>
        <top/>
        <bottom/>
      </border>
    </dxf>
    <dxf>
      <border diagonalUp="0" diagonalDown="0">
        <left/>
        <right style="medium">
          <color indexed="64"/>
        </right>
        <top/>
        <bottom/>
        <vertical/>
        <horizontal/>
      </border>
      <protection locked="0" hidden="0"/>
    </dxf>
    <dxf>
      <border diagonalUp="0" diagonalDown="0" outline="0">
        <left/>
        <right/>
        <top/>
        <bottom/>
      </border>
    </dxf>
    <dxf>
      <protection locked="0" hidden="0"/>
    </dxf>
    <dxf>
      <border diagonalUp="0" diagonalDown="0" outline="0">
        <left style="medium">
          <color indexed="64"/>
        </left>
        <right/>
        <top/>
        <bottom/>
      </border>
    </dxf>
    <dxf>
      <border diagonalUp="0" diagonalDown="0">
        <left style="medium">
          <color indexed="64"/>
        </left>
        <right/>
        <top/>
        <bottom/>
        <vertical/>
        <horizontal/>
      </border>
      <protection locked="0" hidden="0"/>
    </dxf>
    <dxf>
      <border diagonalUp="0" diagonalDown="0" outline="0">
        <left/>
        <right style="medium">
          <color indexed="64"/>
        </right>
        <top/>
        <bottom/>
      </border>
    </dxf>
    <dxf>
      <border diagonalUp="0" diagonalDown="0">
        <left/>
        <right style="medium">
          <color indexed="64"/>
        </right>
        <top/>
        <bottom/>
        <vertical/>
        <horizontal/>
      </border>
      <protection locked="0" hidden="0"/>
    </dxf>
    <dxf>
      <border diagonalUp="0" diagonalDown="0" outline="0">
        <left/>
        <right/>
        <top/>
        <bottom/>
      </border>
    </dxf>
    <dxf>
      <protection locked="0" hidden="0"/>
    </dxf>
    <dxf>
      <border diagonalUp="0" diagonalDown="0" outline="0">
        <left style="medium">
          <color indexed="64"/>
        </left>
        <right/>
        <top/>
        <bottom/>
      </border>
    </dxf>
    <dxf>
      <border diagonalUp="0" diagonalDown="0">
        <left style="medium">
          <color indexed="64"/>
        </left>
        <right/>
        <top/>
        <bottom/>
        <vertical/>
        <horizontal/>
      </border>
      <protection locked="0" hidden="0"/>
    </dxf>
    <dxf>
      <border diagonalUp="0" diagonalDown="0" outline="0">
        <left/>
        <right style="medium">
          <color indexed="64"/>
        </right>
        <top/>
        <bottom/>
      </border>
    </dxf>
    <dxf>
      <border diagonalUp="0" diagonalDown="0">
        <left/>
        <right style="medium">
          <color indexed="64"/>
        </right>
        <top/>
        <bottom/>
        <vertical/>
        <horizontal/>
      </border>
      <protection locked="0" hidden="0"/>
    </dxf>
    <dxf>
      <border diagonalUp="0" diagonalDown="0" outline="0">
        <left/>
        <right/>
        <top/>
        <bottom/>
      </border>
    </dxf>
    <dxf>
      <protection locked="0" hidden="0"/>
    </dxf>
    <dxf>
      <border diagonalUp="0" diagonalDown="0" outline="0">
        <left style="medium">
          <color indexed="64"/>
        </left>
        <right/>
        <top/>
        <bottom/>
      </border>
    </dxf>
    <dxf>
      <border diagonalUp="0" diagonalDown="0">
        <left style="medium">
          <color indexed="64"/>
        </left>
        <right/>
        <top/>
        <bottom/>
        <vertical/>
        <horizontal/>
      </border>
      <protection locked="0" hidden="0"/>
    </dxf>
    <dxf>
      <border diagonalUp="0" diagonalDown="0" outline="0">
        <left/>
        <right style="medium">
          <color indexed="64"/>
        </right>
        <top/>
        <bottom/>
      </border>
    </dxf>
    <dxf>
      <border diagonalUp="0" diagonalDown="0">
        <left/>
        <right style="medium">
          <color indexed="64"/>
        </right>
        <top/>
        <bottom/>
        <vertical/>
        <horizontal/>
      </border>
      <protection locked="0" hidden="0"/>
    </dxf>
    <dxf>
      <border diagonalUp="0" diagonalDown="0" outline="0">
        <left/>
        <right/>
        <top/>
        <bottom/>
      </border>
    </dxf>
    <dxf>
      <protection locked="0" hidden="0"/>
    </dxf>
    <dxf>
      <border diagonalUp="0" diagonalDown="0" outline="0">
        <left style="medium">
          <color indexed="64"/>
        </left>
        <right/>
        <top/>
        <bottom/>
      </border>
    </dxf>
    <dxf>
      <border diagonalUp="0" diagonalDown="0">
        <left style="medium">
          <color indexed="64"/>
        </left>
        <right/>
        <top/>
        <bottom/>
        <vertical/>
        <horizontal/>
      </border>
      <protection locked="0" hidden="0"/>
    </dxf>
    <dxf>
      <border diagonalUp="0" diagonalDown="0" outline="0">
        <left/>
        <right style="medium">
          <color indexed="64"/>
        </right>
        <top/>
        <bottom/>
      </border>
    </dxf>
    <dxf>
      <border diagonalUp="0" diagonalDown="0">
        <left/>
        <right style="medium">
          <color indexed="64"/>
        </right>
        <top/>
        <bottom/>
        <vertical/>
        <horizontal/>
      </border>
      <protection locked="0" hidden="0"/>
    </dxf>
    <dxf>
      <border diagonalUp="0" diagonalDown="0" outline="0">
        <left/>
        <right/>
        <top/>
        <bottom/>
      </border>
    </dxf>
    <dxf>
      <protection locked="0" hidden="0"/>
    </dxf>
    <dxf>
      <border diagonalUp="0" diagonalDown="0" outline="0">
        <left style="medium">
          <color indexed="64"/>
        </left>
        <right/>
        <top/>
        <bottom/>
      </border>
    </dxf>
    <dxf>
      <border diagonalUp="0" diagonalDown="0">
        <left style="medium">
          <color indexed="64"/>
        </left>
        <right/>
        <top/>
        <bottom/>
        <vertical/>
        <horizontal/>
      </border>
      <protection locked="0" hidden="0"/>
    </dxf>
    <dxf>
      <border diagonalUp="0" diagonalDown="0" outline="0">
        <left/>
        <right style="medium">
          <color indexed="64"/>
        </right>
        <top/>
        <bottom/>
      </border>
    </dxf>
    <dxf>
      <border diagonalUp="0" diagonalDown="0">
        <left/>
        <right style="medium">
          <color indexed="64"/>
        </right>
        <top/>
        <bottom/>
        <vertical/>
        <horizontal/>
      </border>
      <protection locked="0" hidden="0"/>
    </dxf>
    <dxf>
      <border diagonalUp="0" diagonalDown="0" outline="0">
        <left/>
        <right/>
        <top/>
        <bottom/>
      </border>
    </dxf>
    <dxf>
      <protection locked="0" hidden="0"/>
    </dxf>
    <dxf>
      <border diagonalUp="0" diagonalDown="0" outline="0">
        <left style="medium">
          <color indexed="64"/>
        </left>
        <right/>
        <top/>
        <bottom/>
      </border>
    </dxf>
    <dxf>
      <border diagonalUp="0" diagonalDown="0">
        <left style="medium">
          <color indexed="64"/>
        </left>
        <right/>
        <top/>
        <bottom/>
        <vertical/>
        <horizontal/>
      </border>
      <protection locked="0" hidden="0"/>
    </dxf>
    <dxf>
      <border diagonalUp="0" diagonalDown="0" outline="0">
        <left/>
        <right style="medium">
          <color indexed="64"/>
        </right>
        <top/>
        <bottom/>
      </border>
    </dxf>
    <dxf>
      <border diagonalUp="0" diagonalDown="0">
        <left/>
        <right style="medium">
          <color indexed="64"/>
        </right>
        <top/>
        <bottom/>
        <vertical/>
        <horizontal/>
      </border>
      <protection locked="0" hidden="0"/>
    </dxf>
    <dxf>
      <border diagonalUp="0" diagonalDown="0" outline="0">
        <left/>
        <right/>
        <top/>
        <bottom/>
      </border>
    </dxf>
    <dxf>
      <protection locked="0" hidden="0"/>
    </dxf>
    <dxf>
      <border diagonalUp="0" diagonalDown="0" outline="0">
        <left style="medium">
          <color indexed="64"/>
        </left>
        <right/>
        <top/>
        <bottom/>
      </border>
    </dxf>
    <dxf>
      <border diagonalUp="0" diagonalDown="0">
        <left style="medium">
          <color indexed="64"/>
        </left>
        <right/>
        <top/>
        <bottom/>
        <vertical/>
        <horizontal/>
      </border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numFmt numFmtId="164" formatCode="#_###__##_###_####_####_###"/>
    </dxf>
    <dxf>
      <numFmt numFmtId="164" formatCode="#_###__##_###_####_####_###"/>
      <protection locked="0" hidden="0"/>
    </dxf>
    <dxf>
      <protection locked="0" hidden="0"/>
    </dxf>
    <dxf>
      <protection locked="0" hidden="0"/>
    </dxf>
    <dxf>
      <protection locked="1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1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numFmt numFmtId="0" formatCode="General"/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numFmt numFmtId="3" formatCode="#,##0"/>
      <protection locked="1" hidden="0"/>
    </dxf>
    <dxf>
      <protection locked="1" hidden="0"/>
    </dxf>
    <dxf>
      <numFmt numFmtId="3" formatCode="#,##0"/>
      <protection locked="1" hidden="0"/>
    </dxf>
    <dxf>
      <protection locked="1" hidden="0"/>
    </dxf>
    <dxf>
      <numFmt numFmtId="3" formatCode="#,##0"/>
      <protection locked="1" hidden="0"/>
    </dxf>
    <dxf>
      <protection locked="1" hidden="0"/>
    </dxf>
    <dxf>
      <numFmt numFmtId="3" formatCode="#,##0"/>
      <protection locked="1" hidden="0"/>
    </dxf>
    <dxf>
      <protection locked="1" hidden="0"/>
    </dxf>
    <dxf>
      <numFmt numFmtId="3" formatCode="#,##0"/>
      <protection locked="1" hidden="0"/>
    </dxf>
    <dxf>
      <protection locked="1" hidden="0"/>
    </dxf>
    <dxf>
      <numFmt numFmtId="0" formatCode="General"/>
      <protection locked="1" hidden="0"/>
    </dxf>
    <dxf>
      <protection locked="0" hidden="0"/>
    </dxf>
    <dxf>
      <border diagonalUp="0" diagonalDown="0" outline="0">
        <left/>
        <right style="medium">
          <color indexed="64"/>
        </right>
        <top/>
        <bottom/>
      </border>
      <protection locked="0" hidden="0"/>
    </dxf>
    <dxf>
      <border diagonalUp="0" diagonalDown="0">
        <left/>
        <right style="medium">
          <color indexed="64"/>
        </right>
        <top/>
        <bottom/>
        <vertical/>
        <horizontal/>
      </border>
      <protection locked="0" hidden="0"/>
    </dxf>
    <dxf>
      <border diagonalUp="0" diagonalDown="0" outline="0">
        <left/>
        <right/>
        <top/>
        <bottom/>
      </border>
      <protection locked="0" hidden="0"/>
    </dxf>
    <dxf>
      <protection locked="0" hidden="0"/>
    </dxf>
    <dxf>
      <border diagonalUp="0" diagonalDown="0">
        <left style="medium">
          <color indexed="64"/>
        </left>
        <right/>
        <top/>
        <bottom/>
        <vertical/>
        <horizontal/>
      </border>
      <protection locked="0" hidden="0"/>
    </dxf>
    <dxf>
      <border diagonalUp="0" diagonalDown="0">
        <left/>
        <right style="medium">
          <color indexed="64"/>
        </right>
        <top/>
        <bottom/>
        <vertical/>
        <horizontal/>
      </border>
      <protection locked="0" hidden="0"/>
    </dxf>
    <dxf>
      <protection locked="0" hidden="0"/>
    </dxf>
    <dxf>
      <border diagonalUp="0" diagonalDown="0">
        <left style="medium">
          <color indexed="64"/>
        </left>
        <right/>
        <top/>
        <bottom/>
        <vertical/>
        <horizontal/>
      </border>
      <protection locked="0" hidden="0"/>
    </dxf>
    <dxf>
      <border diagonalUp="0" diagonalDown="0">
        <left/>
        <right style="medium">
          <color indexed="64"/>
        </right>
        <top/>
        <bottom/>
        <vertical/>
        <horizontal/>
      </border>
      <protection locked="0" hidden="0"/>
    </dxf>
    <dxf>
      <protection locked="0" hidden="0"/>
    </dxf>
    <dxf>
      <border diagonalUp="0" diagonalDown="0">
        <left style="medium">
          <color indexed="64"/>
        </left>
        <right/>
        <top/>
        <bottom/>
        <vertical/>
        <horizontal/>
      </border>
      <protection locked="0" hidden="0"/>
    </dxf>
    <dxf>
      <border diagonalUp="0" diagonalDown="0">
        <left/>
        <right style="medium">
          <color indexed="64"/>
        </right>
        <top/>
        <bottom/>
        <vertical/>
        <horizontal/>
      </border>
      <protection locked="0" hidden="0"/>
    </dxf>
    <dxf>
      <protection locked="0" hidden="0"/>
    </dxf>
    <dxf>
      <border diagonalUp="0" diagonalDown="0">
        <left style="medium">
          <color indexed="64"/>
        </left>
        <right/>
        <top/>
        <bottom/>
        <vertical/>
        <horizontal/>
      </border>
      <protection locked="0" hidden="0"/>
    </dxf>
    <dxf>
      <border diagonalUp="0" diagonalDown="0">
        <left/>
        <right style="medium">
          <color indexed="64"/>
        </right>
        <top/>
        <bottom/>
        <vertical/>
        <horizontal/>
      </border>
      <protection locked="0" hidden="0"/>
    </dxf>
    <dxf>
      <protection locked="0" hidden="0"/>
    </dxf>
    <dxf>
      <border diagonalUp="0" diagonalDown="0">
        <left style="medium">
          <color indexed="64"/>
        </left>
        <right/>
        <top/>
        <bottom/>
        <vertical/>
        <horizontal/>
      </border>
      <protection locked="0" hidden="0"/>
    </dxf>
    <dxf>
      <border diagonalUp="0" diagonalDown="0">
        <left/>
        <right style="medium">
          <color indexed="64"/>
        </right>
        <top/>
        <bottom/>
        <vertical/>
        <horizontal/>
      </border>
      <protection locked="0" hidden="0"/>
    </dxf>
    <dxf>
      <protection locked="0" hidden="0"/>
    </dxf>
    <dxf>
      <border diagonalUp="0" diagonalDown="0">
        <left style="medium">
          <color indexed="64"/>
        </left>
        <right/>
        <top/>
        <bottom/>
        <vertical/>
        <horizontal/>
      </border>
      <protection locked="0" hidden="0"/>
    </dxf>
    <dxf>
      <border diagonalUp="0" diagonalDown="0">
        <left/>
        <right style="medium">
          <color indexed="64"/>
        </right>
        <top/>
        <bottom/>
        <vertical/>
        <horizontal/>
      </border>
      <protection locked="0" hidden="0"/>
    </dxf>
    <dxf>
      <protection locked="0" hidden="0"/>
    </dxf>
    <dxf>
      <border diagonalUp="0" diagonalDown="0">
        <left style="medium">
          <color indexed="64"/>
        </left>
        <right/>
        <top/>
        <bottom/>
        <vertical/>
        <horizontal/>
      </border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numFmt numFmtId="164" formatCode="#_###__##_###_####_####_###"/>
      <protection locked="0" hidden="0"/>
    </dxf>
    <dxf>
      <protection locked="0" hidden="0"/>
    </dxf>
    <dxf>
      <protection locked="0" hidden="0"/>
    </dxf>
    <dxf>
      <numFmt numFmtId="0" formatCode="General"/>
      <protection locked="1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numFmt numFmtId="0" formatCode="General"/>
      <protection locked="1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numFmt numFmtId="19" formatCode="dd/mm/yyyy"/>
      <protection locked="0" hidden="0"/>
    </dxf>
    <dxf>
      <protection locked="0" hidden="0"/>
    </dxf>
    <dxf>
      <protection locked="0" hidden="0"/>
    </dxf>
    <dxf>
      <protection locked="0" hidden="0"/>
    </dxf>
  </dxfs>
  <tableStyles count="0" defaultTableStyle="TableStyleMedium2" defaultPivotStyle="PivotStyleLight16"/>
  <colors>
    <mruColors>
      <color rgb="FF619644"/>
      <color rgb="FFA19D9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614679</xdr:colOff>
      <xdr:row>4</xdr:row>
      <xdr:rowOff>152400</xdr:rowOff>
    </xdr:from>
    <xdr:to>
      <xdr:col>6</xdr:col>
      <xdr:colOff>1543811</xdr:colOff>
      <xdr:row>7</xdr:row>
      <xdr:rowOff>302260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7282" b="11835"/>
        <a:stretch/>
      </xdr:blipFill>
      <xdr:spPr>
        <a:xfrm>
          <a:off x="5768570" y="2133600"/>
          <a:ext cx="2968290" cy="1188951"/>
        </a:xfrm>
        <a:prstGeom prst="rect">
          <a:avLst/>
        </a:prstGeom>
      </xdr:spPr>
    </xdr:pic>
    <xdr:clientData/>
  </xdr:twoCellAnchor>
  <xdr:twoCellAnchor>
    <xdr:from>
      <xdr:col>9</xdr:col>
      <xdr:colOff>0</xdr:colOff>
      <xdr:row>1</xdr:row>
      <xdr:rowOff>155864</xdr:rowOff>
    </xdr:from>
    <xdr:to>
      <xdr:col>14</xdr:col>
      <xdr:colOff>34637</xdr:colOff>
      <xdr:row>4</xdr:row>
      <xdr:rowOff>0</xdr:rowOff>
    </xdr:to>
    <xdr:sp macro="[0]!NxContratExtra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0581409" y="363682"/>
          <a:ext cx="3844637" cy="1541318"/>
        </a:xfrm>
        <a:prstGeom prst="roundRect">
          <a:avLst/>
        </a:prstGeom>
        <a:ln/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>
              <a:solidFill>
                <a:schemeClr val="bg1"/>
              </a:solidFill>
            </a:rPr>
            <a:t>Créer un contrat d'extra</a:t>
          </a:r>
        </a:p>
      </xdr:txBody>
    </xdr:sp>
    <xdr:clientData/>
  </xdr:twoCellAnchor>
  <xdr:twoCellAnchor>
    <xdr:from>
      <xdr:col>9</xdr:col>
      <xdr:colOff>86591</xdr:colOff>
      <xdr:row>5</xdr:row>
      <xdr:rowOff>277091</xdr:rowOff>
    </xdr:from>
    <xdr:to>
      <xdr:col>14</xdr:col>
      <xdr:colOff>121228</xdr:colOff>
      <xdr:row>9</xdr:row>
      <xdr:rowOff>259773</xdr:rowOff>
    </xdr:to>
    <xdr:sp macro="[0]!NxContratRemplacement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0668000" y="2337955"/>
          <a:ext cx="3844637" cy="1541318"/>
        </a:xfrm>
        <a:prstGeom prst="round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>
              <a:solidFill>
                <a:schemeClr val="bg1"/>
              </a:solidFill>
            </a:rPr>
            <a:t>Créer un contrat de remplacement</a:t>
          </a:r>
        </a:p>
      </xdr:txBody>
    </xdr:sp>
    <xdr:clientData/>
  </xdr:twoCellAnchor>
  <xdr:twoCellAnchor>
    <xdr:from>
      <xdr:col>9</xdr:col>
      <xdr:colOff>173182</xdr:colOff>
      <xdr:row>10</xdr:row>
      <xdr:rowOff>155863</xdr:rowOff>
    </xdr:from>
    <xdr:to>
      <xdr:col>14</xdr:col>
      <xdr:colOff>207819</xdr:colOff>
      <xdr:row>13</xdr:row>
      <xdr:rowOff>623454</xdr:rowOff>
    </xdr:to>
    <xdr:sp macro="[0]!NxContratAutre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0754591" y="4398818"/>
          <a:ext cx="3844637" cy="1541318"/>
        </a:xfrm>
        <a:prstGeom prst="roundRect">
          <a:avLst/>
        </a:prstGeom>
        <a:gradFill>
          <a:gsLst>
            <a:gs pos="0">
              <a:srgbClr val="619644"/>
            </a:gs>
            <a:gs pos="0">
              <a:schemeClr val="accent6">
                <a:satMod val="110000"/>
                <a:shade val="100000"/>
                <a:alpha val="56000"/>
                <a:lumMod val="100000"/>
              </a:schemeClr>
            </a:gs>
            <a:gs pos="100000">
              <a:schemeClr val="accent6">
                <a:satMod val="120000"/>
                <a:shade val="78000"/>
                <a:lumMod val="100000"/>
              </a:schemeClr>
            </a:gs>
          </a:gsLst>
          <a:lin ang="5400000" scaled="0"/>
        </a:gradFill>
        <a:ln/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>
              <a:solidFill>
                <a:schemeClr val="bg1"/>
              </a:solidFill>
            </a:rPr>
            <a:t>Créer un contrat de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76201</xdr:colOff>
      <xdr:row>8</xdr:row>
      <xdr:rowOff>25401</xdr:rowOff>
    </xdr:from>
    <xdr:to>
      <xdr:col>2</xdr:col>
      <xdr:colOff>292101</xdr:colOff>
      <xdr:row>10</xdr:row>
      <xdr:rowOff>107950</xdr:rowOff>
    </xdr:to>
    <xdr:sp macro="[0]!NxContratExtra" textlink="">
      <xdr:nvSpPr>
        <xdr:cNvPr id="2" name="ZoneTexte 1">
          <a:extLst>
            <a:ext uri="{FF2B5EF4-FFF2-40B4-BE49-F238E27FC236}">
              <a16:creationId xmlns:a16="http://schemas.microsoft.com/office/drawing/2014/main" id="{307EF0B4-8F98-4F08-90BB-FC0A711BFFCB}"/>
            </a:ext>
          </a:extLst>
        </xdr:cNvPr>
        <xdr:cNvSpPr txBox="1"/>
      </xdr:nvSpPr>
      <xdr:spPr>
        <a:xfrm>
          <a:off x="76201" y="1511301"/>
          <a:ext cx="2038350" cy="450849"/>
        </a:xfrm>
        <a:prstGeom prst="roundRect">
          <a:avLst/>
        </a:prstGeom>
        <a:ln/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Créer un contrat d'extra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88900</xdr:colOff>
      <xdr:row>1</xdr:row>
      <xdr:rowOff>50800</xdr:rowOff>
    </xdr:from>
    <xdr:to>
      <xdr:col>8</xdr:col>
      <xdr:colOff>546100</xdr:colOff>
      <xdr:row>3</xdr:row>
      <xdr:rowOff>69850</xdr:rowOff>
    </xdr:to>
    <xdr:sp macro="[0]!Protect_Extra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5880100" y="234950"/>
          <a:ext cx="1219200" cy="38735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800">
              <a:solidFill>
                <a:schemeClr val="bg1"/>
              </a:solidFill>
            </a:rPr>
            <a:t>Protect</a:t>
          </a:r>
        </a:p>
      </xdr:txBody>
    </xdr:sp>
    <xdr:clientData/>
  </xdr:twoCellAnchor>
  <xdr:twoCellAnchor>
    <xdr:from>
      <xdr:col>9</xdr:col>
      <xdr:colOff>120650</xdr:colOff>
      <xdr:row>1</xdr:row>
      <xdr:rowOff>38100</xdr:rowOff>
    </xdr:from>
    <xdr:to>
      <xdr:col>10</xdr:col>
      <xdr:colOff>577850</xdr:colOff>
      <xdr:row>3</xdr:row>
      <xdr:rowOff>57150</xdr:rowOff>
    </xdr:to>
    <xdr:sp macro="[0]!Unprotect_Extra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7435850" y="222250"/>
          <a:ext cx="1219200" cy="38735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800">
              <a:solidFill>
                <a:schemeClr val="bg1"/>
              </a:solidFill>
            </a:rPr>
            <a:t>Unprotect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BI3" totalsRowShown="0" headerRowDxfId="264" dataDxfId="263">
  <autoFilter ref="A1:BI3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11" hiddenButton="1"/>
    <filterColumn colId="12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  <filterColumn colId="41" hiddenButton="1"/>
    <filterColumn colId="42" hiddenButton="1"/>
    <filterColumn colId="43" hiddenButton="1"/>
    <filterColumn colId="44" hiddenButton="1"/>
    <filterColumn colId="45" hiddenButton="1"/>
    <filterColumn colId="46" hiddenButton="1"/>
    <filterColumn colId="47" hiddenButton="1"/>
    <filterColumn colId="48" hiddenButton="1"/>
    <filterColumn colId="50" hiddenButton="1"/>
  </autoFilter>
  <tableColumns count="61">
    <tableColumn id="1" xr3:uid="{00000000-0010-0000-0000-000001000000}" name="Date du jour" dataDxfId="262" totalsRowDxfId="261"/>
    <tableColumn id="2" xr3:uid="{00000000-0010-0000-0000-000002000000}" name="Genre" dataDxfId="260"/>
    <tableColumn id="3" xr3:uid="{00000000-0010-0000-0000-000003000000}" name="Nom" dataDxfId="259" totalsRowDxfId="258"/>
    <tableColumn id="4" xr3:uid="{00000000-0010-0000-0000-000004000000}" name="Prénom" dataDxfId="257" totalsRowDxfId="256"/>
    <tableColumn id="5" xr3:uid="{00000000-0010-0000-0000-000005000000}" name="Prénom NOM" dataDxfId="255">
      <calculatedColumnFormula>C2&amp;" "&amp;UPPER(D2)</calculatedColumnFormula>
    </tableColumn>
    <tableColumn id="6" xr3:uid="{00000000-0010-0000-0000-000006000000}" name="Date de naissance" dataDxfId="254"/>
    <tableColumn id="7" xr3:uid="{00000000-0010-0000-0000-000007000000}" name="Lieu de naissance" dataDxfId="253" totalsRowDxfId="252"/>
    <tableColumn id="8" xr3:uid="{00000000-0010-0000-0000-000008000000}" name="Adresse 1" dataDxfId="251"/>
    <tableColumn id="9" xr3:uid="{00000000-0010-0000-0000-000009000000}" name="Adresse 2" dataDxfId="250"/>
    <tableColumn id="51" xr3:uid="{00000000-0010-0000-0000-000033000000}" name="CP" dataDxfId="249"/>
    <tableColumn id="50" xr3:uid="{00000000-0010-0000-0000-000032000000}" name="Ville" dataDxfId="248"/>
    <tableColumn id="10" xr3:uid="{00000000-0010-0000-0000-00000A000000}" name="CP / Ville" dataDxfId="247">
      <calculatedColumnFormula>Tableau1[[#This Row],[CP]]&amp;" "&amp;Tableau1[[#This Row],[Ville]]</calculatedColumnFormula>
    </tableColumn>
    <tableColumn id="11" xr3:uid="{00000000-0010-0000-0000-00000B000000}" name="Natonalité" dataDxfId="246"/>
    <tableColumn id="46" xr3:uid="{00000000-0010-0000-0000-00002E000000}" name="N° ID" dataDxfId="245"/>
    <tableColumn id="12" xr3:uid="{00000000-0010-0000-0000-00000C000000}" name="N° sécu sociale" dataDxfId="244"/>
    <tableColumn id="13" xr3:uid="{00000000-0010-0000-0000-00000D000000}" name="Secteur" dataDxfId="243"/>
    <tableColumn id="14" xr3:uid="{00000000-0010-0000-0000-00000E000000}" name="Mission" dataDxfId="242"/>
    <tableColumn id="15" xr3:uid="{00000000-0010-0000-0000-00000F000000}" name="Poste occcupé" dataDxfId="241"/>
    <tableColumn id="16" xr3:uid="{00000000-0010-0000-0000-000010000000}" name="Statut" dataDxfId="240"/>
    <tableColumn id="17" xr3:uid="{00000000-0010-0000-0000-000011000000}" name="Niveau" dataDxfId="239"/>
    <tableColumn id="18" xr3:uid="{00000000-0010-0000-0000-000012000000}" name="Echelon" dataDxfId="238"/>
    <tableColumn id="19" xr3:uid="{00000000-0010-0000-0000-000013000000}" name="Durée du contrat (heures)" dataDxfId="237"/>
    <tableColumn id="20" xr3:uid="{00000000-0010-0000-0000-000014000000}" name="Jour 1" dataDxfId="236"/>
    <tableColumn id="21" xr3:uid="{00000000-0010-0000-0000-000015000000}" name="Heure debut" dataDxfId="235"/>
    <tableColumn id="22" xr3:uid="{00000000-0010-0000-0000-000016000000}" name="Heure fin" dataDxfId="234"/>
    <tableColumn id="23" xr3:uid="{00000000-0010-0000-0000-000017000000}" name="Jour 2" dataDxfId="233"/>
    <tableColumn id="24" xr3:uid="{00000000-0010-0000-0000-000018000000}" name="Heure debut 2" dataDxfId="232"/>
    <tableColumn id="25" xr3:uid="{00000000-0010-0000-0000-000019000000}" name="Heure fin 2" dataDxfId="231"/>
    <tableColumn id="26" xr3:uid="{00000000-0010-0000-0000-00001A000000}" name="Jour 3" dataDxfId="230"/>
    <tableColumn id="27" xr3:uid="{00000000-0010-0000-0000-00001B000000}" name="Heure debut 3" dataDxfId="229"/>
    <tableColumn id="28" xr3:uid="{00000000-0010-0000-0000-00001C000000}" name="Heure fin 3" dataDxfId="228"/>
    <tableColumn id="29" xr3:uid="{00000000-0010-0000-0000-00001D000000}" name="Jour 4" dataDxfId="227"/>
    <tableColumn id="30" xr3:uid="{00000000-0010-0000-0000-00001E000000}" name="Heure debut 4" dataDxfId="226"/>
    <tableColumn id="31" xr3:uid="{00000000-0010-0000-0000-00001F000000}" name="Heure fin 4" dataDxfId="225"/>
    <tableColumn id="32" xr3:uid="{00000000-0010-0000-0000-000020000000}" name="Jour 5" dataDxfId="224"/>
    <tableColumn id="33" xr3:uid="{00000000-0010-0000-0000-000021000000}" name="Heure debut 5" dataDxfId="223"/>
    <tableColumn id="34" xr3:uid="{00000000-0010-0000-0000-000022000000}" name="Heure fin 5" dataDxfId="222"/>
    <tableColumn id="35" xr3:uid="{00000000-0010-0000-0000-000023000000}" name="Jour 6" dataDxfId="221"/>
    <tableColumn id="36" xr3:uid="{00000000-0010-0000-0000-000024000000}" name="Heure debut 6" dataDxfId="220"/>
    <tableColumn id="37" xr3:uid="{00000000-0010-0000-0000-000025000000}" name="Heure fin 6" dataDxfId="219"/>
    <tableColumn id="38" xr3:uid="{00000000-0010-0000-0000-000026000000}" name="Jour 7" dataDxfId="218"/>
    <tableColumn id="39" xr3:uid="{00000000-0010-0000-0000-000027000000}" name="Heure debut 7" dataDxfId="217" totalsRowDxfId="216"/>
    <tableColumn id="40" xr3:uid="{00000000-0010-0000-0000-000028000000}" name="Heure fin 7" dataDxfId="215" totalsRowDxfId="214"/>
    <tableColumn id="41" xr3:uid="{00000000-0010-0000-0000-000029000000}" name="Rémunération brute horaire" dataDxfId="213"/>
    <tableColumn id="42" xr3:uid="{00000000-0010-0000-0000-00002A000000}" name="Nom de l'entreprise" dataDxfId="212" totalsRowDxfId="211">
      <calculatedColumnFormula>Intro!$E$10</calculatedColumnFormula>
    </tableColumn>
    <tableColumn id="43" xr3:uid="{00000000-0010-0000-0000-00002B000000}" name="N° de Tel" dataDxfId="210" totalsRowDxfId="209">
      <calculatedColumnFormula>Intro!$E$14</calculatedColumnFormula>
    </tableColumn>
    <tableColumn id="44" xr3:uid="{00000000-0010-0000-0000-00002C000000}" name="Capital" dataDxfId="208" totalsRowDxfId="207">
      <calculatedColumnFormula>Intro!$E$16</calculatedColumnFormula>
    </tableColumn>
    <tableColumn id="45" xr3:uid="{00000000-0010-0000-0000-00002D000000}" name="N° RCS" dataDxfId="206" totalsRowDxfId="205">
      <calculatedColumnFormula>Intro!$E$18</calculatedColumnFormula>
    </tableColumn>
    <tableColumn id="47" xr3:uid="{00000000-0010-0000-0000-00002F000000}" name="Lieu" dataDxfId="204" totalsRowDxfId="203">
      <calculatedColumnFormula>Intro!$E$20</calculatedColumnFormula>
    </tableColumn>
    <tableColumn id="49" xr3:uid="{00000000-0010-0000-0000-000031000000}" name="Fait à" dataDxfId="202">
      <calculatedColumnFormula>Intro!$E$23</calculatedColumnFormula>
    </tableColumn>
    <tableColumn id="48" xr3:uid="{00000000-0010-0000-0000-000030000000}" name="Né( e)" dataDxfId="201">
      <calculatedColumnFormula>IF(Tableau1[[#This Row],[Genre]]=Données!$A$2,"Née",IF(Tableau1[[#This Row],[Genre]]=Données!$A$3,"Né",""))</calculatedColumnFormula>
    </tableColumn>
    <tableColumn id="52" xr3:uid="{00000000-0010-0000-0000-000034000000}" name="immatriculé( e)" dataDxfId="200">
      <calculatedColumnFormula>IF(Tableau1[[#This Row],[Genre]]=Données!$A$2,"immatriculée",IF(Tableau1[[#This Row],[Genre]]=Données!$A$3,"immatriculé",""))</calculatedColumnFormula>
    </tableColumn>
    <tableColumn id="53" xr3:uid="{00000000-0010-0000-0000-000035000000}" name="le / la salarié( e)" dataDxfId="199">
      <calculatedColumnFormula>IF(Tableau1[[#This Row],[Genre]]=Données!$A$2,"la salariée",IF(Tableau1[[#This Row],[Genre]]=Données!$A$3,"le salarié",""))</calculatedColumnFormula>
    </tableColumn>
    <tableColumn id="54" xr3:uid="{00000000-0010-0000-0000-000036000000}" name="affilié( e)" dataDxfId="198">
      <calculatedColumnFormula>IF(Tableau1[[#This Row],[Genre]]=Données!$A$2,"affiliée",IF(Tableau1[[#This Row],[Genre]]=Données!$A$3,"affilié",""))</calculatedColumnFormula>
    </tableColumn>
    <tableColumn id="55" xr3:uid="{00000000-0010-0000-0000-000037000000}" name="Il / elle" dataDxfId="197">
      <calculatedColumnFormula>IF(Tableau1[[#This Row],[Genre]]=Données!$A$2,"elle",IF(Tableau1[[#This Row],[Genre]]=Données!$A$3,"il",""))</calculatedColumnFormula>
    </tableColumn>
    <tableColumn id="56" xr3:uid="{00000000-0010-0000-0000-000038000000}" name="engagé( e)" dataDxfId="196">
      <calculatedColumnFormula>IF(Tableau1[[#This Row],[Genre]]=Données!$A$2,"engagée",IF(Tableau1[[#This Row],[Genre]]=Données!$A$3,"engagé",""))</calculatedColumnFormula>
    </tableColumn>
    <tableColumn id="57" xr3:uid="{00000000-0010-0000-0000-000039000000}" name="chargé( e)" dataDxfId="195">
      <calculatedColumnFormula>IF(Tableau1[[#This Row],[Genre]]=Données!$A$2,"chargée",IF(Tableau1[[#This Row],[Genre]]=Données!$A$3,"chargé",""))</calculatedColumnFormula>
    </tableColumn>
    <tableColumn id="58" xr3:uid="{00000000-0010-0000-0000-00003A000000}" name="amené( e)" dataDxfId="194">
      <calculatedColumnFormula>IF(Tableau1[[#This Row],[Genre]]=Données!$A$2,"amenée",IF(Tableau1[[#This Row],[Genre]]=Données!$A$3,"amené",""))</calculatedColumnFormula>
    </tableColumn>
    <tableColumn id="59" xr3:uid="{00000000-0010-0000-0000-00003B000000}" name="informé( e)" dataDxfId="193">
      <calculatedColumnFormula>IF(Tableau1[[#This Row],[Genre]]=Données!$A$2,"informée",IF(Tableau1[[#This Row],[Genre]]=Données!$A$3,"informé",""))</calculatedColumnFormula>
    </tableColumn>
    <tableColumn id="60" xr3:uid="{00000000-0010-0000-0000-00003C000000}" name="au / à la salarié( e)" dataDxfId="192">
      <calculatedColumnFormula>IF(Tableau1[[#This Row],[Genre]]=Données!$A$2,"à la salariée",IF(Tableau1[[#This Row],[Genre]]=Données!$A$3,"au salarié",""))</calculatedColumnFormula>
    </tableColumn>
    <tableColumn id="61" xr3:uid="{00000000-0010-0000-0000-00003D000000}" name="Code Employé" dataDxfId="191" totalsRowDxfId="190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134" displayName="Tableau134" ref="A1:BI2" insertRow="1" totalsRowShown="0" headerRowDxfId="189" dataDxfId="188">
  <autoFilter ref="A1:BI2" xr:uid="{00000000-0009-0000-0100-000003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11" hiddenButton="1"/>
    <filterColumn colId="12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  <filterColumn colId="41" hiddenButton="1"/>
    <filterColumn colId="42" hiddenButton="1"/>
    <filterColumn colId="43" hiddenButton="1"/>
    <filterColumn colId="44" hiddenButton="1"/>
    <filterColumn colId="45" hiddenButton="1"/>
    <filterColumn colId="46" hiddenButton="1"/>
    <filterColumn colId="47" hiddenButton="1"/>
    <filterColumn colId="48" hiddenButton="1"/>
    <filterColumn colId="50" hiddenButton="1"/>
  </autoFilter>
  <tableColumns count="61">
    <tableColumn id="1" xr3:uid="{00000000-0010-0000-0100-000001000000}" name="Date du jour" dataDxfId="187"/>
    <tableColumn id="2" xr3:uid="{00000000-0010-0000-0100-000002000000}" name="Genre" dataDxfId="186"/>
    <tableColumn id="3" xr3:uid="{00000000-0010-0000-0100-000003000000}" name="Nom" dataDxfId="185"/>
    <tableColumn id="4" xr3:uid="{00000000-0010-0000-0100-000004000000}" name="Prénom" dataDxfId="184"/>
    <tableColumn id="5" xr3:uid="{00000000-0010-0000-0100-000005000000}" name="Prénom NOM" dataDxfId="183"/>
    <tableColumn id="6" xr3:uid="{00000000-0010-0000-0100-000006000000}" name="Date de naissance" dataDxfId="182"/>
    <tableColumn id="7" xr3:uid="{00000000-0010-0000-0100-000007000000}" name="Lieu de naissance" dataDxfId="181"/>
    <tableColumn id="8" xr3:uid="{00000000-0010-0000-0100-000008000000}" name="Adresse 1" dataDxfId="180"/>
    <tableColumn id="9" xr3:uid="{00000000-0010-0000-0100-000009000000}" name="Adresse 2" dataDxfId="179"/>
    <tableColumn id="51" xr3:uid="{00000000-0010-0000-0100-000033000000}" name="CP" dataDxfId="178"/>
    <tableColumn id="50" xr3:uid="{00000000-0010-0000-0100-000032000000}" name="Ville" dataDxfId="177"/>
    <tableColumn id="10" xr3:uid="{00000000-0010-0000-0100-00000A000000}" name="CP / Ville" dataDxfId="176"/>
    <tableColumn id="11" xr3:uid="{00000000-0010-0000-0100-00000B000000}" name="Natonalité" dataDxfId="175"/>
    <tableColumn id="46" xr3:uid="{00000000-0010-0000-0100-00002E000000}" name="N° ID" dataDxfId="174"/>
    <tableColumn id="12" xr3:uid="{00000000-0010-0000-0100-00000C000000}" name="N° sécu sociale" dataDxfId="173" totalsRowDxfId="172"/>
    <tableColumn id="13" xr3:uid="{00000000-0010-0000-0100-00000D000000}" name="Secteur" dataDxfId="171"/>
    <tableColumn id="14" xr3:uid="{00000000-0010-0000-0100-00000E000000}" name="Mission" dataDxfId="170"/>
    <tableColumn id="15" xr3:uid="{00000000-0010-0000-0100-00000F000000}" name="Poste occcupé" dataDxfId="169"/>
    <tableColumn id="16" xr3:uid="{00000000-0010-0000-0100-000010000000}" name="Statut" dataDxfId="168"/>
    <tableColumn id="17" xr3:uid="{00000000-0010-0000-0100-000011000000}" name="Niveau" dataDxfId="167"/>
    <tableColumn id="18" xr3:uid="{00000000-0010-0000-0100-000012000000}" name="Echelon" dataDxfId="166"/>
    <tableColumn id="19" xr3:uid="{00000000-0010-0000-0100-000013000000}" name="Durée du contrat (heures)" dataDxfId="165"/>
    <tableColumn id="20" xr3:uid="{00000000-0010-0000-0100-000014000000}" name="Jour 1" dataDxfId="164" totalsRowDxfId="163"/>
    <tableColumn id="21" xr3:uid="{00000000-0010-0000-0100-000015000000}" name="Heure debut" dataDxfId="162" totalsRowDxfId="161"/>
    <tableColumn id="22" xr3:uid="{00000000-0010-0000-0100-000016000000}" name="Heure fin" dataDxfId="160" totalsRowDxfId="159"/>
    <tableColumn id="23" xr3:uid="{00000000-0010-0000-0100-000017000000}" name="Jour 2" dataDxfId="158" totalsRowDxfId="157"/>
    <tableColumn id="24" xr3:uid="{00000000-0010-0000-0100-000018000000}" name="Heure debut 2" dataDxfId="156" totalsRowDxfId="155"/>
    <tableColumn id="25" xr3:uid="{00000000-0010-0000-0100-000019000000}" name="Heure fin 2" dataDxfId="154" totalsRowDxfId="153"/>
    <tableColumn id="26" xr3:uid="{00000000-0010-0000-0100-00001A000000}" name="Jour 3" dataDxfId="152" totalsRowDxfId="151"/>
    <tableColumn id="27" xr3:uid="{00000000-0010-0000-0100-00001B000000}" name="Heure debut 3" dataDxfId="150" totalsRowDxfId="149"/>
    <tableColumn id="28" xr3:uid="{00000000-0010-0000-0100-00001C000000}" name="Heure fin 3" dataDxfId="148" totalsRowDxfId="147"/>
    <tableColumn id="29" xr3:uid="{00000000-0010-0000-0100-00001D000000}" name="Jour 4" dataDxfId="146" totalsRowDxfId="145"/>
    <tableColumn id="30" xr3:uid="{00000000-0010-0000-0100-00001E000000}" name="Heure debut 4" dataDxfId="144" totalsRowDxfId="143"/>
    <tableColumn id="31" xr3:uid="{00000000-0010-0000-0100-00001F000000}" name="Heure fin 4" dataDxfId="142" totalsRowDxfId="141"/>
    <tableColumn id="32" xr3:uid="{00000000-0010-0000-0100-000020000000}" name="Jour 5" dataDxfId="140" totalsRowDxfId="139"/>
    <tableColumn id="33" xr3:uid="{00000000-0010-0000-0100-000021000000}" name="Heure debut 5" dataDxfId="138" totalsRowDxfId="137"/>
    <tableColumn id="34" xr3:uid="{00000000-0010-0000-0100-000022000000}" name="Heure fin 5" dataDxfId="136" totalsRowDxfId="135"/>
    <tableColumn id="35" xr3:uid="{00000000-0010-0000-0100-000023000000}" name="Jour 6" dataDxfId="134" totalsRowDxfId="133"/>
    <tableColumn id="36" xr3:uid="{00000000-0010-0000-0100-000024000000}" name="Heure debut 6" dataDxfId="132" totalsRowDxfId="131"/>
    <tableColumn id="37" xr3:uid="{00000000-0010-0000-0100-000025000000}" name="Heure fin 6" dataDxfId="130" totalsRowDxfId="129"/>
    <tableColumn id="38" xr3:uid="{00000000-0010-0000-0100-000026000000}" name="Jour 7" dataDxfId="128" totalsRowDxfId="127"/>
    <tableColumn id="39" xr3:uid="{00000000-0010-0000-0100-000027000000}" name="Heure debut 7" dataDxfId="126" totalsRowDxfId="125"/>
    <tableColumn id="40" xr3:uid="{00000000-0010-0000-0100-000028000000}" name="Heure fin 7" dataDxfId="124" totalsRowDxfId="123"/>
    <tableColumn id="41" xr3:uid="{00000000-0010-0000-0100-000029000000}" name="Rémunération brute horaire" dataDxfId="122"/>
    <tableColumn id="42" xr3:uid="{00000000-0010-0000-0100-00002A000000}" name="Nom de l'entreprise" dataDxfId="121"/>
    <tableColumn id="43" xr3:uid="{00000000-0010-0000-0100-00002B000000}" name="N° de Tel" dataDxfId="120"/>
    <tableColumn id="44" xr3:uid="{00000000-0010-0000-0100-00002C000000}" name="Capital" dataDxfId="119"/>
    <tableColumn id="45" xr3:uid="{00000000-0010-0000-0100-00002D000000}" name="N° RCS" dataDxfId="118"/>
    <tableColumn id="47" xr3:uid="{00000000-0010-0000-0100-00002F000000}" name="Lieu" dataDxfId="117"/>
    <tableColumn id="49" xr3:uid="{00000000-0010-0000-0100-000031000000}" name="Fait à" dataDxfId="116" totalsRowDxfId="115"/>
    <tableColumn id="48" xr3:uid="{00000000-0010-0000-0100-000030000000}" name="Né( e)" dataDxfId="114"/>
    <tableColumn id="52" xr3:uid="{00000000-0010-0000-0100-000034000000}" name="immatriculé( e)" dataDxfId="113" totalsRowDxfId="112"/>
    <tableColumn id="53" xr3:uid="{00000000-0010-0000-0100-000035000000}" name="le / la salarié( e)" dataDxfId="111" totalsRowDxfId="110"/>
    <tableColumn id="54" xr3:uid="{00000000-0010-0000-0100-000036000000}" name="affilié( e)" dataDxfId="109" totalsRowDxfId="108"/>
    <tableColumn id="55" xr3:uid="{00000000-0010-0000-0100-000037000000}" name="Il / elle" dataDxfId="107" totalsRowDxfId="106"/>
    <tableColumn id="56" xr3:uid="{00000000-0010-0000-0100-000038000000}" name="engagé( e)" dataDxfId="105" totalsRowDxfId="104"/>
    <tableColumn id="57" xr3:uid="{00000000-0010-0000-0100-000039000000}" name="chargé( e)" dataDxfId="103" totalsRowDxfId="102"/>
    <tableColumn id="58" xr3:uid="{00000000-0010-0000-0100-00003A000000}" name="amené( e)" dataDxfId="101" totalsRowDxfId="100"/>
    <tableColumn id="59" xr3:uid="{00000000-0010-0000-0100-00003B000000}" name="informé( e)" dataDxfId="99" totalsRowDxfId="98"/>
    <tableColumn id="60" xr3:uid="{00000000-0010-0000-0100-00003C000000}" name="au / à la salarié( e)" dataDxfId="97" totalsRowDxfId="96"/>
    <tableColumn id="61" xr3:uid="{00000000-0010-0000-0100-00003D000000}" name="Code Employé" dataDxfId="95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ableau13" displayName="Tableau13" ref="A1:BI2" insertRow="1" totalsRowShown="0" headerRowDxfId="94" dataDxfId="93">
  <autoFilter ref="A1:BI2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11" hiddenButton="1"/>
    <filterColumn colId="12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  <filterColumn colId="41" hiddenButton="1"/>
    <filterColumn colId="42" hiddenButton="1"/>
    <filterColumn colId="43" hiddenButton="1"/>
    <filterColumn colId="44" hiddenButton="1"/>
    <filterColumn colId="45" hiddenButton="1"/>
    <filterColumn colId="46" hiddenButton="1"/>
    <filterColumn colId="47" hiddenButton="1"/>
    <filterColumn colId="48" hiddenButton="1"/>
    <filterColumn colId="50" hiddenButton="1"/>
  </autoFilter>
  <tableColumns count="61">
    <tableColumn id="1" xr3:uid="{00000000-0010-0000-0200-000001000000}" name="Date du jour" dataDxfId="92"/>
    <tableColumn id="2" xr3:uid="{00000000-0010-0000-0200-000002000000}" name="Genre" dataDxfId="91"/>
    <tableColumn id="3" xr3:uid="{00000000-0010-0000-0200-000003000000}" name="Nom" dataDxfId="90"/>
    <tableColumn id="4" xr3:uid="{00000000-0010-0000-0200-000004000000}" name="Prénom" dataDxfId="89"/>
    <tableColumn id="5" xr3:uid="{00000000-0010-0000-0200-000005000000}" name="Prénom NOM" dataDxfId="88"/>
    <tableColumn id="6" xr3:uid="{00000000-0010-0000-0200-000006000000}" name="Date de naissance" dataDxfId="87"/>
    <tableColumn id="7" xr3:uid="{00000000-0010-0000-0200-000007000000}" name="Lieu de naissance" dataDxfId="86"/>
    <tableColumn id="8" xr3:uid="{00000000-0010-0000-0200-000008000000}" name="Adresse 1" dataDxfId="85"/>
    <tableColumn id="9" xr3:uid="{00000000-0010-0000-0200-000009000000}" name="Adresse 2" dataDxfId="84"/>
    <tableColumn id="51" xr3:uid="{00000000-0010-0000-0200-000033000000}" name="CP" dataDxfId="83"/>
    <tableColumn id="50" xr3:uid="{00000000-0010-0000-0200-000032000000}" name="Ville" dataDxfId="82"/>
    <tableColumn id="10" xr3:uid="{00000000-0010-0000-0200-00000A000000}" name="CP / Ville" dataDxfId="81"/>
    <tableColumn id="11" xr3:uid="{00000000-0010-0000-0200-00000B000000}" name="Natonalité" dataDxfId="80"/>
    <tableColumn id="46" xr3:uid="{00000000-0010-0000-0200-00002E000000}" name="N° ID" dataDxfId="79"/>
    <tableColumn id="12" xr3:uid="{00000000-0010-0000-0200-00000C000000}" name="N° sécu sociale" dataDxfId="78" totalsRowDxfId="77"/>
    <tableColumn id="13" xr3:uid="{00000000-0010-0000-0200-00000D000000}" name="Secteur" dataDxfId="76"/>
    <tableColumn id="14" xr3:uid="{00000000-0010-0000-0200-00000E000000}" name="Mission" dataDxfId="75"/>
    <tableColumn id="15" xr3:uid="{00000000-0010-0000-0200-00000F000000}" name="Poste occcupé" dataDxfId="74"/>
    <tableColumn id="16" xr3:uid="{00000000-0010-0000-0200-000010000000}" name="Statut" dataDxfId="73"/>
    <tableColumn id="17" xr3:uid="{00000000-0010-0000-0200-000011000000}" name="Niveau" dataDxfId="72"/>
    <tableColumn id="18" xr3:uid="{00000000-0010-0000-0200-000012000000}" name="Echelon" dataDxfId="71"/>
    <tableColumn id="19" xr3:uid="{00000000-0010-0000-0200-000013000000}" name="Durée du contrat (heures)" dataDxfId="70"/>
    <tableColumn id="20" xr3:uid="{00000000-0010-0000-0200-000014000000}" name="Jour 1" dataDxfId="69" totalsRowDxfId="68"/>
    <tableColumn id="21" xr3:uid="{00000000-0010-0000-0200-000015000000}" name="Heure debut" dataDxfId="67" totalsRowDxfId="66"/>
    <tableColumn id="22" xr3:uid="{00000000-0010-0000-0200-000016000000}" name="Heure fin" dataDxfId="65" totalsRowDxfId="64"/>
    <tableColumn id="23" xr3:uid="{00000000-0010-0000-0200-000017000000}" name="Jour 2" dataDxfId="63" totalsRowDxfId="62"/>
    <tableColumn id="24" xr3:uid="{00000000-0010-0000-0200-000018000000}" name="Heure debut 2" dataDxfId="61" totalsRowDxfId="60"/>
    <tableColumn id="25" xr3:uid="{00000000-0010-0000-0200-000019000000}" name="Heure fin 2" dataDxfId="59" totalsRowDxfId="58"/>
    <tableColumn id="26" xr3:uid="{00000000-0010-0000-0200-00001A000000}" name="Jour 3" dataDxfId="57" totalsRowDxfId="56"/>
    <tableColumn id="27" xr3:uid="{00000000-0010-0000-0200-00001B000000}" name="Heure debut 3" dataDxfId="55" totalsRowDxfId="54"/>
    <tableColumn id="28" xr3:uid="{00000000-0010-0000-0200-00001C000000}" name="Heure fin 3" dataDxfId="53" totalsRowDxfId="52"/>
    <tableColumn id="29" xr3:uid="{00000000-0010-0000-0200-00001D000000}" name="Jour 4" dataDxfId="51" totalsRowDxfId="50"/>
    <tableColumn id="30" xr3:uid="{00000000-0010-0000-0200-00001E000000}" name="Heure debut 4" dataDxfId="49" totalsRowDxfId="48"/>
    <tableColumn id="31" xr3:uid="{00000000-0010-0000-0200-00001F000000}" name="Heure fin 4" dataDxfId="47" totalsRowDxfId="46"/>
    <tableColumn id="32" xr3:uid="{00000000-0010-0000-0200-000020000000}" name="Jour 5" dataDxfId="45" totalsRowDxfId="44"/>
    <tableColumn id="33" xr3:uid="{00000000-0010-0000-0200-000021000000}" name="Heure debut 5" dataDxfId="43" totalsRowDxfId="42"/>
    <tableColumn id="34" xr3:uid="{00000000-0010-0000-0200-000022000000}" name="Heure fin 5" dataDxfId="41" totalsRowDxfId="40"/>
    <tableColumn id="35" xr3:uid="{00000000-0010-0000-0200-000023000000}" name="Jour 6" dataDxfId="39" totalsRowDxfId="38"/>
    <tableColumn id="36" xr3:uid="{00000000-0010-0000-0200-000024000000}" name="Heure debut 6" dataDxfId="37" totalsRowDxfId="36"/>
    <tableColumn id="37" xr3:uid="{00000000-0010-0000-0200-000025000000}" name="Heure fin 6" dataDxfId="35" totalsRowDxfId="34"/>
    <tableColumn id="38" xr3:uid="{00000000-0010-0000-0200-000026000000}" name="Jour 7" dataDxfId="33" totalsRowDxfId="32"/>
    <tableColumn id="39" xr3:uid="{00000000-0010-0000-0200-000027000000}" name="Heure debut 7" dataDxfId="31" totalsRowDxfId="30"/>
    <tableColumn id="40" xr3:uid="{00000000-0010-0000-0200-000028000000}" name="Heure fin 7" dataDxfId="29" totalsRowDxfId="28"/>
    <tableColumn id="41" xr3:uid="{00000000-0010-0000-0200-000029000000}" name="Rémunération brute horaire" dataDxfId="27"/>
    <tableColumn id="42" xr3:uid="{00000000-0010-0000-0200-00002A000000}" name="Nom de l'entreprise" dataDxfId="26"/>
    <tableColumn id="43" xr3:uid="{00000000-0010-0000-0200-00002B000000}" name="N° de Tel" dataDxfId="25"/>
    <tableColumn id="44" xr3:uid="{00000000-0010-0000-0200-00002C000000}" name="Capital" dataDxfId="24"/>
    <tableColumn id="45" xr3:uid="{00000000-0010-0000-0200-00002D000000}" name="N° RCS" dataDxfId="23"/>
    <tableColumn id="47" xr3:uid="{00000000-0010-0000-0200-00002F000000}" name="Lieu" dataDxfId="22"/>
    <tableColumn id="49" xr3:uid="{00000000-0010-0000-0200-000031000000}" name="Fait à" dataDxfId="21" totalsRowDxfId="20"/>
    <tableColumn id="48" xr3:uid="{00000000-0010-0000-0200-000030000000}" name="Né( e)" dataDxfId="19"/>
    <tableColumn id="52" xr3:uid="{00000000-0010-0000-0200-000034000000}" name="immatriculé( e)" dataDxfId="18" totalsRowDxfId="17"/>
    <tableColumn id="53" xr3:uid="{00000000-0010-0000-0200-000035000000}" name="le / la salarié( e)" dataDxfId="16" totalsRowDxfId="15"/>
    <tableColumn id="54" xr3:uid="{00000000-0010-0000-0200-000036000000}" name="affilié( e)" dataDxfId="14" totalsRowDxfId="13"/>
    <tableColumn id="55" xr3:uid="{00000000-0010-0000-0200-000037000000}" name="Il / elle" dataDxfId="12" totalsRowDxfId="11"/>
    <tableColumn id="56" xr3:uid="{00000000-0010-0000-0200-000038000000}" name="engagé( e)" dataDxfId="10" totalsRowDxfId="9"/>
    <tableColumn id="57" xr3:uid="{00000000-0010-0000-0200-000039000000}" name="chargé( e)" dataDxfId="8" totalsRowDxfId="7"/>
    <tableColumn id="58" xr3:uid="{00000000-0010-0000-0200-00003A000000}" name="amené( e)" dataDxfId="6" totalsRowDxfId="5"/>
    <tableColumn id="59" xr3:uid="{00000000-0010-0000-0200-00003B000000}" name="informé( e)" dataDxfId="4" totalsRowDxfId="3"/>
    <tableColumn id="60" xr3:uid="{00000000-0010-0000-0200-00003C000000}" name="au / à la salarié( e)" dataDxfId="2" totalsRowDxfId="1"/>
    <tableColumn id="61" xr3:uid="{00000000-0010-0000-0200-00003D000000}" name="Code Employé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11644&amp;sid=e14c3d782cda51dd1358de7abafcb295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AR23"/>
  <sheetViews>
    <sheetView zoomScale="55" zoomScaleNormal="55" workbookViewId="0">
      <selection activeCell="Q4" sqref="Q4"/>
    </sheetView>
  </sheetViews>
  <sheetFormatPr baseColWidth="10" defaultColWidth="11.453125" defaultRowHeight="18" x14ac:dyDescent="0.5"/>
  <cols>
    <col min="1" max="2" width="11.453125" style="1"/>
    <col min="3" max="3" width="48.26953125" style="1" customWidth="1"/>
    <col min="4" max="4" width="2.26953125" style="1" customWidth="1"/>
    <col min="5" max="5" width="27.7265625" style="1" customWidth="1"/>
    <col min="6" max="6" width="1.26953125" style="1" customWidth="1"/>
    <col min="7" max="7" width="33.1796875" style="1" customWidth="1"/>
    <col min="8" max="16384" width="11.453125" style="1"/>
  </cols>
  <sheetData>
    <row r="1" spans="1:44" ht="18.5" thickBot="1" x14ac:dyDescent="0.55000000000000004"/>
    <row r="2" spans="1:44" ht="48.75" customHeight="1" x14ac:dyDescent="0.5">
      <c r="C2" s="23" t="str">
        <f>CONCATENATE("Contrats CDD 
",E10,"
 année ",E12)</f>
        <v>Contrats CDD 
HOTEL QUATRO DE GENNEVILLIER
 année 2018</v>
      </c>
      <c r="D2" s="24"/>
      <c r="E2" s="24"/>
      <c r="F2" s="24"/>
      <c r="G2" s="25"/>
      <c r="Q2" s="20" t="s">
        <v>88</v>
      </c>
    </row>
    <row r="3" spans="1:44" ht="70" customHeight="1" thickBot="1" x14ac:dyDescent="0.55000000000000004">
      <c r="A3" s="21"/>
      <c r="C3" s="26"/>
      <c r="D3" s="27"/>
      <c r="E3" s="27"/>
      <c r="F3" s="27"/>
      <c r="G3" s="28"/>
      <c r="H3" s="1" t="s">
        <v>83</v>
      </c>
      <c r="I3" s="1" t="s">
        <v>83</v>
      </c>
      <c r="J3" s="1" t="s">
        <v>83</v>
      </c>
      <c r="K3" s="1" t="s">
        <v>83</v>
      </c>
      <c r="L3" s="1" t="s">
        <v>86</v>
      </c>
      <c r="M3" s="1" t="s">
        <v>83</v>
      </c>
      <c r="N3" s="1" t="s">
        <v>83</v>
      </c>
      <c r="O3" s="1" t="s">
        <v>83</v>
      </c>
      <c r="P3" s="1" t="s">
        <v>83</v>
      </c>
      <c r="Q3" s="1" t="s">
        <v>83</v>
      </c>
      <c r="R3" s="1" t="s">
        <v>83</v>
      </c>
      <c r="S3" s="1" t="s">
        <v>83</v>
      </c>
      <c r="T3" s="1" t="s">
        <v>83</v>
      </c>
      <c r="V3" s="1" t="s">
        <v>83</v>
      </c>
      <c r="W3" s="1" t="s">
        <v>83</v>
      </c>
      <c r="X3" s="1" t="s">
        <v>83</v>
      </c>
      <c r="Y3" s="1" t="s">
        <v>83</v>
      </c>
      <c r="Z3" s="1" t="s">
        <v>83</v>
      </c>
      <c r="AA3" s="1" t="s">
        <v>83</v>
      </c>
      <c r="AB3" s="1" t="s">
        <v>83</v>
      </c>
      <c r="AC3" s="1" t="s">
        <v>83</v>
      </c>
      <c r="AD3" s="1" t="s">
        <v>83</v>
      </c>
      <c r="AE3" s="1" t="s">
        <v>83</v>
      </c>
      <c r="AF3" s="1" t="s">
        <v>83</v>
      </c>
      <c r="AG3" s="1" t="s">
        <v>83</v>
      </c>
      <c r="AH3" s="1" t="s">
        <v>83</v>
      </c>
      <c r="AI3" s="1" t="s">
        <v>83</v>
      </c>
      <c r="AJ3" s="1" t="s">
        <v>83</v>
      </c>
      <c r="AK3" s="1" t="s">
        <v>83</v>
      </c>
      <c r="AL3" s="1" t="s">
        <v>83</v>
      </c>
      <c r="AM3" s="1" t="s">
        <v>83</v>
      </c>
      <c r="AN3" s="1" t="s">
        <v>83</v>
      </c>
      <c r="AO3" s="1" t="s">
        <v>83</v>
      </c>
      <c r="AP3" s="1" t="s">
        <v>83</v>
      </c>
      <c r="AQ3" s="1" t="s">
        <v>83</v>
      </c>
      <c r="AR3" s="1" t="s">
        <v>83</v>
      </c>
    </row>
    <row r="4" spans="1:44" ht="40.5" x14ac:dyDescent="0.5">
      <c r="A4" s="21"/>
      <c r="C4" s="1" t="s">
        <v>83</v>
      </c>
      <c r="D4" s="1" t="s">
        <v>83</v>
      </c>
      <c r="E4" s="18"/>
      <c r="F4" s="1" t="s">
        <v>83</v>
      </c>
      <c r="G4" s="1" t="s">
        <v>83</v>
      </c>
      <c r="H4" s="1" t="s">
        <v>83</v>
      </c>
      <c r="I4" s="1" t="s">
        <v>83</v>
      </c>
      <c r="J4" s="1" t="s">
        <v>83</v>
      </c>
      <c r="K4" s="1" t="s">
        <v>83</v>
      </c>
      <c r="M4" s="1" t="s">
        <v>83</v>
      </c>
      <c r="N4" s="1" t="s">
        <v>83</v>
      </c>
      <c r="O4" s="1" t="s">
        <v>83</v>
      </c>
      <c r="P4" s="1" t="s">
        <v>83</v>
      </c>
      <c r="Q4" s="1" t="s">
        <v>83</v>
      </c>
      <c r="R4" s="1" t="s">
        <v>83</v>
      </c>
      <c r="S4" s="1" t="s">
        <v>83</v>
      </c>
      <c r="T4" s="1" t="s">
        <v>83</v>
      </c>
      <c r="V4" s="1" t="s">
        <v>83</v>
      </c>
      <c r="W4" s="1" t="s">
        <v>83</v>
      </c>
      <c r="X4" s="1" t="s">
        <v>83</v>
      </c>
      <c r="Y4" s="1" t="s">
        <v>83</v>
      </c>
      <c r="Z4" s="1" t="s">
        <v>83</v>
      </c>
      <c r="AA4" s="1" t="s">
        <v>83</v>
      </c>
      <c r="AB4" s="1" t="s">
        <v>83</v>
      </c>
      <c r="AC4" s="1" t="s">
        <v>83</v>
      </c>
      <c r="AD4" s="1" t="s">
        <v>83</v>
      </c>
      <c r="AE4" s="1" t="s">
        <v>83</v>
      </c>
      <c r="AF4" s="1" t="s">
        <v>83</v>
      </c>
      <c r="AG4" s="1" t="s">
        <v>83</v>
      </c>
      <c r="AH4" s="1" t="s">
        <v>83</v>
      </c>
      <c r="AI4" s="1" t="s">
        <v>83</v>
      </c>
      <c r="AJ4" s="1" t="s">
        <v>83</v>
      </c>
      <c r="AK4" s="1" t="s">
        <v>83</v>
      </c>
      <c r="AL4" s="1" t="s">
        <v>83</v>
      </c>
      <c r="AM4" s="1" t="s">
        <v>83</v>
      </c>
      <c r="AN4" s="1" t="s">
        <v>83</v>
      </c>
      <c r="AO4" s="1" t="s">
        <v>83</v>
      </c>
      <c r="AP4" s="1" t="s">
        <v>83</v>
      </c>
      <c r="AQ4" s="1" t="s">
        <v>83</v>
      </c>
      <c r="AR4" s="1" t="s">
        <v>83</v>
      </c>
    </row>
    <row r="5" spans="1:44" ht="12.75" customHeight="1" x14ac:dyDescent="0.5">
      <c r="E5" s="32"/>
      <c r="F5" s="33"/>
      <c r="G5" s="34"/>
    </row>
    <row r="6" spans="1:44" ht="41.25" customHeight="1" x14ac:dyDescent="0.5">
      <c r="E6" s="35"/>
      <c r="F6" s="36"/>
      <c r="G6" s="37"/>
    </row>
    <row r="7" spans="1:44" s="4" customFormat="1" ht="29.25" customHeight="1" x14ac:dyDescent="0.35">
      <c r="C7" s="2" t="s">
        <v>27</v>
      </c>
      <c r="D7" s="3"/>
      <c r="E7" s="35"/>
      <c r="F7" s="36"/>
      <c r="G7" s="37"/>
    </row>
    <row r="8" spans="1:44" ht="35.25" customHeight="1" x14ac:dyDescent="0.5">
      <c r="E8" s="38"/>
      <c r="F8" s="39"/>
      <c r="G8" s="40"/>
      <c r="L8" s="19"/>
    </row>
    <row r="9" spans="1:44" ht="18" customHeight="1" x14ac:dyDescent="0.5"/>
    <row r="10" spans="1:44" s="4" customFormat="1" ht="49.5" customHeight="1" x14ac:dyDescent="0.6">
      <c r="C10" s="5" t="s">
        <v>28</v>
      </c>
      <c r="D10" s="3"/>
      <c r="E10" s="41" t="s">
        <v>26</v>
      </c>
      <c r="F10" s="42"/>
      <c r="G10" s="43"/>
    </row>
    <row r="11" spans="1:44" ht="18" customHeight="1" x14ac:dyDescent="0.5"/>
    <row r="12" spans="1:44" s="4" customFormat="1" ht="49.5" customHeight="1" x14ac:dyDescent="0.6">
      <c r="C12" s="5" t="s">
        <v>29</v>
      </c>
      <c r="D12" s="3"/>
      <c r="E12" s="44">
        <v>2018</v>
      </c>
      <c r="F12" s="30"/>
      <c r="G12" s="31"/>
    </row>
    <row r="13" spans="1:44" ht="18" customHeight="1" x14ac:dyDescent="0.5">
      <c r="L13" s="19" t="s">
        <v>87</v>
      </c>
    </row>
    <row r="14" spans="1:44" ht="56.5" customHeight="1" x14ac:dyDescent="0.6">
      <c r="C14" s="5" t="s">
        <v>2</v>
      </c>
      <c r="D14" s="3"/>
      <c r="E14" s="29" t="s">
        <v>54</v>
      </c>
      <c r="F14" s="30"/>
      <c r="G14" s="31"/>
    </row>
    <row r="16" spans="1:44" ht="40.5" customHeight="1" x14ac:dyDescent="0.6">
      <c r="C16" s="5" t="s">
        <v>0</v>
      </c>
      <c r="D16" s="3"/>
      <c r="E16" s="29">
        <v>30000</v>
      </c>
      <c r="F16" s="30"/>
      <c r="G16" s="31"/>
    </row>
    <row r="17" spans="3:7" ht="26.15" customHeight="1" x14ac:dyDescent="0.5"/>
    <row r="18" spans="3:7" ht="63" customHeight="1" x14ac:dyDescent="0.6">
      <c r="C18" s="5" t="s">
        <v>7</v>
      </c>
      <c r="D18" s="3"/>
      <c r="E18" s="29">
        <v>817458915</v>
      </c>
      <c r="F18" s="30"/>
      <c r="G18" s="31"/>
    </row>
    <row r="20" spans="3:7" ht="53.5" customHeight="1" x14ac:dyDescent="0.6">
      <c r="C20" s="5" t="s">
        <v>50</v>
      </c>
      <c r="D20" s="3"/>
      <c r="E20" s="29" t="s">
        <v>51</v>
      </c>
      <c r="F20" s="30"/>
      <c r="G20" s="31"/>
    </row>
    <row r="23" spans="3:7" ht="49.5" customHeight="1" x14ac:dyDescent="0.6">
      <c r="C23" s="5" t="s">
        <v>52</v>
      </c>
      <c r="D23" s="3"/>
      <c r="E23" s="29" t="s">
        <v>53</v>
      </c>
      <c r="F23" s="30"/>
      <c r="G23" s="31"/>
    </row>
  </sheetData>
  <sheetProtection selectLockedCells="1"/>
  <mergeCells count="9">
    <mergeCell ref="C2:G3"/>
    <mergeCell ref="E20:G20"/>
    <mergeCell ref="E23:G23"/>
    <mergeCell ref="E14:G14"/>
    <mergeCell ref="E5:G8"/>
    <mergeCell ref="E10:G10"/>
    <mergeCell ref="E12:G12"/>
    <mergeCell ref="E16:G16"/>
    <mergeCell ref="E18:G18"/>
  </mergeCells>
  <hyperlinks>
    <hyperlink ref="Q2" r:id="rId1" xr:uid="{00000000-0004-0000-0000-000000000000}"/>
  </hyperlinks>
  <printOptions horizontalCentered="1" verticalCentered="1"/>
  <pageMargins left="0" right="0" top="0" bottom="0" header="0.31496062992125984" footer="0.31496062992125984"/>
  <pageSetup paperSize="9" scale="78" orientation="portrait" r:id="rId2"/>
  <headerFooter>
    <oddHeader>&amp;C&amp;"Open Sans,Gras"&amp;12&amp;F</oddHeader>
    <oddFooter>&amp;C&amp;"Open Sans,Gras"&amp;12&amp;N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I3"/>
  <sheetViews>
    <sheetView tabSelected="1" workbookViewId="0">
      <selection activeCell="E9" sqref="E9"/>
    </sheetView>
  </sheetViews>
  <sheetFormatPr baseColWidth="10" defaultColWidth="10.81640625" defaultRowHeight="14.5" outlineLevelCol="1" x14ac:dyDescent="0.35"/>
  <cols>
    <col min="1" max="1" width="15.26953125" style="6" customWidth="1"/>
    <col min="2" max="2" width="10.81640625" style="6"/>
    <col min="3" max="4" width="10.81640625" style="6" customWidth="1"/>
    <col min="5" max="5" width="13.453125" style="15" customWidth="1"/>
    <col min="6" max="6" width="17.453125" style="6" customWidth="1"/>
    <col min="7" max="7" width="16.7265625" style="6" customWidth="1"/>
    <col min="8" max="8" width="27.81640625" style="6" customWidth="1"/>
    <col min="9" max="11" width="10.453125" style="6" customWidth="1"/>
    <col min="12" max="12" width="14.26953125" style="15" customWidth="1" outlineLevel="1"/>
    <col min="13" max="14" width="11.453125" style="6" customWidth="1"/>
    <col min="15" max="15" width="22" style="10" customWidth="1"/>
    <col min="16" max="16" width="13.1796875" style="6" customWidth="1"/>
    <col min="17" max="18" width="24.54296875" style="6" customWidth="1"/>
    <col min="19" max="21" width="10.81640625" style="6" customWidth="1"/>
    <col min="22" max="22" width="23.26953125" style="6" customWidth="1"/>
    <col min="23" max="23" width="10.81640625" style="11" customWidth="1"/>
    <col min="24" max="24" width="12.54296875" style="12" customWidth="1"/>
    <col min="25" max="25" width="10.81640625" style="13" customWidth="1"/>
    <col min="26" max="26" width="10.81640625" style="11" customWidth="1"/>
    <col min="27" max="27" width="13.54296875" style="12" customWidth="1"/>
    <col min="28" max="28" width="11.1796875" style="13" customWidth="1"/>
    <col min="29" max="29" width="10.81640625" style="11" customWidth="1"/>
    <col min="30" max="30" width="13.54296875" style="12" customWidth="1"/>
    <col min="31" max="31" width="11.1796875" style="13" customWidth="1"/>
    <col min="32" max="32" width="10.81640625" style="11" customWidth="1"/>
    <col min="33" max="33" width="13.54296875" style="12" customWidth="1"/>
    <col min="34" max="34" width="11.1796875" style="13" customWidth="1"/>
    <col min="35" max="35" width="10.81640625" style="11" customWidth="1"/>
    <col min="36" max="36" width="13.54296875" style="12" customWidth="1"/>
    <col min="37" max="37" width="11.1796875" style="13" customWidth="1"/>
    <col min="38" max="38" width="10.81640625" style="11" customWidth="1"/>
    <col min="39" max="39" width="14.54296875" style="12" customWidth="1"/>
    <col min="40" max="40" width="12.1796875" style="13" customWidth="1"/>
    <col min="41" max="41" width="10.81640625" style="11" customWidth="1"/>
    <col min="42" max="42" width="14.54296875" style="12" customWidth="1"/>
    <col min="43" max="43" width="12.1796875" style="13" customWidth="1"/>
    <col min="44" max="44" width="25.1796875" style="6" customWidth="1"/>
    <col min="45" max="45" width="29.1796875" style="15" customWidth="1" outlineLevel="1"/>
    <col min="46" max="51" width="10.81640625" style="15" customWidth="1" outlineLevel="1"/>
    <col min="52" max="52" width="15.453125" style="15" customWidth="1" outlineLevel="1"/>
    <col min="53" max="53" width="14.7265625" style="15" customWidth="1" outlineLevel="1"/>
    <col min="54" max="59" width="10.81640625" style="15" customWidth="1" outlineLevel="1"/>
    <col min="60" max="60" width="18.54296875" style="15" customWidth="1" outlineLevel="1"/>
    <col min="61" max="61" width="15" style="6" bestFit="1" customWidth="1"/>
    <col min="62" max="16384" width="10.81640625" style="6"/>
  </cols>
  <sheetData>
    <row r="1" spans="1:61" ht="15.65" customHeight="1" x14ac:dyDescent="0.35">
      <c r="A1" s="6" t="s">
        <v>84</v>
      </c>
      <c r="B1" s="6" t="s">
        <v>30</v>
      </c>
      <c r="C1" s="6" t="s">
        <v>3</v>
      </c>
      <c r="D1" s="6" t="s">
        <v>4</v>
      </c>
      <c r="E1" s="15" t="s">
        <v>79</v>
      </c>
      <c r="F1" s="6" t="s">
        <v>5</v>
      </c>
      <c r="G1" s="6" t="s">
        <v>6</v>
      </c>
      <c r="H1" s="6" t="s">
        <v>8</v>
      </c>
      <c r="I1" s="6" t="s">
        <v>9</v>
      </c>
      <c r="J1" s="6" t="s">
        <v>81</v>
      </c>
      <c r="K1" s="6" t="s">
        <v>82</v>
      </c>
      <c r="L1" s="15" t="s">
        <v>10</v>
      </c>
      <c r="M1" s="6" t="s">
        <v>11</v>
      </c>
      <c r="N1" s="6" t="s">
        <v>77</v>
      </c>
      <c r="O1" s="6" t="s">
        <v>12</v>
      </c>
      <c r="P1" s="6" t="s">
        <v>13</v>
      </c>
      <c r="Q1" s="6" t="s">
        <v>14</v>
      </c>
      <c r="R1" s="6" t="s">
        <v>80</v>
      </c>
      <c r="S1" s="6" t="s">
        <v>15</v>
      </c>
      <c r="T1" s="6" t="s">
        <v>19</v>
      </c>
      <c r="U1" s="6" t="s">
        <v>25</v>
      </c>
      <c r="V1" s="6" t="s">
        <v>39</v>
      </c>
      <c r="W1" s="7" t="s">
        <v>40</v>
      </c>
      <c r="X1" s="8" t="s">
        <v>42</v>
      </c>
      <c r="Y1" s="9" t="s">
        <v>41</v>
      </c>
      <c r="Z1" s="7" t="s">
        <v>43</v>
      </c>
      <c r="AA1" s="8" t="s">
        <v>56</v>
      </c>
      <c r="AB1" s="9" t="s">
        <v>57</v>
      </c>
      <c r="AC1" s="7" t="s">
        <v>44</v>
      </c>
      <c r="AD1" s="8" t="s">
        <v>58</v>
      </c>
      <c r="AE1" s="9" t="s">
        <v>59</v>
      </c>
      <c r="AF1" s="7" t="s">
        <v>45</v>
      </c>
      <c r="AG1" s="8" t="s">
        <v>60</v>
      </c>
      <c r="AH1" s="9" t="s">
        <v>61</v>
      </c>
      <c r="AI1" s="7" t="s">
        <v>46</v>
      </c>
      <c r="AJ1" s="8" t="s">
        <v>62</v>
      </c>
      <c r="AK1" s="9" t="s">
        <v>63</v>
      </c>
      <c r="AL1" s="7" t="s">
        <v>47</v>
      </c>
      <c r="AM1" s="8" t="s">
        <v>64</v>
      </c>
      <c r="AN1" s="9" t="s">
        <v>65</v>
      </c>
      <c r="AO1" s="7" t="s">
        <v>48</v>
      </c>
      <c r="AP1" s="8" t="s">
        <v>66</v>
      </c>
      <c r="AQ1" s="9" t="s">
        <v>67</v>
      </c>
      <c r="AR1" s="6" t="s">
        <v>49</v>
      </c>
      <c r="AS1" s="15" t="s">
        <v>1</v>
      </c>
      <c r="AT1" s="15" t="s">
        <v>2</v>
      </c>
      <c r="AU1" s="15" t="s">
        <v>0</v>
      </c>
      <c r="AV1" s="15" t="s">
        <v>7</v>
      </c>
      <c r="AW1" s="15" t="s">
        <v>50</v>
      </c>
      <c r="AX1" s="15" t="s">
        <v>52</v>
      </c>
      <c r="AY1" s="15" t="s">
        <v>68</v>
      </c>
      <c r="AZ1" s="15" t="s">
        <v>78</v>
      </c>
      <c r="BA1" s="15" t="s">
        <v>69</v>
      </c>
      <c r="BB1" s="15" t="s">
        <v>70</v>
      </c>
      <c r="BC1" s="15" t="s">
        <v>71</v>
      </c>
      <c r="BD1" s="15" t="s">
        <v>73</v>
      </c>
      <c r="BE1" s="15" t="s">
        <v>72</v>
      </c>
      <c r="BF1" s="15" t="s">
        <v>74</v>
      </c>
      <c r="BG1" s="15" t="s">
        <v>75</v>
      </c>
      <c r="BH1" s="15" t="s">
        <v>76</v>
      </c>
      <c r="BI1" s="6" t="s">
        <v>85</v>
      </c>
    </row>
    <row r="2" spans="1:61" hidden="1" x14ac:dyDescent="0.35">
      <c r="E2" s="15" t="str">
        <f t="shared" ref="E2:E3" si="0">C2&amp;" "&amp;UPPER(D2)</f>
        <v xml:space="preserve"> </v>
      </c>
      <c r="L2" s="15" t="str">
        <f>Tableau1[[#This Row],[CP]]&amp;" "&amp;Tableau1[[#This Row],[Ville]]</f>
        <v xml:space="preserve"> </v>
      </c>
      <c r="AS2" s="15" t="str">
        <f>Intro!$E$10</f>
        <v>HOTEL QUATRO DE GENNEVILLIER</v>
      </c>
      <c r="AT2" s="22" t="str">
        <f>Intro!$E$14</f>
        <v>01 47 90 71 10</v>
      </c>
      <c r="AU2" s="22">
        <f>Intro!$E$16</f>
        <v>30000</v>
      </c>
      <c r="AV2" s="22">
        <f>Intro!$E$18</f>
        <v>817458915</v>
      </c>
      <c r="AW2" s="22" t="str">
        <f>Intro!$E$20</f>
        <v>Mercure Paris Gennevilliers 3-5 Avenue des Louvresses 92230 Grannevilliers</v>
      </c>
      <c r="AX2" s="22" t="str">
        <f>Intro!$E$23</f>
        <v>Gennevilliers</v>
      </c>
      <c r="AY2" s="15" t="str">
        <f>IF(Tableau1[[#This Row],[Genre]]=Données!$A$2,"Née",IF(Tableau1[[#This Row],[Genre]]=Données!$A$3,"Né",""))</f>
        <v/>
      </c>
      <c r="AZ2" s="16" t="str">
        <f>IF(Tableau1[[#This Row],[Genre]]=Données!$A$2,"immatriculée",IF(Tableau1[[#This Row],[Genre]]=Données!$A$3,"immatriculé",""))</f>
        <v/>
      </c>
      <c r="BA2" s="16" t="str">
        <f>IF(Tableau1[[#This Row],[Genre]]=Données!$A$2,"la salariée",IF(Tableau1[[#This Row],[Genre]]=Données!$A$3,"le salarié",""))</f>
        <v/>
      </c>
      <c r="BB2" s="16" t="str">
        <f>IF(Tableau1[[#This Row],[Genre]]=Données!$A$2,"affiliée",IF(Tableau1[[#This Row],[Genre]]=Données!$A$3,"affilié",""))</f>
        <v/>
      </c>
      <c r="BC2" s="16" t="str">
        <f>IF(Tableau1[[#This Row],[Genre]]=Données!$A$2,"elle",IF(Tableau1[[#This Row],[Genre]]=Données!$A$3,"il",""))</f>
        <v/>
      </c>
      <c r="BD2" s="16" t="str">
        <f>IF(Tableau1[[#This Row],[Genre]]=Données!$A$2,"engagée",IF(Tableau1[[#This Row],[Genre]]=Données!$A$3,"engagé",""))</f>
        <v/>
      </c>
      <c r="BE2" s="16" t="str">
        <f>IF(Tableau1[[#This Row],[Genre]]=Données!$A$2,"chargée",IF(Tableau1[[#This Row],[Genre]]=Données!$A$3,"chargé",""))</f>
        <v/>
      </c>
      <c r="BF2" s="16" t="str">
        <f>IF(Tableau1[[#This Row],[Genre]]=Données!$A$2,"amenée",IF(Tableau1[[#This Row],[Genre]]=Données!$A$3,"amené",""))</f>
        <v/>
      </c>
      <c r="BG2" s="16" t="str">
        <f>IF(Tableau1[[#This Row],[Genre]]=Données!$A$2,"informée",IF(Tableau1[[#This Row],[Genre]]=Données!$A$3,"informé",""))</f>
        <v/>
      </c>
      <c r="BH2" s="16" t="str">
        <f>IF(Tableau1[[#This Row],[Genre]]=Données!$A$2,"à la salariée",IF(Tableau1[[#This Row],[Genre]]=Données!$A$3,"au salarié",""))</f>
        <v/>
      </c>
      <c r="BI2" s="17" t="str">
        <f>UPPER(LEFT(Tableau1[[#This Row],[Nom]],3)&amp;LEFT(Tableau1[[#This Row],[Prénom]],3))</f>
        <v/>
      </c>
    </row>
    <row r="3" spans="1:61" x14ac:dyDescent="0.35">
      <c r="B3" s="6" t="s">
        <v>32</v>
      </c>
      <c r="D3" s="6" t="s">
        <v>89</v>
      </c>
      <c r="E3" s="15" t="str">
        <f t="shared" si="0"/>
        <v xml:space="preserve"> GIL</v>
      </c>
      <c r="F3" s="6" t="s">
        <v>83</v>
      </c>
      <c r="G3" s="6" t="s">
        <v>83</v>
      </c>
      <c r="H3" s="6" t="s">
        <v>83</v>
      </c>
      <c r="I3" s="6" t="s">
        <v>83</v>
      </c>
      <c r="J3" s="6" t="s">
        <v>83</v>
      </c>
      <c r="K3" s="6" t="s">
        <v>83</v>
      </c>
      <c r="L3" s="15" t="s">
        <v>86</v>
      </c>
      <c r="M3" s="6" t="s">
        <v>83</v>
      </c>
      <c r="N3" s="6" t="s">
        <v>83</v>
      </c>
      <c r="O3" s="10" t="s">
        <v>83</v>
      </c>
      <c r="P3" s="6" t="s">
        <v>83</v>
      </c>
      <c r="Q3" s="6" t="s">
        <v>83</v>
      </c>
      <c r="R3" s="6" t="s">
        <v>83</v>
      </c>
      <c r="S3" s="6" t="s">
        <v>83</v>
      </c>
      <c r="T3" s="6" t="s">
        <v>83</v>
      </c>
      <c r="U3" s="6" t="s">
        <v>83</v>
      </c>
      <c r="V3" s="6" t="s">
        <v>83</v>
      </c>
      <c r="W3" s="11" t="s">
        <v>83</v>
      </c>
      <c r="X3" s="12" t="s">
        <v>83</v>
      </c>
      <c r="Y3" s="13" t="s">
        <v>83</v>
      </c>
      <c r="Z3" s="11" t="s">
        <v>83</v>
      </c>
      <c r="AA3" s="12" t="s">
        <v>83</v>
      </c>
      <c r="AB3" s="13" t="s">
        <v>83</v>
      </c>
      <c r="AC3" s="11" t="s">
        <v>83</v>
      </c>
      <c r="AD3" s="12" t="s">
        <v>83</v>
      </c>
      <c r="AE3" s="13" t="s">
        <v>83</v>
      </c>
      <c r="AF3" s="11" t="s">
        <v>83</v>
      </c>
      <c r="AG3" s="12" t="s">
        <v>83</v>
      </c>
      <c r="AH3" s="13" t="s">
        <v>83</v>
      </c>
      <c r="AI3" s="11" t="s">
        <v>83</v>
      </c>
      <c r="AJ3" s="12" t="s">
        <v>83</v>
      </c>
      <c r="AK3" s="13" t="s">
        <v>83</v>
      </c>
      <c r="AL3" s="11" t="s">
        <v>83</v>
      </c>
      <c r="AM3" s="12" t="s">
        <v>83</v>
      </c>
      <c r="AN3" s="13" t="s">
        <v>83</v>
      </c>
      <c r="AO3" s="11" t="s">
        <v>83</v>
      </c>
      <c r="AP3" s="12" t="s">
        <v>83</v>
      </c>
      <c r="AR3" s="6" t="s">
        <v>83</v>
      </c>
      <c r="AS3" s="15" t="str">
        <f>Intro!$E$10</f>
        <v>HOTEL QUATRO DE GENNEVILLIER</v>
      </c>
      <c r="AT3" s="22" t="str">
        <f>Intro!$E$14</f>
        <v>01 47 90 71 10</v>
      </c>
      <c r="AU3" s="22">
        <f>Intro!$E$16</f>
        <v>30000</v>
      </c>
      <c r="AV3" s="22">
        <f>Intro!$E$18</f>
        <v>817458915</v>
      </c>
      <c r="AW3" s="22" t="str">
        <f>Intro!$E$20</f>
        <v>Mercure Paris Gennevilliers 3-5 Avenue des Louvresses 92230 Grannevilliers</v>
      </c>
      <c r="AX3" s="22" t="str">
        <f>Intro!$E$23</f>
        <v>Gennevilliers</v>
      </c>
      <c r="AY3" s="15" t="str">
        <f>IF(Tableau1[[#This Row],[Genre]]=Données!$A$2,"Née",IF(Tableau1[[#This Row],[Genre]]=Données!$A$3,"Né",""))</f>
        <v>Né</v>
      </c>
      <c r="AZ3" s="16" t="str">
        <f>IF(Tableau1[[#This Row],[Genre]]=Données!$A$2,"immatriculée",IF(Tableau1[[#This Row],[Genre]]=Données!$A$3,"immatriculé",""))</f>
        <v>immatriculé</v>
      </c>
      <c r="BA3" s="16" t="str">
        <f>IF(Tableau1[[#This Row],[Genre]]=Données!$A$2,"la salariée",IF(Tableau1[[#This Row],[Genre]]=Données!$A$3,"le salarié",""))</f>
        <v>le salarié</v>
      </c>
      <c r="BB3" s="16" t="str">
        <f>IF(Tableau1[[#This Row],[Genre]]=Données!$A$2,"affiliée",IF(Tableau1[[#This Row],[Genre]]=Données!$A$3,"affilié",""))</f>
        <v>affilié</v>
      </c>
      <c r="BC3" s="16" t="str">
        <f>IF(Tableau1[[#This Row],[Genre]]=Données!$A$2,"elle",IF(Tableau1[[#This Row],[Genre]]=Données!$A$3,"il",""))</f>
        <v>il</v>
      </c>
      <c r="BD3" s="16" t="str">
        <f>IF(Tableau1[[#This Row],[Genre]]=Données!$A$2,"engagée",IF(Tableau1[[#This Row],[Genre]]=Données!$A$3,"engagé",""))</f>
        <v>engagé</v>
      </c>
      <c r="BE3" s="16" t="str">
        <f>IF(Tableau1[[#This Row],[Genre]]=Données!$A$2,"chargée",IF(Tableau1[[#This Row],[Genre]]=Données!$A$3,"chargé",""))</f>
        <v>chargé</v>
      </c>
      <c r="BF3" s="16" t="str">
        <f>IF(Tableau1[[#This Row],[Genre]]=Données!$A$2,"amenée",IF(Tableau1[[#This Row],[Genre]]=Données!$A$3,"amené",""))</f>
        <v>amené</v>
      </c>
      <c r="BG3" s="16" t="str">
        <f>IF(Tableau1[[#This Row],[Genre]]=Données!$A$2,"informée",IF(Tableau1[[#This Row],[Genre]]=Données!$A$3,"informé",""))</f>
        <v>informé</v>
      </c>
      <c r="BH3" s="16" t="str">
        <f>IF(Tableau1[[#This Row],[Genre]]=Données!$A$2,"à la salariée",IF(Tableau1[[#This Row],[Genre]]=Données!$A$3,"au salarié",""))</f>
        <v>au salarié</v>
      </c>
      <c r="BI3" s="17">
        <v>102</v>
      </c>
    </row>
  </sheetData>
  <sheetProtection formatCells="0" formatColumns="0" formatRows="0" insertRows="0" insertHyperlinks="0" deleteRows="0" sort="0" autoFilter="0" pivotTables="0"/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100-000000000000}">
          <x14:formula1>
            <xm:f>Données!$E$2:$E$7</xm:f>
          </x14:formula1>
          <xm:sqref>P2:P3</xm:sqref>
        </x14:dataValidation>
        <x14:dataValidation type="list" allowBlank="1" showInputMessage="1" showErrorMessage="1" xr:uid="{00000000-0002-0000-0100-000001000000}">
          <x14:formula1>
            <xm:f>Données!$B$2:$B$5</xm:f>
          </x14:formula1>
          <xm:sqref>S2:S3</xm:sqref>
        </x14:dataValidation>
        <x14:dataValidation type="list" allowBlank="1" showInputMessage="1" showErrorMessage="1" xr:uid="{00000000-0002-0000-0100-000002000000}">
          <x14:formula1>
            <xm:f>Données!$C$2:$C$6</xm:f>
          </x14:formula1>
          <xm:sqref>T2:T3</xm:sqref>
        </x14:dataValidation>
        <x14:dataValidation type="list" allowBlank="1" showInputMessage="1" showErrorMessage="1" xr:uid="{00000000-0002-0000-0100-000003000000}">
          <x14:formula1>
            <xm:f>Données!$D$2:$D$6</xm:f>
          </x14:formula1>
          <xm:sqref>U2:U3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/>
  <dimension ref="A1:BI2"/>
  <sheetViews>
    <sheetView workbookViewId="0">
      <selection activeCell="A2" sqref="A2:XFD3"/>
    </sheetView>
  </sheetViews>
  <sheetFormatPr baseColWidth="10" defaultColWidth="10.81640625" defaultRowHeight="14.5" outlineLevelCol="1" x14ac:dyDescent="0.35"/>
  <cols>
    <col min="1" max="2" width="10.81640625" style="6"/>
    <col min="3" max="4" width="10.81640625" style="6" customWidth="1"/>
    <col min="5" max="5" width="13.453125" style="15" customWidth="1"/>
    <col min="6" max="6" width="17.453125" style="6" customWidth="1"/>
    <col min="7" max="7" width="16.7265625" style="6" customWidth="1"/>
    <col min="8" max="8" width="27.81640625" style="6" customWidth="1"/>
    <col min="9" max="11" width="10.453125" style="6" customWidth="1"/>
    <col min="12" max="12" width="14.26953125" style="15" hidden="1" customWidth="1" outlineLevel="1"/>
    <col min="13" max="13" width="11.453125" style="6" customWidth="1" collapsed="1"/>
    <col min="14" max="14" width="11.453125" style="6" customWidth="1"/>
    <col min="15" max="15" width="22" style="10" customWidth="1"/>
    <col min="16" max="16" width="13.1796875" style="6" customWidth="1"/>
    <col min="17" max="18" width="24.54296875" style="6" customWidth="1"/>
    <col min="19" max="21" width="10.81640625" style="6" customWidth="1"/>
    <col min="22" max="22" width="23.26953125" style="6" customWidth="1"/>
    <col min="23" max="23" width="10.81640625" style="11" customWidth="1"/>
    <col min="24" max="24" width="12.54296875" style="12" customWidth="1"/>
    <col min="25" max="25" width="10.81640625" style="13" customWidth="1"/>
    <col min="26" max="26" width="10.81640625" style="11" customWidth="1"/>
    <col min="27" max="27" width="13.54296875" style="12" customWidth="1"/>
    <col min="28" max="28" width="11.1796875" style="13" customWidth="1"/>
    <col min="29" max="29" width="10.81640625" style="11" customWidth="1"/>
    <col min="30" max="30" width="13.54296875" style="12" customWidth="1"/>
    <col min="31" max="31" width="11.1796875" style="13" customWidth="1"/>
    <col min="32" max="32" width="10.81640625" style="11" customWidth="1"/>
    <col min="33" max="33" width="13.54296875" style="12" customWidth="1"/>
    <col min="34" max="34" width="11.1796875" style="13" customWidth="1"/>
    <col min="35" max="35" width="10.81640625" style="11" customWidth="1"/>
    <col min="36" max="36" width="13.54296875" style="12" customWidth="1"/>
    <col min="37" max="37" width="11.1796875" style="13" customWidth="1"/>
    <col min="38" max="38" width="10.81640625" style="11" customWidth="1"/>
    <col min="39" max="39" width="14.54296875" style="12" customWidth="1"/>
    <col min="40" max="40" width="12.1796875" style="13" customWidth="1"/>
    <col min="41" max="41" width="10.81640625" style="11" customWidth="1"/>
    <col min="42" max="42" width="14.54296875" style="12" customWidth="1"/>
    <col min="43" max="43" width="12.1796875" style="13" customWidth="1"/>
    <col min="44" max="44" width="25.1796875" style="6" customWidth="1"/>
    <col min="45" max="45" width="29.1796875" style="15" hidden="1" customWidth="1" outlineLevel="1"/>
    <col min="46" max="51" width="10.81640625" style="15" hidden="1" customWidth="1" outlineLevel="1"/>
    <col min="52" max="52" width="15.453125" style="15" hidden="1" customWidth="1" outlineLevel="1"/>
    <col min="53" max="53" width="14.7265625" style="15" hidden="1" customWidth="1" outlineLevel="1"/>
    <col min="54" max="59" width="10.81640625" style="15" hidden="1" customWidth="1" outlineLevel="1"/>
    <col min="60" max="60" width="18.54296875" style="15" hidden="1" customWidth="1" outlineLevel="1"/>
    <col min="61" max="61" width="10.81640625" style="6" collapsed="1"/>
    <col min="62" max="16384" width="10.81640625" style="6"/>
  </cols>
  <sheetData>
    <row r="1" spans="1:61" ht="15.65" customHeight="1" x14ac:dyDescent="0.35">
      <c r="A1" s="6" t="s">
        <v>84</v>
      </c>
      <c r="B1" s="6" t="s">
        <v>30</v>
      </c>
      <c r="C1" s="6" t="s">
        <v>3</v>
      </c>
      <c r="D1" s="6" t="s">
        <v>4</v>
      </c>
      <c r="E1" s="15" t="s">
        <v>79</v>
      </c>
      <c r="F1" s="6" t="s">
        <v>5</v>
      </c>
      <c r="G1" s="6" t="s">
        <v>6</v>
      </c>
      <c r="H1" s="6" t="s">
        <v>8</v>
      </c>
      <c r="I1" s="6" t="s">
        <v>9</v>
      </c>
      <c r="J1" s="6" t="s">
        <v>81</v>
      </c>
      <c r="K1" s="6" t="s">
        <v>82</v>
      </c>
      <c r="L1" s="15" t="s">
        <v>10</v>
      </c>
      <c r="M1" s="6" t="s">
        <v>11</v>
      </c>
      <c r="N1" s="6" t="s">
        <v>77</v>
      </c>
      <c r="O1" s="6" t="s">
        <v>12</v>
      </c>
      <c r="P1" s="6" t="s">
        <v>13</v>
      </c>
      <c r="Q1" s="6" t="s">
        <v>14</v>
      </c>
      <c r="R1" s="6" t="s">
        <v>80</v>
      </c>
      <c r="S1" s="6" t="s">
        <v>15</v>
      </c>
      <c r="T1" s="6" t="s">
        <v>19</v>
      </c>
      <c r="U1" s="6" t="s">
        <v>25</v>
      </c>
      <c r="V1" s="6" t="s">
        <v>39</v>
      </c>
      <c r="W1" s="7" t="s">
        <v>40</v>
      </c>
      <c r="X1" s="8" t="s">
        <v>42</v>
      </c>
      <c r="Y1" s="9" t="s">
        <v>41</v>
      </c>
      <c r="Z1" s="7" t="s">
        <v>43</v>
      </c>
      <c r="AA1" s="8" t="s">
        <v>56</v>
      </c>
      <c r="AB1" s="9" t="s">
        <v>57</v>
      </c>
      <c r="AC1" s="7" t="s">
        <v>44</v>
      </c>
      <c r="AD1" s="8" t="s">
        <v>58</v>
      </c>
      <c r="AE1" s="9" t="s">
        <v>59</v>
      </c>
      <c r="AF1" s="7" t="s">
        <v>45</v>
      </c>
      <c r="AG1" s="8" t="s">
        <v>60</v>
      </c>
      <c r="AH1" s="9" t="s">
        <v>61</v>
      </c>
      <c r="AI1" s="7" t="s">
        <v>46</v>
      </c>
      <c r="AJ1" s="8" t="s">
        <v>62</v>
      </c>
      <c r="AK1" s="9" t="s">
        <v>63</v>
      </c>
      <c r="AL1" s="7" t="s">
        <v>47</v>
      </c>
      <c r="AM1" s="8" t="s">
        <v>64</v>
      </c>
      <c r="AN1" s="9" t="s">
        <v>65</v>
      </c>
      <c r="AO1" s="7" t="s">
        <v>48</v>
      </c>
      <c r="AP1" s="8" t="s">
        <v>66</v>
      </c>
      <c r="AQ1" s="9" t="s">
        <v>67</v>
      </c>
      <c r="AR1" s="6" t="s">
        <v>49</v>
      </c>
      <c r="AS1" s="15" t="s">
        <v>1</v>
      </c>
      <c r="AT1" s="15" t="s">
        <v>2</v>
      </c>
      <c r="AU1" s="15" t="s">
        <v>0</v>
      </c>
      <c r="AV1" s="15" t="s">
        <v>7</v>
      </c>
      <c r="AW1" s="15" t="s">
        <v>50</v>
      </c>
      <c r="AX1" s="15" t="s">
        <v>52</v>
      </c>
      <c r="AY1" s="15" t="s">
        <v>68</v>
      </c>
      <c r="AZ1" s="15" t="s">
        <v>78</v>
      </c>
      <c r="BA1" s="15" t="s">
        <v>69</v>
      </c>
      <c r="BB1" s="15" t="s">
        <v>70</v>
      </c>
      <c r="BC1" s="15" t="s">
        <v>71</v>
      </c>
      <c r="BD1" s="15" t="s">
        <v>73</v>
      </c>
      <c r="BE1" s="15" t="s">
        <v>72</v>
      </c>
      <c r="BF1" s="15" t="s">
        <v>74</v>
      </c>
      <c r="BG1" s="15" t="s">
        <v>75</v>
      </c>
      <c r="BH1" s="15" t="s">
        <v>76</v>
      </c>
      <c r="BI1" s="6" t="s">
        <v>85</v>
      </c>
    </row>
    <row r="2" spans="1:61" x14ac:dyDescent="0.35">
      <c r="AX2" s="16"/>
      <c r="AZ2" s="16"/>
      <c r="BA2" s="16"/>
      <c r="BB2" s="16"/>
      <c r="BC2" s="16"/>
      <c r="BD2" s="16"/>
      <c r="BE2" s="16"/>
      <c r="BF2" s="16"/>
      <c r="BG2" s="16"/>
      <c r="BH2" s="16"/>
      <c r="BI2" s="17"/>
    </row>
  </sheetData>
  <sheetProtection formatCells="0" formatColumns="0" formatRows="0" insertRows="0" insertHyperlinks="0" deleteRows="0" sort="0" autoFilter="0" pivotTables="0"/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200-000000000000}">
          <x14:formula1>
            <xm:f>Données!$A$2:$A$3</xm:f>
          </x14:formula1>
          <xm:sqref>B2</xm:sqref>
        </x14:dataValidation>
        <x14:dataValidation type="list" allowBlank="1" showInputMessage="1" showErrorMessage="1" xr:uid="{00000000-0002-0000-0200-000001000000}">
          <x14:formula1>
            <xm:f>Données!$E$2:$E$7</xm:f>
          </x14:formula1>
          <xm:sqref>P2</xm:sqref>
        </x14:dataValidation>
        <x14:dataValidation type="list" allowBlank="1" showInputMessage="1" showErrorMessage="1" xr:uid="{00000000-0002-0000-0200-000002000000}">
          <x14:formula1>
            <xm:f>Données!$B$2:$B$5</xm:f>
          </x14:formula1>
          <xm:sqref>S2</xm:sqref>
        </x14:dataValidation>
        <x14:dataValidation type="list" allowBlank="1" showInputMessage="1" showErrorMessage="1" xr:uid="{00000000-0002-0000-0200-000003000000}">
          <x14:formula1>
            <xm:f>Données!$C$2:$C$6</xm:f>
          </x14:formula1>
          <xm:sqref>T2</xm:sqref>
        </x14:dataValidation>
        <x14:dataValidation type="list" allowBlank="1" showInputMessage="1" showErrorMessage="1" xr:uid="{00000000-0002-0000-0200-000004000000}">
          <x14:formula1>
            <xm:f>Données!$D$2:$D$6</xm:f>
          </x14:formula1>
          <xm:sqref>U2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BI3"/>
  <sheetViews>
    <sheetView workbookViewId="0">
      <selection activeCell="BI10" sqref="BI10"/>
    </sheetView>
  </sheetViews>
  <sheetFormatPr baseColWidth="10" defaultColWidth="10.81640625" defaultRowHeight="14.5" outlineLevelCol="1" x14ac:dyDescent="0.35"/>
  <cols>
    <col min="1" max="2" width="10.81640625" style="6"/>
    <col min="3" max="4" width="10.81640625" style="6" customWidth="1"/>
    <col min="5" max="5" width="13.453125" style="15" customWidth="1"/>
    <col min="6" max="6" width="17.453125" style="6" customWidth="1"/>
    <col min="7" max="7" width="16.7265625" style="6" customWidth="1"/>
    <col min="8" max="8" width="27.81640625" style="6" customWidth="1"/>
    <col min="9" max="11" width="10.453125" style="6" customWidth="1"/>
    <col min="12" max="12" width="14.26953125" style="15" hidden="1" customWidth="1" outlineLevel="1"/>
    <col min="13" max="13" width="11.453125" style="6" customWidth="1" collapsed="1"/>
    <col min="14" max="14" width="11.453125" style="6" customWidth="1"/>
    <col min="15" max="15" width="22" style="10" customWidth="1"/>
    <col min="16" max="16" width="13.1796875" style="6" customWidth="1"/>
    <col min="17" max="18" width="24.54296875" style="6" customWidth="1"/>
    <col min="19" max="21" width="10.81640625" style="6" customWidth="1"/>
    <col min="22" max="22" width="23.26953125" style="6" customWidth="1"/>
    <col min="23" max="23" width="10.81640625" style="11" customWidth="1"/>
    <col min="24" max="24" width="12.54296875" style="12" customWidth="1"/>
    <col min="25" max="25" width="10.81640625" style="13" customWidth="1"/>
    <col min="26" max="26" width="10.81640625" style="11" customWidth="1"/>
    <col min="27" max="27" width="13.54296875" style="12" customWidth="1"/>
    <col min="28" max="28" width="11.1796875" style="13" customWidth="1"/>
    <col min="29" max="29" width="10.81640625" style="11" customWidth="1"/>
    <col min="30" max="30" width="13.54296875" style="12" customWidth="1"/>
    <col min="31" max="31" width="11.1796875" style="13" customWidth="1"/>
    <col min="32" max="32" width="10.81640625" style="11" customWidth="1"/>
    <col min="33" max="33" width="13.54296875" style="12" customWidth="1"/>
    <col min="34" max="34" width="11.1796875" style="13" customWidth="1"/>
    <col min="35" max="35" width="10.81640625" style="11" customWidth="1"/>
    <col min="36" max="36" width="13.54296875" style="12" customWidth="1"/>
    <col min="37" max="37" width="11.1796875" style="13" customWidth="1"/>
    <col min="38" max="38" width="10.81640625" style="11" customWidth="1"/>
    <col min="39" max="39" width="14.54296875" style="12" customWidth="1"/>
    <col min="40" max="40" width="12.1796875" style="13" customWidth="1"/>
    <col min="41" max="41" width="10.81640625" style="11" customWidth="1"/>
    <col min="42" max="42" width="14.54296875" style="12" customWidth="1"/>
    <col min="43" max="43" width="12.1796875" style="13" customWidth="1"/>
    <col min="44" max="44" width="25.1796875" style="6" customWidth="1"/>
    <col min="45" max="45" width="29.1796875" style="15" hidden="1" customWidth="1" outlineLevel="1"/>
    <col min="46" max="51" width="10.81640625" style="15" hidden="1" customWidth="1" outlineLevel="1"/>
    <col min="52" max="52" width="15.453125" style="15" hidden="1" customWidth="1" outlineLevel="1"/>
    <col min="53" max="53" width="14.7265625" style="15" hidden="1" customWidth="1" outlineLevel="1"/>
    <col min="54" max="59" width="10.81640625" style="15" hidden="1" customWidth="1" outlineLevel="1"/>
    <col min="60" max="60" width="18.54296875" style="15" hidden="1" customWidth="1" outlineLevel="1"/>
    <col min="61" max="61" width="10.81640625" style="6" collapsed="1"/>
    <col min="62" max="16384" width="10.81640625" style="6"/>
  </cols>
  <sheetData>
    <row r="1" spans="1:61" ht="15.65" customHeight="1" x14ac:dyDescent="0.35">
      <c r="A1" s="6" t="s">
        <v>84</v>
      </c>
      <c r="B1" s="6" t="s">
        <v>30</v>
      </c>
      <c r="C1" s="6" t="s">
        <v>3</v>
      </c>
      <c r="D1" s="6" t="s">
        <v>4</v>
      </c>
      <c r="E1" s="15" t="s">
        <v>79</v>
      </c>
      <c r="F1" s="6" t="s">
        <v>5</v>
      </c>
      <c r="G1" s="6" t="s">
        <v>6</v>
      </c>
      <c r="H1" s="6" t="s">
        <v>8</v>
      </c>
      <c r="I1" s="6" t="s">
        <v>9</v>
      </c>
      <c r="J1" s="6" t="s">
        <v>81</v>
      </c>
      <c r="K1" s="6" t="s">
        <v>82</v>
      </c>
      <c r="L1" s="15" t="s">
        <v>10</v>
      </c>
      <c r="M1" s="6" t="s">
        <v>11</v>
      </c>
      <c r="N1" s="6" t="s">
        <v>77</v>
      </c>
      <c r="O1" s="6" t="s">
        <v>12</v>
      </c>
      <c r="P1" s="6" t="s">
        <v>13</v>
      </c>
      <c r="Q1" s="6" t="s">
        <v>14</v>
      </c>
      <c r="R1" s="6" t="s">
        <v>80</v>
      </c>
      <c r="S1" s="6" t="s">
        <v>15</v>
      </c>
      <c r="T1" s="6" t="s">
        <v>19</v>
      </c>
      <c r="U1" s="6" t="s">
        <v>25</v>
      </c>
      <c r="V1" s="6" t="s">
        <v>39</v>
      </c>
      <c r="W1" s="7" t="s">
        <v>40</v>
      </c>
      <c r="X1" s="8" t="s">
        <v>42</v>
      </c>
      <c r="Y1" s="9" t="s">
        <v>41</v>
      </c>
      <c r="Z1" s="7" t="s">
        <v>43</v>
      </c>
      <c r="AA1" s="8" t="s">
        <v>56</v>
      </c>
      <c r="AB1" s="9" t="s">
        <v>57</v>
      </c>
      <c r="AC1" s="7" t="s">
        <v>44</v>
      </c>
      <c r="AD1" s="8" t="s">
        <v>58</v>
      </c>
      <c r="AE1" s="9" t="s">
        <v>59</v>
      </c>
      <c r="AF1" s="7" t="s">
        <v>45</v>
      </c>
      <c r="AG1" s="8" t="s">
        <v>60</v>
      </c>
      <c r="AH1" s="9" t="s">
        <v>61</v>
      </c>
      <c r="AI1" s="7" t="s">
        <v>46</v>
      </c>
      <c r="AJ1" s="8" t="s">
        <v>62</v>
      </c>
      <c r="AK1" s="9" t="s">
        <v>63</v>
      </c>
      <c r="AL1" s="7" t="s">
        <v>47</v>
      </c>
      <c r="AM1" s="8" t="s">
        <v>64</v>
      </c>
      <c r="AN1" s="9" t="s">
        <v>65</v>
      </c>
      <c r="AO1" s="7" t="s">
        <v>48</v>
      </c>
      <c r="AP1" s="8" t="s">
        <v>66</v>
      </c>
      <c r="AQ1" s="9" t="s">
        <v>67</v>
      </c>
      <c r="AR1" s="6" t="s">
        <v>49</v>
      </c>
      <c r="AS1" s="15" t="s">
        <v>1</v>
      </c>
      <c r="AT1" s="15" t="s">
        <v>2</v>
      </c>
      <c r="AU1" s="15" t="s">
        <v>0</v>
      </c>
      <c r="AV1" s="15" t="s">
        <v>7</v>
      </c>
      <c r="AW1" s="15" t="s">
        <v>50</v>
      </c>
      <c r="AX1" s="15" t="s">
        <v>52</v>
      </c>
      <c r="AY1" s="15" t="s">
        <v>68</v>
      </c>
      <c r="AZ1" s="15" t="s">
        <v>78</v>
      </c>
      <c r="BA1" s="15" t="s">
        <v>69</v>
      </c>
      <c r="BB1" s="15" t="s">
        <v>70</v>
      </c>
      <c r="BC1" s="15" t="s">
        <v>71</v>
      </c>
      <c r="BD1" s="15" t="s">
        <v>73</v>
      </c>
      <c r="BE1" s="15" t="s">
        <v>72</v>
      </c>
      <c r="BF1" s="15" t="s">
        <v>74</v>
      </c>
      <c r="BG1" s="15" t="s">
        <v>75</v>
      </c>
      <c r="BH1" s="15" t="s">
        <v>76</v>
      </c>
      <c r="BI1" s="6" t="s">
        <v>85</v>
      </c>
    </row>
    <row r="2" spans="1:61" x14ac:dyDescent="0.35">
      <c r="AX2" s="16"/>
      <c r="AZ2" s="16"/>
      <c r="BA2" s="16"/>
      <c r="BB2" s="16"/>
      <c r="BC2" s="16"/>
      <c r="BD2" s="16"/>
      <c r="BE2" s="16"/>
      <c r="BF2" s="16"/>
      <c r="BG2" s="16"/>
      <c r="BH2" s="16"/>
      <c r="BI2" s="17"/>
    </row>
    <row r="3" spans="1:61" x14ac:dyDescent="0.35">
      <c r="A3" s="14"/>
      <c r="AX3" s="16"/>
      <c r="AZ3" s="16"/>
      <c r="BA3" s="16"/>
      <c r="BB3" s="16"/>
      <c r="BC3" s="16"/>
      <c r="BD3" s="16"/>
      <c r="BE3" s="16"/>
      <c r="BF3" s="16"/>
      <c r="BG3" s="16"/>
      <c r="BH3" s="16"/>
    </row>
  </sheetData>
  <sheetProtection formatCells="0" formatColumns="0" formatRows="0" insertRows="0" insertHyperlinks="0" deleteRows="0" sort="0" autoFilter="0" pivotTables="0"/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300-000000000000}">
          <x14:formula1>
            <xm:f>Données!$D$2:$D$6</xm:f>
          </x14:formula1>
          <xm:sqref>U2</xm:sqref>
        </x14:dataValidation>
        <x14:dataValidation type="list" allowBlank="1" showInputMessage="1" showErrorMessage="1" xr:uid="{00000000-0002-0000-0300-000001000000}">
          <x14:formula1>
            <xm:f>Données!$C$2:$C$6</xm:f>
          </x14:formula1>
          <xm:sqref>T2</xm:sqref>
        </x14:dataValidation>
        <x14:dataValidation type="list" allowBlank="1" showInputMessage="1" showErrorMessage="1" xr:uid="{00000000-0002-0000-0300-000002000000}">
          <x14:formula1>
            <xm:f>Données!$B$2:$B$5</xm:f>
          </x14:formula1>
          <xm:sqref>S2</xm:sqref>
        </x14:dataValidation>
        <x14:dataValidation type="list" allowBlank="1" showInputMessage="1" showErrorMessage="1" xr:uid="{00000000-0002-0000-0300-000003000000}">
          <x14:formula1>
            <xm:f>Données!$E$2:$E$7</xm:f>
          </x14:formula1>
          <xm:sqref>P2</xm:sqref>
        </x14:dataValidation>
        <x14:dataValidation type="list" allowBlank="1" showInputMessage="1" showErrorMessage="1" xr:uid="{00000000-0002-0000-0300-000004000000}">
          <x14:formula1>
            <xm:f>Données!$A$2:$A$3</xm:f>
          </x14:formula1>
          <xm:sqref>B2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E7"/>
  <sheetViews>
    <sheetView workbookViewId="0">
      <selection activeCell="B15" sqref="B15"/>
    </sheetView>
  </sheetViews>
  <sheetFormatPr baseColWidth="10" defaultRowHeight="14.5" x14ac:dyDescent="0.35"/>
  <cols>
    <col min="2" max="2" width="15.453125" bestFit="1" customWidth="1"/>
    <col min="5" max="5" width="13" customWidth="1"/>
  </cols>
  <sheetData>
    <row r="1" spans="1:5" x14ac:dyDescent="0.35">
      <c r="A1" t="s">
        <v>30</v>
      </c>
      <c r="B1" t="s">
        <v>15</v>
      </c>
      <c r="C1" t="s">
        <v>19</v>
      </c>
      <c r="D1" t="s">
        <v>25</v>
      </c>
      <c r="E1" t="s">
        <v>13</v>
      </c>
    </row>
    <row r="2" spans="1:5" x14ac:dyDescent="0.35">
      <c r="A2" t="s">
        <v>31</v>
      </c>
      <c r="B2" t="s">
        <v>16</v>
      </c>
      <c r="C2" t="s">
        <v>20</v>
      </c>
      <c r="D2">
        <v>1</v>
      </c>
      <c r="E2" t="s">
        <v>33</v>
      </c>
    </row>
    <row r="3" spans="1:5" x14ac:dyDescent="0.35">
      <c r="A3" t="s">
        <v>32</v>
      </c>
      <c r="B3" t="s">
        <v>55</v>
      </c>
      <c r="C3" t="s">
        <v>21</v>
      </c>
      <c r="D3">
        <v>2</v>
      </c>
      <c r="E3" t="s">
        <v>34</v>
      </c>
    </row>
    <row r="4" spans="1:5" x14ac:dyDescent="0.35">
      <c r="B4" t="s">
        <v>17</v>
      </c>
      <c r="C4" t="s">
        <v>22</v>
      </c>
      <c r="D4">
        <v>3</v>
      </c>
      <c r="E4" t="s">
        <v>35</v>
      </c>
    </row>
    <row r="5" spans="1:5" x14ac:dyDescent="0.35">
      <c r="B5" t="s">
        <v>18</v>
      </c>
      <c r="C5" t="s">
        <v>23</v>
      </c>
      <c r="D5">
        <v>4</v>
      </c>
      <c r="E5" t="s">
        <v>36</v>
      </c>
    </row>
    <row r="6" spans="1:5" x14ac:dyDescent="0.35">
      <c r="C6" t="s">
        <v>24</v>
      </c>
      <c r="D6">
        <v>5</v>
      </c>
      <c r="E6" t="s">
        <v>37</v>
      </c>
    </row>
    <row r="7" spans="1:5" x14ac:dyDescent="0.35">
      <c r="E7" t="s">
        <v>38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Intro</vt:lpstr>
      <vt:lpstr>Extra</vt:lpstr>
      <vt:lpstr>Remplacement</vt:lpstr>
      <vt:lpstr>Autre</vt:lpstr>
      <vt:lpstr>Données</vt:lpstr>
      <vt:lpstr>Intro!Zone_d_impression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Fhohm51</dc:creator>
  <cp:lastModifiedBy>Fhohm51</cp:lastModifiedBy>
  <dcterms:created xsi:type="dcterms:W3CDTF">2018-07-02T08:39:35Z</dcterms:created>
  <dcterms:modified xsi:type="dcterms:W3CDTF">2018-07-04T13:33:21Z</dcterms:modified>
</cp:coreProperties>
</file>