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showInkAnnotation="0" defaultThemeVersion="166925"/>
  <xr:revisionPtr revIDLastSave="0" documentId="13_ncr:1000001_{00742EEA-5672-B34D-BBE7-37833D04BB44}" xr6:coauthVersionLast="45" xr6:coauthVersionMax="45" xr10:uidLastSave="{00000000-0000-0000-0000-000000000000}"/>
  <bookViews>
    <workbookView xWindow="0" yWindow="0" windowWidth="0" windowHeight="0" activeTab="1" xr2:uid="{00000000-000D-0000-FFFF-FFFF00000000}"/>
  </bookViews>
  <sheets>
    <sheet name="BD Caisse " sheetId="1" r:id="rId1"/>
    <sheet name="Récapitulatif Journalier" sheetId="6" r:id="rId2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X13" i="1" l="1"/>
  <c r="X14" i="1"/>
  <c r="X15" i="1"/>
  <c r="Z13" i="1" a="1"/>
  <c r="Z13" i="1"/>
  <c r="Z14" i="1" a="1"/>
  <c r="Z14" i="1"/>
  <c r="M4" i="1"/>
  <c r="O4" i="1" a="1"/>
  <c r="O4" i="1"/>
  <c r="B7" i="6"/>
  <c r="C7" i="6" a="1"/>
  <c r="C7" i="6"/>
  <c r="C8" i="6" a="1"/>
  <c r="C8" i="6"/>
  <c r="C9" i="6" a="1"/>
  <c r="C10" i="6" a="1"/>
  <c r="C11" i="6" a="1"/>
  <c r="C12" i="6" a="1"/>
  <c r="C13" i="6" a="1"/>
  <c r="C14" i="6" a="1"/>
  <c r="C15" i="6" a="1"/>
  <c r="C16" i="6" a="1"/>
  <c r="C9" i="6"/>
  <c r="C10" i="6"/>
  <c r="C11" i="6"/>
  <c r="C12" i="6"/>
  <c r="C13" i="6"/>
  <c r="C14" i="6"/>
  <c r="C15" i="6"/>
  <c r="C16" i="6"/>
  <c r="B4" i="6"/>
  <c r="B3" i="6"/>
  <c r="S28" i="1" a="1"/>
  <c r="S29" i="1" a="1"/>
  <c r="S30" i="1" a="1"/>
  <c r="S31" i="1" a="1"/>
  <c r="S32" i="1" a="1"/>
  <c r="S33" i="1" a="1"/>
  <c r="S34" i="1" a="1"/>
  <c r="S35" i="1" a="1"/>
  <c r="S36" i="1" a="1"/>
  <c r="S37" i="1" a="1"/>
  <c r="S38" i="1" a="1"/>
  <c r="S39" i="1" a="1"/>
  <c r="S40" i="1" a="1"/>
  <c r="S41" i="1" a="1"/>
  <c r="S42" i="1" a="1"/>
  <c r="S43" i="1" a="1"/>
  <c r="S44" i="1" a="1"/>
  <c r="S45" i="1" a="1"/>
  <c r="S46" i="1" a="1"/>
  <c r="S47" i="1" a="1"/>
  <c r="S48" i="1" a="1"/>
  <c r="S49" i="1" a="1"/>
  <c r="S50" i="1" a="1"/>
  <c r="S51" i="1" a="1"/>
  <c r="S52" i="1" a="1"/>
  <c r="S53" i="1" a="1"/>
  <c r="S54" i="1" a="1"/>
  <c r="S55" i="1" a="1"/>
  <c r="S56" i="1" a="1"/>
  <c r="S57" i="1" a="1"/>
  <c r="S58" i="1" a="1"/>
  <c r="S59" i="1" a="1"/>
  <c r="S60" i="1" a="1"/>
  <c r="S61" i="1" a="1"/>
  <c r="S62" i="1" a="1"/>
  <c r="S63" i="1" a="1"/>
  <c r="S64" i="1" a="1"/>
  <c r="S65" i="1" a="1"/>
  <c r="S66" i="1" a="1"/>
  <c r="S67" i="1" a="1"/>
  <c r="S68" i="1" a="1"/>
  <c r="S69" i="1" a="1"/>
  <c r="S70" i="1" a="1"/>
  <c r="S71" i="1" a="1"/>
  <c r="S72" i="1" a="1"/>
  <c r="S73" i="1" a="1"/>
  <c r="S74" i="1" a="1"/>
  <c r="S75" i="1" a="1"/>
  <c r="S76" i="1" a="1"/>
  <c r="S77" i="1" a="1"/>
  <c r="S78" i="1" a="1"/>
  <c r="S79" i="1" a="1"/>
  <c r="S80" i="1" a="1"/>
  <c r="S81" i="1" a="1"/>
  <c r="S82" i="1" a="1"/>
  <c r="S83" i="1" a="1"/>
  <c r="S84" i="1" a="1"/>
  <c r="S85" i="1" a="1"/>
  <c r="S86" i="1" a="1"/>
  <c r="S87" i="1" a="1"/>
  <c r="S88" i="1" a="1"/>
  <c r="S89" i="1" a="1"/>
  <c r="S90" i="1" a="1"/>
  <c r="S91" i="1" a="1"/>
  <c r="S92" i="1" a="1"/>
  <c r="S93" i="1" a="1"/>
  <c r="S94" i="1" a="1"/>
  <c r="S95" i="1" a="1"/>
  <c r="S96" i="1" a="1"/>
  <c r="S97" i="1" a="1"/>
  <c r="S98" i="1" a="1"/>
  <c r="S99" i="1" a="1"/>
  <c r="S100" i="1" a="1"/>
  <c r="S101" i="1" a="1"/>
  <c r="S102" i="1" a="1"/>
  <c r="S103" i="1" a="1"/>
  <c r="S104" i="1" a="1"/>
  <c r="S105" i="1" a="1"/>
  <c r="S106" i="1" a="1"/>
  <c r="S107" i="1" a="1"/>
  <c r="S108" i="1" a="1"/>
  <c r="S109" i="1" a="1"/>
  <c r="S110" i="1" a="1"/>
  <c r="S111" i="1" a="1"/>
  <c r="S112" i="1" a="1"/>
  <c r="S113" i="1" a="1"/>
  <c r="S114" i="1" a="1"/>
  <c r="S115" i="1" a="1"/>
  <c r="S116" i="1" a="1"/>
  <c r="S117" i="1" a="1"/>
  <c r="S118" i="1" a="1"/>
  <c r="S119" i="1" a="1"/>
  <c r="S120" i="1" a="1"/>
  <c r="S121" i="1" a="1"/>
  <c r="S122" i="1" a="1"/>
  <c r="S123" i="1" a="1"/>
  <c r="S124" i="1" a="1"/>
  <c r="S125" i="1" a="1"/>
  <c r="S126" i="1" a="1"/>
  <c r="S127" i="1" a="1"/>
  <c r="S128" i="1" a="1"/>
  <c r="S129" i="1" a="1"/>
  <c r="S130" i="1" a="1"/>
  <c r="S131" i="1" a="1"/>
  <c r="S132" i="1" a="1"/>
  <c r="S133" i="1" a="1"/>
  <c r="S134" i="1" a="1"/>
  <c r="S135" i="1" a="1"/>
  <c r="S136" i="1" a="1"/>
  <c r="S137" i="1" a="1"/>
  <c r="S138" i="1" a="1"/>
  <c r="S139" i="1" a="1"/>
  <c r="S140" i="1" a="1"/>
  <c r="S141" i="1" a="1"/>
  <c r="S142" i="1" a="1"/>
  <c r="S143" i="1" a="1"/>
  <c r="S144" i="1" a="1"/>
  <c r="S145" i="1" a="1"/>
  <c r="S146" i="1" a="1"/>
  <c r="S147" i="1" a="1"/>
  <c r="S148" i="1" a="1"/>
  <c r="S149" i="1" a="1"/>
  <c r="S150" i="1" a="1"/>
  <c r="S151" i="1" a="1"/>
  <c r="S152" i="1" a="1"/>
  <c r="S153" i="1" a="1"/>
  <c r="S154" i="1" a="1"/>
  <c r="S155" i="1" a="1"/>
  <c r="S156" i="1" a="1"/>
  <c r="S157" i="1" a="1"/>
  <c r="S158" i="1" a="1"/>
  <c r="S159" i="1" a="1"/>
  <c r="S160" i="1" a="1"/>
  <c r="S161" i="1" a="1"/>
  <c r="S162" i="1" a="1"/>
  <c r="S163" i="1" a="1"/>
  <c r="S164" i="1" a="1"/>
  <c r="S165" i="1" a="1"/>
  <c r="S166" i="1" a="1"/>
  <c r="S167" i="1" a="1"/>
  <c r="S168" i="1" a="1"/>
  <c r="S169" i="1" a="1"/>
  <c r="S170" i="1" a="1"/>
  <c r="S171" i="1" a="1"/>
  <c r="S172" i="1" a="1"/>
  <c r="S173" i="1" a="1"/>
  <c r="S174" i="1" a="1"/>
  <c r="S175" i="1" a="1"/>
  <c r="S176" i="1" a="1"/>
  <c r="S177" i="1" a="1"/>
  <c r="S178" i="1" a="1"/>
  <c r="S179" i="1" a="1"/>
  <c r="S180" i="1" a="1"/>
  <c r="S181" i="1" a="1"/>
  <c r="S182" i="1" a="1"/>
  <c r="S183" i="1" a="1"/>
  <c r="S184" i="1" a="1"/>
  <c r="S185" i="1" a="1"/>
  <c r="S186" i="1" a="1"/>
  <c r="S187" i="1" a="1"/>
  <c r="S188" i="1" a="1"/>
  <c r="S189" i="1" a="1"/>
  <c r="S190" i="1" a="1"/>
  <c r="S191" i="1" a="1"/>
  <c r="S192" i="1" a="1"/>
  <c r="S193" i="1" a="1"/>
  <c r="S194" i="1" a="1"/>
  <c r="S195" i="1" a="1"/>
  <c r="S196" i="1" a="1"/>
  <c r="S197" i="1" a="1"/>
  <c r="S198" i="1" a="1"/>
  <c r="S199" i="1" a="1"/>
  <c r="S200" i="1" a="1"/>
  <c r="S201" i="1" a="1"/>
  <c r="S202" i="1" a="1"/>
  <c r="S203" i="1" a="1"/>
  <c r="S204" i="1" a="1"/>
  <c r="S205" i="1" a="1"/>
  <c r="S206" i="1" a="1"/>
  <c r="S207" i="1" a="1"/>
  <c r="S208" i="1" a="1"/>
  <c r="S209" i="1" a="1"/>
  <c r="S210" i="1" a="1"/>
  <c r="S211" i="1" a="1"/>
  <c r="S212" i="1" a="1"/>
  <c r="S213" i="1" a="1"/>
  <c r="S214" i="1" a="1"/>
  <c r="S215" i="1" a="1"/>
  <c r="S216" i="1" a="1"/>
  <c r="S217" i="1" a="1"/>
  <c r="S218" i="1" a="1"/>
  <c r="S219" i="1" a="1"/>
  <c r="S220" i="1" a="1"/>
  <c r="S221" i="1" a="1"/>
  <c r="S222" i="1" a="1"/>
  <c r="S223" i="1" a="1"/>
  <c r="S224" i="1" a="1"/>
  <c r="S225" i="1" a="1"/>
  <c r="S226" i="1" a="1"/>
  <c r="S227" i="1" a="1"/>
  <c r="S228" i="1" a="1"/>
  <c r="S229" i="1" a="1"/>
  <c r="S230" i="1" a="1"/>
  <c r="S231" i="1" a="1"/>
  <c r="S232" i="1" a="1"/>
  <c r="S233" i="1" a="1"/>
  <c r="S234" i="1" a="1"/>
  <c r="S235" i="1" a="1"/>
  <c r="S236" i="1" a="1"/>
  <c r="S237" i="1" a="1"/>
  <c r="S238" i="1" a="1"/>
  <c r="S239" i="1" a="1"/>
  <c r="S240" i="1" a="1"/>
  <c r="S241" i="1" a="1"/>
  <c r="S242" i="1" a="1"/>
  <c r="S243" i="1" a="1"/>
  <c r="S244" i="1" a="1"/>
  <c r="S245" i="1" a="1"/>
  <c r="S246" i="1" a="1"/>
  <c r="S247" i="1" a="1"/>
  <c r="S248" i="1" a="1"/>
  <c r="S249" i="1" a="1"/>
  <c r="S250" i="1" a="1"/>
  <c r="S251" i="1" a="1"/>
  <c r="S252" i="1" a="1"/>
  <c r="S253" i="1" a="1"/>
  <c r="S254" i="1" a="1"/>
  <c r="S255" i="1" a="1"/>
  <c r="S256" i="1" a="1"/>
  <c r="S257" i="1" a="1"/>
  <c r="S258" i="1" a="1"/>
  <c r="S259" i="1" a="1"/>
  <c r="S260" i="1" a="1"/>
  <c r="S261" i="1" a="1"/>
  <c r="S262" i="1" a="1"/>
  <c r="S263" i="1" a="1"/>
  <c r="S264" i="1" a="1"/>
  <c r="S265" i="1" a="1"/>
  <c r="S266" i="1" a="1"/>
  <c r="S267" i="1" a="1"/>
  <c r="S268" i="1" a="1"/>
  <c r="S269" i="1" a="1"/>
  <c r="S270" i="1" a="1"/>
  <c r="S271" i="1" a="1"/>
  <c r="S272" i="1" a="1"/>
  <c r="S273" i="1" a="1"/>
  <c r="S274" i="1" a="1"/>
  <c r="S275" i="1" a="1"/>
  <c r="S276" i="1" a="1"/>
  <c r="S277" i="1" a="1"/>
  <c r="S278" i="1" a="1"/>
  <c r="S279" i="1" a="1"/>
  <c r="S280" i="1" a="1"/>
  <c r="S281" i="1" a="1"/>
  <c r="S282" i="1" a="1"/>
  <c r="S283" i="1" a="1"/>
  <c r="S284" i="1" a="1"/>
  <c r="S285" i="1" a="1"/>
  <c r="S286" i="1" a="1"/>
  <c r="S287" i="1" a="1"/>
  <c r="S288" i="1" a="1"/>
  <c r="S289" i="1" a="1"/>
  <c r="S290" i="1" a="1"/>
  <c r="S291" i="1" a="1"/>
  <c r="S292" i="1" a="1"/>
  <c r="S293" i="1" a="1"/>
  <c r="S294" i="1" a="1"/>
  <c r="S295" i="1" a="1"/>
  <c r="S296" i="1" a="1"/>
  <c r="S297" i="1" a="1"/>
  <c r="S298" i="1" a="1"/>
  <c r="S299" i="1" a="1"/>
  <c r="S300" i="1" a="1"/>
  <c r="S301" i="1" a="1"/>
  <c r="S302" i="1" a="1"/>
  <c r="S303" i="1" a="1"/>
  <c r="S304" i="1" a="1"/>
  <c r="S305" i="1" a="1"/>
  <c r="S306" i="1" a="1"/>
  <c r="S307" i="1" a="1"/>
  <c r="S308" i="1" a="1"/>
  <c r="S309" i="1" a="1"/>
  <c r="S310" i="1" a="1"/>
  <c r="S311" i="1" a="1"/>
  <c r="S312" i="1" a="1"/>
  <c r="S313" i="1" a="1"/>
  <c r="S314" i="1" a="1"/>
  <c r="S315" i="1" a="1"/>
  <c r="S316" i="1" a="1"/>
  <c r="S317" i="1" a="1"/>
  <c r="S318" i="1" a="1"/>
  <c r="S319" i="1" a="1"/>
  <c r="S320" i="1" a="1"/>
  <c r="S321" i="1" a="1"/>
  <c r="S322" i="1" a="1"/>
  <c r="S323" i="1" a="1"/>
  <c r="S324" i="1" a="1"/>
  <c r="S325" i="1" a="1"/>
  <c r="S326" i="1" a="1"/>
  <c r="S327" i="1" a="1"/>
  <c r="S328" i="1" a="1"/>
  <c r="S329" i="1" a="1"/>
  <c r="S330" i="1" a="1"/>
  <c r="S331" i="1" a="1"/>
  <c r="S332" i="1" a="1"/>
  <c r="S333" i="1" a="1"/>
  <c r="S334" i="1" a="1"/>
  <c r="S335" i="1" a="1"/>
  <c r="S336" i="1" a="1"/>
  <c r="S337" i="1" a="1"/>
  <c r="S338" i="1" a="1"/>
  <c r="S339" i="1" a="1"/>
  <c r="S340" i="1" a="1"/>
  <c r="S341" i="1" a="1"/>
  <c r="S342" i="1" a="1"/>
  <c r="S343" i="1" a="1"/>
  <c r="S344" i="1" a="1"/>
  <c r="S345" i="1" a="1"/>
  <c r="S346" i="1" a="1"/>
  <c r="S347" i="1" a="1"/>
  <c r="S348" i="1" a="1"/>
  <c r="S349" i="1" a="1"/>
  <c r="S350" i="1" a="1"/>
  <c r="S351" i="1" a="1"/>
  <c r="S352" i="1" a="1"/>
  <c r="S353" i="1" a="1"/>
  <c r="S354" i="1" a="1"/>
  <c r="S355" i="1" a="1"/>
  <c r="S356" i="1" a="1"/>
  <c r="S357" i="1" a="1"/>
  <c r="S358" i="1" a="1"/>
  <c r="S359" i="1" a="1"/>
  <c r="S360" i="1" a="1"/>
  <c r="S361" i="1" a="1"/>
  <c r="S362" i="1" a="1"/>
  <c r="S363" i="1" a="1"/>
  <c r="S364" i="1" a="1"/>
  <c r="S365" i="1" a="1"/>
  <c r="S366" i="1" a="1"/>
  <c r="S367" i="1" a="1"/>
  <c r="S368" i="1" a="1"/>
  <c r="S369" i="1" a="1"/>
  <c r="S370" i="1" a="1"/>
  <c r="S371" i="1" a="1"/>
  <c r="S372" i="1" a="1"/>
  <c r="S373" i="1" a="1"/>
  <c r="S374" i="1" a="1"/>
  <c r="S375" i="1" a="1"/>
  <c r="S376" i="1" a="1"/>
  <c r="S377" i="1" a="1"/>
  <c r="S378" i="1" a="1"/>
  <c r="S379" i="1" a="1"/>
  <c r="S380" i="1" a="1"/>
  <c r="S381" i="1" a="1"/>
  <c r="S382" i="1" a="1"/>
  <c r="S383" i="1" a="1"/>
  <c r="S384" i="1" a="1"/>
  <c r="S385" i="1" a="1"/>
  <c r="S386" i="1" a="1"/>
  <c r="S387" i="1" a="1"/>
  <c r="S388" i="1" a="1"/>
  <c r="S389" i="1" a="1"/>
  <c r="S390" i="1" a="1"/>
  <c r="S391" i="1" a="1"/>
  <c r="S392" i="1" a="1"/>
  <c r="S393" i="1" a="1"/>
  <c r="S394" i="1" a="1"/>
  <c r="S395" i="1" a="1"/>
  <c r="S396" i="1" a="1"/>
  <c r="S397" i="1" a="1"/>
  <c r="S398" i="1" a="1"/>
  <c r="S399" i="1" a="1"/>
  <c r="S400" i="1" a="1"/>
  <c r="S401" i="1" a="1"/>
  <c r="S402" i="1" a="1"/>
  <c r="S403" i="1" a="1"/>
  <c r="S404" i="1" a="1"/>
  <c r="S405" i="1" a="1"/>
  <c r="S406" i="1" a="1"/>
  <c r="S407" i="1" a="1"/>
  <c r="S408" i="1" a="1"/>
  <c r="S409" i="1" a="1"/>
  <c r="S410" i="1" a="1"/>
  <c r="S411" i="1" a="1"/>
  <c r="S412" i="1" a="1"/>
  <c r="S413" i="1" a="1"/>
  <c r="S414" i="1" a="1"/>
  <c r="S415" i="1" a="1"/>
  <c r="S416" i="1" a="1"/>
  <c r="S417" i="1" a="1"/>
  <c r="S418" i="1" a="1"/>
  <c r="S419" i="1" a="1"/>
  <c r="S420" i="1" a="1"/>
  <c r="S421" i="1" a="1"/>
  <c r="S422" i="1" a="1"/>
  <c r="S423" i="1" a="1"/>
  <c r="S424" i="1" a="1"/>
  <c r="S425" i="1" a="1"/>
  <c r="S426" i="1" a="1"/>
  <c r="S427" i="1" a="1"/>
  <c r="S428" i="1" a="1"/>
  <c r="S429" i="1" a="1"/>
  <c r="S430" i="1" a="1"/>
  <c r="S431" i="1" a="1"/>
  <c r="S432" i="1" a="1"/>
  <c r="S433" i="1" a="1"/>
  <c r="S434" i="1" a="1"/>
  <c r="S435" i="1" a="1"/>
  <c r="S436" i="1" a="1"/>
  <c r="S437" i="1" a="1"/>
  <c r="S438" i="1" a="1"/>
  <c r="S439" i="1" a="1"/>
  <c r="S440" i="1" a="1"/>
  <c r="S441" i="1" a="1"/>
  <c r="S442" i="1" a="1"/>
  <c r="S443" i="1" a="1"/>
  <c r="S444" i="1" a="1"/>
  <c r="S445" i="1" a="1"/>
  <c r="S446" i="1" a="1"/>
  <c r="S447" i="1" a="1"/>
  <c r="S448" i="1" a="1"/>
  <c r="S449" i="1" a="1"/>
  <c r="S450" i="1" a="1"/>
  <c r="S451" i="1" a="1"/>
  <c r="S452" i="1" a="1"/>
  <c r="S453" i="1" a="1"/>
  <c r="S454" i="1" a="1"/>
  <c r="S455" i="1" a="1"/>
  <c r="S456" i="1" a="1"/>
  <c r="S457" i="1" a="1"/>
  <c r="S458" i="1" a="1"/>
  <c r="S459" i="1" a="1"/>
  <c r="S460" i="1" a="1"/>
  <c r="S461" i="1" a="1"/>
  <c r="S462" i="1" a="1"/>
  <c r="S463" i="1" a="1"/>
  <c r="S464" i="1" a="1"/>
  <c r="S465" i="1" a="1"/>
  <c r="S466" i="1" a="1"/>
  <c r="S467" i="1" a="1"/>
  <c r="S468" i="1" a="1"/>
  <c r="S469" i="1" a="1"/>
  <c r="S470" i="1" a="1"/>
  <c r="S471" i="1" a="1"/>
  <c r="S472" i="1" a="1"/>
  <c r="S473" i="1" a="1"/>
  <c r="S474" i="1" a="1"/>
  <c r="S475" i="1" a="1"/>
  <c r="S476" i="1" a="1"/>
  <c r="S477" i="1" a="1"/>
  <c r="S478" i="1" a="1"/>
  <c r="S479" i="1" a="1"/>
  <c r="S480" i="1" a="1"/>
  <c r="S481" i="1" a="1"/>
  <c r="S482" i="1" a="1"/>
  <c r="S483" i="1" a="1"/>
  <c r="S484" i="1" a="1"/>
  <c r="S485" i="1" a="1"/>
  <c r="S486" i="1" a="1"/>
  <c r="S487" i="1" a="1"/>
  <c r="S488" i="1" a="1"/>
  <c r="S489" i="1" a="1"/>
  <c r="S490" i="1" a="1"/>
  <c r="S491" i="1" a="1"/>
  <c r="S492" i="1" a="1"/>
  <c r="S493" i="1" a="1"/>
  <c r="S494" i="1" a="1"/>
  <c r="S495" i="1" a="1"/>
  <c r="S496" i="1" a="1"/>
  <c r="S497" i="1" a="1"/>
  <c r="S498" i="1" a="1"/>
  <c r="S499" i="1" a="1"/>
  <c r="S500" i="1" a="1"/>
  <c r="S501" i="1" a="1"/>
  <c r="S502" i="1" a="1"/>
  <c r="S503" i="1" a="1"/>
  <c r="S504" i="1" a="1"/>
  <c r="S505" i="1" a="1"/>
  <c r="S506" i="1" a="1"/>
  <c r="S507" i="1" a="1"/>
  <c r="S508" i="1" a="1"/>
  <c r="S509" i="1" a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76" i="1"/>
  <c r="S77" i="1"/>
  <c r="S78" i="1"/>
  <c r="S79" i="1"/>
  <c r="S80" i="1"/>
  <c r="S81" i="1"/>
  <c r="S82" i="1"/>
  <c r="S83" i="1"/>
  <c r="S84" i="1"/>
  <c r="S85" i="1"/>
  <c r="S86" i="1"/>
  <c r="S87" i="1"/>
  <c r="S88" i="1"/>
  <c r="S89" i="1"/>
  <c r="S90" i="1"/>
  <c r="S91" i="1"/>
  <c r="S92" i="1"/>
  <c r="S93" i="1"/>
  <c r="S94" i="1"/>
  <c r="S95" i="1"/>
  <c r="S96" i="1"/>
  <c r="S97" i="1"/>
  <c r="S98" i="1"/>
  <c r="S99" i="1"/>
  <c r="S100" i="1"/>
  <c r="S101" i="1"/>
  <c r="S102" i="1"/>
  <c r="S103" i="1"/>
  <c r="S104" i="1"/>
  <c r="S105" i="1"/>
  <c r="S106" i="1"/>
  <c r="S107" i="1"/>
  <c r="S108" i="1"/>
  <c r="S109" i="1"/>
  <c r="S110" i="1"/>
  <c r="S111" i="1"/>
  <c r="S112" i="1"/>
  <c r="S113" i="1"/>
  <c r="S114" i="1"/>
  <c r="S115" i="1"/>
  <c r="S116" i="1"/>
  <c r="S117" i="1"/>
  <c r="S118" i="1"/>
  <c r="S119" i="1"/>
  <c r="S120" i="1"/>
  <c r="S121" i="1"/>
  <c r="S122" i="1"/>
  <c r="S123" i="1"/>
  <c r="S124" i="1"/>
  <c r="S125" i="1"/>
  <c r="S126" i="1"/>
  <c r="S127" i="1"/>
  <c r="S128" i="1"/>
  <c r="S129" i="1"/>
  <c r="S130" i="1"/>
  <c r="S131" i="1"/>
  <c r="S132" i="1"/>
  <c r="S133" i="1"/>
  <c r="S134" i="1"/>
  <c r="S135" i="1"/>
  <c r="S136" i="1"/>
  <c r="S137" i="1"/>
  <c r="S138" i="1"/>
  <c r="S139" i="1"/>
  <c r="S140" i="1"/>
  <c r="S141" i="1"/>
  <c r="S142" i="1"/>
  <c r="S143" i="1"/>
  <c r="S144" i="1"/>
  <c r="S145" i="1"/>
  <c r="S146" i="1"/>
  <c r="S147" i="1"/>
  <c r="S148" i="1"/>
  <c r="S149" i="1"/>
  <c r="S150" i="1"/>
  <c r="S151" i="1"/>
  <c r="S152" i="1"/>
  <c r="S153" i="1"/>
  <c r="S154" i="1"/>
  <c r="S155" i="1"/>
  <c r="S156" i="1"/>
  <c r="S157" i="1"/>
  <c r="S158" i="1"/>
  <c r="S159" i="1"/>
  <c r="S160" i="1"/>
  <c r="S161" i="1"/>
  <c r="S162" i="1"/>
  <c r="S163" i="1"/>
  <c r="S164" i="1"/>
  <c r="S165" i="1"/>
  <c r="S166" i="1"/>
  <c r="S167" i="1"/>
  <c r="S168" i="1"/>
  <c r="S169" i="1"/>
  <c r="S170" i="1"/>
  <c r="S171" i="1"/>
  <c r="S172" i="1"/>
  <c r="S173" i="1"/>
  <c r="S174" i="1"/>
  <c r="S175" i="1"/>
  <c r="S176" i="1"/>
  <c r="S177" i="1"/>
  <c r="S178" i="1"/>
  <c r="S179" i="1"/>
  <c r="S180" i="1"/>
  <c r="S181" i="1"/>
  <c r="S182" i="1"/>
  <c r="S183" i="1"/>
  <c r="S184" i="1"/>
  <c r="S185" i="1"/>
  <c r="S186" i="1"/>
  <c r="S187" i="1"/>
  <c r="S188" i="1"/>
  <c r="S189" i="1"/>
  <c r="S190" i="1"/>
  <c r="S191" i="1"/>
  <c r="S192" i="1"/>
  <c r="S193" i="1"/>
  <c r="S194" i="1"/>
  <c r="S195" i="1"/>
  <c r="S196" i="1"/>
  <c r="S197" i="1"/>
  <c r="S198" i="1"/>
  <c r="S199" i="1"/>
  <c r="S200" i="1"/>
  <c r="S201" i="1"/>
  <c r="S202" i="1"/>
  <c r="S203" i="1"/>
  <c r="S204" i="1"/>
  <c r="S205" i="1"/>
  <c r="S206" i="1"/>
  <c r="S207" i="1"/>
  <c r="S208" i="1"/>
  <c r="S209" i="1"/>
  <c r="S210" i="1"/>
  <c r="S211" i="1"/>
  <c r="S212" i="1"/>
  <c r="S213" i="1"/>
  <c r="S214" i="1"/>
  <c r="S215" i="1"/>
  <c r="S216" i="1"/>
  <c r="S217" i="1"/>
  <c r="S218" i="1"/>
  <c r="S219" i="1"/>
  <c r="S220" i="1"/>
  <c r="S221" i="1"/>
  <c r="S222" i="1"/>
  <c r="S223" i="1"/>
  <c r="S224" i="1"/>
  <c r="S225" i="1"/>
  <c r="S226" i="1"/>
  <c r="S227" i="1"/>
  <c r="S228" i="1"/>
  <c r="S229" i="1"/>
  <c r="S230" i="1"/>
  <c r="S231" i="1"/>
  <c r="S232" i="1"/>
  <c r="S233" i="1"/>
  <c r="S234" i="1"/>
  <c r="S235" i="1"/>
  <c r="S236" i="1"/>
  <c r="S237" i="1"/>
  <c r="S238" i="1"/>
  <c r="S239" i="1"/>
  <c r="S240" i="1"/>
  <c r="S241" i="1"/>
  <c r="S242" i="1"/>
  <c r="S243" i="1"/>
  <c r="S244" i="1"/>
  <c r="S245" i="1"/>
  <c r="S246" i="1"/>
  <c r="S247" i="1"/>
  <c r="S248" i="1"/>
  <c r="S249" i="1"/>
  <c r="S250" i="1"/>
  <c r="S251" i="1"/>
  <c r="S252" i="1"/>
  <c r="S253" i="1"/>
  <c r="S254" i="1"/>
  <c r="S255" i="1"/>
  <c r="S256" i="1"/>
  <c r="S257" i="1"/>
  <c r="S258" i="1"/>
  <c r="S259" i="1"/>
  <c r="S260" i="1"/>
  <c r="S261" i="1"/>
  <c r="S262" i="1"/>
  <c r="S263" i="1"/>
  <c r="S264" i="1"/>
  <c r="S265" i="1"/>
  <c r="S266" i="1"/>
  <c r="S267" i="1"/>
  <c r="S268" i="1"/>
  <c r="S269" i="1"/>
  <c r="S270" i="1"/>
  <c r="S271" i="1"/>
  <c r="S272" i="1"/>
  <c r="S273" i="1"/>
  <c r="S274" i="1"/>
  <c r="S275" i="1"/>
  <c r="S276" i="1"/>
  <c r="S277" i="1"/>
  <c r="S278" i="1"/>
  <c r="S279" i="1"/>
  <c r="S280" i="1"/>
  <c r="S281" i="1"/>
  <c r="S282" i="1"/>
  <c r="S283" i="1"/>
  <c r="S284" i="1"/>
  <c r="S285" i="1"/>
  <c r="S286" i="1"/>
  <c r="S287" i="1"/>
  <c r="S288" i="1"/>
  <c r="S289" i="1"/>
  <c r="S290" i="1"/>
  <c r="S291" i="1"/>
  <c r="S292" i="1"/>
  <c r="S293" i="1"/>
  <c r="S294" i="1"/>
  <c r="S295" i="1"/>
  <c r="S296" i="1"/>
  <c r="S297" i="1"/>
  <c r="S298" i="1"/>
  <c r="S299" i="1"/>
  <c r="S300" i="1"/>
  <c r="S301" i="1"/>
  <c r="S302" i="1"/>
  <c r="S303" i="1"/>
  <c r="S304" i="1"/>
  <c r="S305" i="1"/>
  <c r="S306" i="1"/>
  <c r="S307" i="1"/>
  <c r="S308" i="1"/>
  <c r="S309" i="1"/>
  <c r="S310" i="1"/>
  <c r="S311" i="1"/>
  <c r="S312" i="1"/>
  <c r="S313" i="1"/>
  <c r="S314" i="1"/>
  <c r="S315" i="1"/>
  <c r="S316" i="1"/>
  <c r="S317" i="1"/>
  <c r="S318" i="1"/>
  <c r="S319" i="1"/>
  <c r="S320" i="1"/>
  <c r="S321" i="1"/>
  <c r="S322" i="1"/>
  <c r="S323" i="1"/>
  <c r="S324" i="1"/>
  <c r="S325" i="1"/>
  <c r="S326" i="1"/>
  <c r="S327" i="1"/>
  <c r="S328" i="1"/>
  <c r="S329" i="1"/>
  <c r="S330" i="1"/>
  <c r="S331" i="1"/>
  <c r="S332" i="1"/>
  <c r="S333" i="1"/>
  <c r="S334" i="1"/>
  <c r="S335" i="1"/>
  <c r="S336" i="1"/>
  <c r="S337" i="1"/>
  <c r="S338" i="1"/>
  <c r="S339" i="1"/>
  <c r="S340" i="1"/>
  <c r="S341" i="1"/>
  <c r="S342" i="1"/>
  <c r="S343" i="1"/>
  <c r="S344" i="1"/>
  <c r="S345" i="1"/>
  <c r="S346" i="1"/>
  <c r="S347" i="1"/>
  <c r="S348" i="1"/>
  <c r="S349" i="1"/>
  <c r="S350" i="1"/>
  <c r="S351" i="1"/>
  <c r="S352" i="1"/>
  <c r="S353" i="1"/>
  <c r="S354" i="1"/>
  <c r="S355" i="1"/>
  <c r="S356" i="1"/>
  <c r="S357" i="1"/>
  <c r="S358" i="1"/>
  <c r="S359" i="1"/>
  <c r="S360" i="1"/>
  <c r="S361" i="1"/>
  <c r="S362" i="1"/>
  <c r="S363" i="1"/>
  <c r="S364" i="1"/>
  <c r="S365" i="1"/>
  <c r="S366" i="1"/>
  <c r="S367" i="1"/>
  <c r="S368" i="1"/>
  <c r="S369" i="1"/>
  <c r="S370" i="1"/>
  <c r="S371" i="1"/>
  <c r="S372" i="1"/>
  <c r="S373" i="1"/>
  <c r="S374" i="1"/>
  <c r="S375" i="1"/>
  <c r="S376" i="1"/>
  <c r="S377" i="1"/>
  <c r="S378" i="1"/>
  <c r="S379" i="1"/>
  <c r="S380" i="1"/>
  <c r="S381" i="1"/>
  <c r="S382" i="1"/>
  <c r="S383" i="1"/>
  <c r="S384" i="1"/>
  <c r="S385" i="1"/>
  <c r="S386" i="1"/>
  <c r="S387" i="1"/>
  <c r="S388" i="1"/>
  <c r="S389" i="1"/>
  <c r="S390" i="1"/>
  <c r="S391" i="1"/>
  <c r="S392" i="1"/>
  <c r="S393" i="1"/>
  <c r="S394" i="1"/>
  <c r="S395" i="1"/>
  <c r="S396" i="1"/>
  <c r="S397" i="1"/>
  <c r="S398" i="1"/>
  <c r="S399" i="1"/>
  <c r="S400" i="1"/>
  <c r="S401" i="1"/>
  <c r="S402" i="1"/>
  <c r="S403" i="1"/>
  <c r="S404" i="1"/>
  <c r="S405" i="1"/>
  <c r="S406" i="1"/>
  <c r="S407" i="1"/>
  <c r="S408" i="1"/>
  <c r="S409" i="1"/>
  <c r="S410" i="1"/>
  <c r="S411" i="1"/>
  <c r="S412" i="1"/>
  <c r="S413" i="1"/>
  <c r="S414" i="1"/>
  <c r="S415" i="1"/>
  <c r="S416" i="1"/>
  <c r="S417" i="1"/>
  <c r="S418" i="1"/>
  <c r="S419" i="1"/>
  <c r="S420" i="1"/>
  <c r="S421" i="1"/>
  <c r="S422" i="1"/>
  <c r="S423" i="1"/>
  <c r="S424" i="1"/>
  <c r="S425" i="1"/>
  <c r="S426" i="1"/>
  <c r="S427" i="1"/>
  <c r="S428" i="1"/>
  <c r="S429" i="1"/>
  <c r="S430" i="1"/>
  <c r="S431" i="1"/>
  <c r="S432" i="1"/>
  <c r="S433" i="1"/>
  <c r="S434" i="1"/>
  <c r="S435" i="1"/>
  <c r="S436" i="1"/>
  <c r="S437" i="1"/>
  <c r="S438" i="1"/>
  <c r="S439" i="1"/>
  <c r="S440" i="1"/>
  <c r="S441" i="1"/>
  <c r="S442" i="1"/>
  <c r="S443" i="1"/>
  <c r="S444" i="1"/>
  <c r="S445" i="1"/>
  <c r="S446" i="1"/>
  <c r="S447" i="1"/>
  <c r="S448" i="1"/>
  <c r="S449" i="1"/>
  <c r="S450" i="1"/>
  <c r="S451" i="1"/>
  <c r="S452" i="1"/>
  <c r="S453" i="1"/>
  <c r="S454" i="1"/>
  <c r="S455" i="1"/>
  <c r="S456" i="1"/>
  <c r="S457" i="1"/>
  <c r="S458" i="1"/>
  <c r="S459" i="1"/>
  <c r="S460" i="1"/>
  <c r="S461" i="1"/>
  <c r="S462" i="1"/>
  <c r="S463" i="1"/>
  <c r="S464" i="1"/>
  <c r="S465" i="1"/>
  <c r="S466" i="1"/>
  <c r="S467" i="1"/>
  <c r="S468" i="1"/>
  <c r="S469" i="1"/>
  <c r="S470" i="1"/>
  <c r="S471" i="1"/>
  <c r="S472" i="1"/>
  <c r="S473" i="1"/>
  <c r="S474" i="1"/>
  <c r="S475" i="1"/>
  <c r="S476" i="1"/>
  <c r="S477" i="1"/>
  <c r="S478" i="1"/>
  <c r="S479" i="1"/>
  <c r="S480" i="1"/>
  <c r="S481" i="1"/>
  <c r="S482" i="1"/>
  <c r="S483" i="1"/>
  <c r="S484" i="1"/>
  <c r="S485" i="1"/>
  <c r="S486" i="1"/>
  <c r="S487" i="1"/>
  <c r="S488" i="1"/>
  <c r="S489" i="1"/>
  <c r="S490" i="1"/>
  <c r="S491" i="1"/>
  <c r="S492" i="1"/>
  <c r="S493" i="1"/>
  <c r="S494" i="1"/>
  <c r="S495" i="1"/>
  <c r="S496" i="1"/>
  <c r="S497" i="1"/>
  <c r="S498" i="1"/>
  <c r="S499" i="1"/>
  <c r="S500" i="1"/>
  <c r="S501" i="1"/>
  <c r="S502" i="1"/>
  <c r="S503" i="1"/>
  <c r="S504" i="1"/>
  <c r="S505" i="1"/>
  <c r="S506" i="1"/>
  <c r="S507" i="1"/>
  <c r="S508" i="1"/>
  <c r="S509" i="1"/>
  <c r="S2" i="1"/>
  <c r="T28" i="1"/>
  <c r="T29" i="1"/>
  <c r="T30" i="1"/>
  <c r="T31" i="1"/>
  <c r="T32" i="1"/>
  <c r="T33" i="1"/>
  <c r="T34" i="1"/>
  <c r="T35" i="1"/>
  <c r="T36" i="1"/>
  <c r="T37" i="1"/>
  <c r="T38" i="1"/>
  <c r="T39" i="1"/>
  <c r="T40" i="1"/>
  <c r="T41" i="1"/>
  <c r="T42" i="1"/>
  <c r="T43" i="1"/>
  <c r="T44" i="1"/>
  <c r="T45" i="1"/>
  <c r="T46" i="1"/>
  <c r="T47" i="1"/>
  <c r="T48" i="1"/>
  <c r="T49" i="1"/>
  <c r="T50" i="1"/>
  <c r="T51" i="1"/>
  <c r="T52" i="1"/>
  <c r="T53" i="1"/>
  <c r="T54" i="1"/>
  <c r="T55" i="1"/>
  <c r="T56" i="1"/>
  <c r="T57" i="1"/>
  <c r="T58" i="1"/>
  <c r="T59" i="1"/>
  <c r="T60" i="1"/>
  <c r="T61" i="1"/>
  <c r="T62" i="1"/>
  <c r="T63" i="1"/>
  <c r="T64" i="1"/>
  <c r="T65" i="1"/>
  <c r="T66" i="1"/>
  <c r="T67" i="1"/>
  <c r="T68" i="1"/>
  <c r="T69" i="1"/>
  <c r="T70" i="1"/>
  <c r="T71" i="1"/>
  <c r="T72" i="1"/>
  <c r="T73" i="1"/>
  <c r="T74" i="1"/>
  <c r="T75" i="1"/>
  <c r="T76" i="1"/>
  <c r="T77" i="1"/>
  <c r="T78" i="1"/>
  <c r="T79" i="1"/>
  <c r="T80" i="1"/>
  <c r="T2" i="1"/>
  <c r="U7" i="1"/>
  <c r="U8" i="1"/>
  <c r="U9" i="1"/>
  <c r="U10" i="1"/>
  <c r="U11" i="1"/>
  <c r="U12" i="1"/>
  <c r="U13" i="1"/>
  <c r="U14" i="1"/>
  <c r="U15" i="1"/>
  <c r="U16" i="1"/>
  <c r="U17" i="1"/>
  <c r="U18" i="1"/>
  <c r="U19" i="1"/>
  <c r="U20" i="1"/>
  <c r="U21" i="1"/>
  <c r="U22" i="1"/>
  <c r="U23" i="1"/>
  <c r="U24" i="1"/>
  <c r="U25" i="1"/>
  <c r="U26" i="1"/>
  <c r="U27" i="1"/>
  <c r="U28" i="1"/>
  <c r="U29" i="1"/>
  <c r="U30" i="1"/>
  <c r="U31" i="1"/>
  <c r="U32" i="1"/>
  <c r="U33" i="1"/>
  <c r="U34" i="1"/>
  <c r="U35" i="1"/>
  <c r="U36" i="1"/>
  <c r="U37" i="1"/>
  <c r="U38" i="1"/>
  <c r="U39" i="1"/>
  <c r="U40" i="1"/>
  <c r="U41" i="1"/>
  <c r="U42" i="1"/>
  <c r="U43" i="1"/>
  <c r="U44" i="1"/>
  <c r="U45" i="1"/>
  <c r="U46" i="1"/>
  <c r="U47" i="1"/>
  <c r="U48" i="1"/>
  <c r="U49" i="1"/>
  <c r="U50" i="1"/>
  <c r="U51" i="1"/>
  <c r="U52" i="1"/>
  <c r="U53" i="1"/>
  <c r="U54" i="1"/>
  <c r="U55" i="1"/>
  <c r="U56" i="1"/>
  <c r="U57" i="1"/>
  <c r="U58" i="1"/>
  <c r="U59" i="1"/>
  <c r="U60" i="1"/>
  <c r="U61" i="1"/>
  <c r="U62" i="1"/>
  <c r="U63" i="1"/>
  <c r="U64" i="1"/>
  <c r="U65" i="1"/>
  <c r="U66" i="1"/>
  <c r="U67" i="1"/>
  <c r="U68" i="1"/>
  <c r="U69" i="1"/>
  <c r="U70" i="1"/>
  <c r="U71" i="1"/>
  <c r="U72" i="1"/>
  <c r="U73" i="1"/>
  <c r="U74" i="1"/>
  <c r="U75" i="1"/>
  <c r="U76" i="1"/>
  <c r="U77" i="1"/>
  <c r="U78" i="1"/>
  <c r="U79" i="1"/>
  <c r="U80" i="1"/>
  <c r="U81" i="1"/>
  <c r="U82" i="1"/>
  <c r="U83" i="1"/>
  <c r="U84" i="1"/>
  <c r="U85" i="1"/>
  <c r="U86" i="1"/>
  <c r="U87" i="1"/>
  <c r="U88" i="1"/>
  <c r="U89" i="1"/>
  <c r="U90" i="1"/>
  <c r="U91" i="1"/>
  <c r="U92" i="1"/>
  <c r="U93" i="1"/>
  <c r="U94" i="1"/>
  <c r="U95" i="1"/>
  <c r="U6" i="1"/>
  <c r="U4" i="1"/>
  <c r="U5" i="1"/>
  <c r="U96" i="1"/>
  <c r="U97" i="1"/>
  <c r="U98" i="1"/>
  <c r="U99" i="1"/>
  <c r="U100" i="1"/>
  <c r="Z4" i="1" a="1"/>
  <c r="Z4" i="1"/>
  <c r="Z5" i="1" a="1"/>
  <c r="Z5" i="1"/>
  <c r="Z6" i="1" a="1"/>
  <c r="Z7" i="1" a="1"/>
  <c r="Z8" i="1" a="1"/>
  <c r="Z9" i="1" a="1"/>
  <c r="Z10" i="1" a="1"/>
  <c r="Z11" i="1" a="1"/>
  <c r="Z12" i="1" a="1"/>
  <c r="Z15" i="1" a="1"/>
  <c r="Z16" i="1" a="1"/>
  <c r="Z17" i="1" a="1"/>
  <c r="Z18" i="1" a="1"/>
  <c r="Z19" i="1" a="1"/>
  <c r="Z20" i="1" a="1"/>
  <c r="Z21" i="1" a="1"/>
  <c r="Z22" i="1" a="1"/>
  <c r="Z23" i="1" a="1"/>
  <c r="Z24" i="1" a="1"/>
  <c r="Z25" i="1" a="1"/>
  <c r="Z26" i="1" a="1"/>
  <c r="Z27" i="1" a="1"/>
  <c r="Z28" i="1" a="1"/>
  <c r="Z29" i="1" a="1"/>
  <c r="Z30" i="1" a="1"/>
  <c r="Z31" i="1" a="1"/>
  <c r="Z32" i="1" a="1"/>
  <c r="Z6" i="1"/>
  <c r="Z7" i="1"/>
  <c r="Z8" i="1"/>
  <c r="Z9" i="1"/>
  <c r="Z10" i="1"/>
  <c r="Z11" i="1"/>
  <c r="Z12" i="1"/>
  <c r="Z15" i="1"/>
  <c r="Z16" i="1"/>
  <c r="Z17" i="1"/>
  <c r="Z18" i="1"/>
  <c r="Z19" i="1"/>
  <c r="Z20" i="1"/>
  <c r="Z21" i="1"/>
  <c r="Z22" i="1"/>
  <c r="Z23" i="1"/>
  <c r="Z24" i="1"/>
  <c r="Z25" i="1"/>
  <c r="Z26" i="1"/>
  <c r="Z27" i="1"/>
  <c r="Z28" i="1"/>
  <c r="Z29" i="1"/>
  <c r="Z30" i="1"/>
  <c r="Z31" i="1"/>
  <c r="Z32" i="1"/>
  <c r="Z2" i="1"/>
  <c r="AD4" i="1" a="1"/>
  <c r="AD4" i="1"/>
  <c r="AD5" i="1" a="1"/>
  <c r="AD5" i="1"/>
  <c r="AD6" i="1" a="1"/>
  <c r="AD7" i="1" a="1"/>
  <c r="AD8" i="1" a="1"/>
  <c r="AD9" i="1" a="1"/>
  <c r="AD10" i="1" a="1"/>
  <c r="AD11" i="1" a="1"/>
  <c r="AD12" i="1" a="1"/>
  <c r="AD13" i="1" a="1"/>
  <c r="AD14" i="1" a="1"/>
  <c r="AD15" i="1" a="1"/>
  <c r="AD16" i="1" a="1"/>
  <c r="AD17" i="1" a="1"/>
  <c r="AD18" i="1" a="1"/>
  <c r="AD19" i="1" a="1"/>
  <c r="AD20" i="1" a="1"/>
  <c r="AD21" i="1" a="1"/>
  <c r="AD22" i="1" a="1"/>
  <c r="AD23" i="1" a="1"/>
  <c r="AD24" i="1" a="1"/>
  <c r="AD25" i="1" a="1"/>
  <c r="AD26" i="1" a="1"/>
  <c r="AD27" i="1" a="1"/>
  <c r="AD28" i="1" a="1"/>
  <c r="AD29" i="1" a="1"/>
  <c r="AD30" i="1" a="1"/>
  <c r="AD31" i="1" a="1"/>
  <c r="AD32" i="1" a="1"/>
  <c r="AD33" i="1" a="1"/>
  <c r="AD34" i="1" a="1"/>
  <c r="AD35" i="1" a="1"/>
  <c r="AD36" i="1" a="1"/>
  <c r="AD37" i="1" a="1"/>
  <c r="AD38" i="1" a="1"/>
  <c r="AD39" i="1" a="1"/>
  <c r="AD40" i="1" a="1"/>
  <c r="AD41" i="1" a="1"/>
  <c r="AD42" i="1" a="1"/>
  <c r="AD43" i="1" a="1"/>
  <c r="AD44" i="1" a="1"/>
  <c r="AD45" i="1" a="1"/>
  <c r="AD46" i="1" a="1"/>
  <c r="AD47" i="1" a="1"/>
  <c r="AD48" i="1" a="1"/>
  <c r="AD49" i="1" a="1"/>
  <c r="AD50" i="1" a="1"/>
  <c r="AD51" i="1" a="1"/>
  <c r="AD52" i="1" a="1"/>
  <c r="AD53" i="1" a="1"/>
  <c r="AD54" i="1" a="1"/>
  <c r="AD55" i="1" a="1"/>
  <c r="AD56" i="1" a="1"/>
  <c r="AD57" i="1" a="1"/>
  <c r="AD58" i="1" a="1"/>
  <c r="AD59" i="1" a="1"/>
  <c r="AD60" i="1" a="1"/>
  <c r="AD61" i="1" a="1"/>
  <c r="AD62" i="1" a="1"/>
  <c r="AD63" i="1" a="1"/>
  <c r="AD64" i="1" a="1"/>
  <c r="AD65" i="1" a="1"/>
  <c r="AD66" i="1" a="1"/>
  <c r="AD67" i="1" a="1"/>
  <c r="AD68" i="1" a="1"/>
  <c r="AD69" i="1" a="1"/>
  <c r="AD70" i="1" a="1"/>
  <c r="AD71" i="1" a="1"/>
  <c r="AD72" i="1" a="1"/>
  <c r="AD73" i="1" a="1"/>
  <c r="AD74" i="1" a="1"/>
  <c r="AD75" i="1" a="1"/>
  <c r="AD76" i="1" a="1"/>
  <c r="AD77" i="1" a="1"/>
  <c r="AD78" i="1" a="1"/>
  <c r="AD79" i="1" a="1"/>
  <c r="AD80" i="1" a="1"/>
  <c r="AD81" i="1" a="1"/>
  <c r="AD82" i="1" a="1"/>
  <c r="AD83" i="1" a="1"/>
  <c r="AD84" i="1" a="1"/>
  <c r="AD85" i="1" a="1"/>
  <c r="AD86" i="1" a="1"/>
  <c r="AD87" i="1" a="1"/>
  <c r="AD88" i="1" a="1"/>
  <c r="AD89" i="1" a="1"/>
  <c r="AD90" i="1" a="1"/>
  <c r="AD91" i="1" a="1"/>
  <c r="AD92" i="1" a="1"/>
  <c r="AD93" i="1" a="1"/>
  <c r="AD94" i="1" a="1"/>
  <c r="AD95" i="1" a="1"/>
  <c r="AD96" i="1" a="1"/>
  <c r="AD97" i="1" a="1"/>
  <c r="AD98" i="1" a="1"/>
  <c r="AD99" i="1" a="1"/>
  <c r="AD100" i="1" a="1"/>
  <c r="AD101" i="1" a="1"/>
  <c r="AD102" i="1" a="1"/>
  <c r="AD103" i="1" a="1"/>
  <c r="AD6" i="1"/>
  <c r="AD7" i="1"/>
  <c r="AD8" i="1"/>
  <c r="AD9" i="1"/>
  <c r="AD10" i="1"/>
  <c r="AD11" i="1"/>
  <c r="AD12" i="1"/>
  <c r="AD13" i="1"/>
  <c r="AD14" i="1"/>
  <c r="AD15" i="1"/>
  <c r="AD16" i="1"/>
  <c r="AD17" i="1"/>
  <c r="AD18" i="1"/>
  <c r="AD19" i="1"/>
  <c r="AD20" i="1"/>
  <c r="AD21" i="1"/>
  <c r="AD22" i="1"/>
  <c r="AD23" i="1"/>
  <c r="AD24" i="1"/>
  <c r="AD25" i="1"/>
  <c r="AD26" i="1"/>
  <c r="AD27" i="1"/>
  <c r="AD28" i="1"/>
  <c r="AD29" i="1"/>
  <c r="AD30" i="1"/>
  <c r="AD31" i="1"/>
  <c r="AD32" i="1"/>
  <c r="AD33" i="1"/>
  <c r="AD34" i="1"/>
  <c r="AD35" i="1"/>
  <c r="AD36" i="1"/>
  <c r="AD37" i="1"/>
  <c r="AD38" i="1"/>
  <c r="AD39" i="1"/>
  <c r="AD40" i="1"/>
  <c r="AD41" i="1"/>
  <c r="AD42" i="1"/>
  <c r="AD43" i="1"/>
  <c r="AD44" i="1"/>
  <c r="AD45" i="1"/>
  <c r="AD46" i="1"/>
  <c r="AD47" i="1"/>
  <c r="AD48" i="1"/>
  <c r="AD49" i="1"/>
  <c r="AD50" i="1"/>
  <c r="AD51" i="1"/>
  <c r="AD52" i="1"/>
  <c r="AD53" i="1"/>
  <c r="AD54" i="1"/>
  <c r="AD55" i="1"/>
  <c r="AD56" i="1"/>
  <c r="AD57" i="1"/>
  <c r="AD58" i="1"/>
  <c r="AD59" i="1"/>
  <c r="AD60" i="1"/>
  <c r="AD61" i="1"/>
  <c r="AD62" i="1"/>
  <c r="AD63" i="1"/>
  <c r="AD64" i="1"/>
  <c r="AD65" i="1"/>
  <c r="AD66" i="1"/>
  <c r="AD67" i="1"/>
  <c r="AD68" i="1"/>
  <c r="AD69" i="1"/>
  <c r="AD70" i="1"/>
  <c r="AD71" i="1"/>
  <c r="AD72" i="1"/>
  <c r="AD73" i="1"/>
  <c r="AD74" i="1"/>
  <c r="AD75" i="1"/>
  <c r="AD76" i="1"/>
  <c r="AD77" i="1"/>
  <c r="AD78" i="1"/>
  <c r="AD79" i="1"/>
  <c r="AD80" i="1"/>
  <c r="AD81" i="1"/>
  <c r="AD82" i="1"/>
  <c r="AD83" i="1"/>
  <c r="AD84" i="1"/>
  <c r="AD85" i="1"/>
  <c r="AD86" i="1"/>
  <c r="AD87" i="1"/>
  <c r="AD88" i="1"/>
  <c r="AD89" i="1"/>
  <c r="AD90" i="1"/>
  <c r="AD91" i="1"/>
  <c r="AD92" i="1"/>
  <c r="AD93" i="1"/>
  <c r="AD94" i="1"/>
  <c r="AD95" i="1"/>
  <c r="AD96" i="1"/>
  <c r="AD97" i="1"/>
  <c r="AD98" i="1"/>
  <c r="AD99" i="1"/>
  <c r="AD100" i="1"/>
  <c r="AD101" i="1"/>
  <c r="AD102" i="1"/>
  <c r="AD103" i="1"/>
  <c r="AD2" i="1"/>
  <c r="AH4" i="1" a="1"/>
  <c r="AH4" i="1"/>
  <c r="AH5" i="1" a="1"/>
  <c r="AH5" i="1"/>
  <c r="AH6" i="1" a="1"/>
  <c r="AH7" i="1" a="1"/>
  <c r="AH8" i="1" a="1"/>
  <c r="AH9" i="1" a="1"/>
  <c r="AH10" i="1" a="1"/>
  <c r="AH11" i="1" a="1"/>
  <c r="AH12" i="1" a="1"/>
  <c r="AH13" i="1" a="1"/>
  <c r="AH14" i="1" a="1"/>
  <c r="AH15" i="1" a="1"/>
  <c r="AH16" i="1" a="1"/>
  <c r="AH17" i="1" a="1"/>
  <c r="AH18" i="1" a="1"/>
  <c r="AH19" i="1" a="1"/>
  <c r="AH20" i="1" a="1"/>
  <c r="AH21" i="1" a="1"/>
  <c r="AH22" i="1" a="1"/>
  <c r="AH23" i="1" a="1"/>
  <c r="AH24" i="1" a="1"/>
  <c r="AH25" i="1" a="1"/>
  <c r="AH26" i="1" a="1"/>
  <c r="AH27" i="1" a="1"/>
  <c r="AH28" i="1" a="1"/>
  <c r="AH29" i="1" a="1"/>
  <c r="AH30" i="1" a="1"/>
  <c r="AH31" i="1" a="1"/>
  <c r="AH32" i="1" a="1"/>
  <c r="AH33" i="1" a="1"/>
  <c r="AH34" i="1" a="1"/>
  <c r="AH35" i="1" a="1"/>
  <c r="AH36" i="1" a="1"/>
  <c r="AH37" i="1" a="1"/>
  <c r="AH38" i="1" a="1"/>
  <c r="AH39" i="1" a="1"/>
  <c r="AH40" i="1" a="1"/>
  <c r="AH41" i="1" a="1"/>
  <c r="AH42" i="1" a="1"/>
  <c r="AH43" i="1" a="1"/>
  <c r="AH44" i="1" a="1"/>
  <c r="AH45" i="1" a="1"/>
  <c r="AH46" i="1" a="1"/>
  <c r="AH47" i="1" a="1"/>
  <c r="AH48" i="1" a="1"/>
  <c r="AH49" i="1" a="1"/>
  <c r="AH50" i="1" a="1"/>
  <c r="AH51" i="1" a="1"/>
  <c r="AH52" i="1" a="1"/>
  <c r="AH53" i="1" a="1"/>
  <c r="AH54" i="1" a="1"/>
  <c r="AH55" i="1" a="1"/>
  <c r="AH56" i="1" a="1"/>
  <c r="AH57" i="1" a="1"/>
  <c r="AH58" i="1" a="1"/>
  <c r="AH59" i="1" a="1"/>
  <c r="AH60" i="1" a="1"/>
  <c r="AH61" i="1" a="1"/>
  <c r="AH62" i="1" a="1"/>
  <c r="AH63" i="1" a="1"/>
  <c r="AH64" i="1" a="1"/>
  <c r="AH65" i="1" a="1"/>
  <c r="AH66" i="1" a="1"/>
  <c r="AH67" i="1" a="1"/>
  <c r="AH68" i="1" a="1"/>
  <c r="AH69" i="1" a="1"/>
  <c r="AH70" i="1" a="1"/>
  <c r="AH71" i="1" a="1"/>
  <c r="AH72" i="1" a="1"/>
  <c r="AH73" i="1" a="1"/>
  <c r="AH74" i="1" a="1"/>
  <c r="AH75" i="1" a="1"/>
  <c r="AH76" i="1" a="1"/>
  <c r="AH77" i="1" a="1"/>
  <c r="AH78" i="1" a="1"/>
  <c r="AH79" i="1" a="1"/>
  <c r="AH80" i="1" a="1"/>
  <c r="AH81" i="1" a="1"/>
  <c r="AH82" i="1" a="1"/>
  <c r="AH83" i="1" a="1"/>
  <c r="AH84" i="1" a="1"/>
  <c r="AH85" i="1" a="1"/>
  <c r="AH86" i="1" a="1"/>
  <c r="AH87" i="1" a="1"/>
  <c r="AH88" i="1" a="1"/>
  <c r="AH89" i="1" a="1"/>
  <c r="AH90" i="1" a="1"/>
  <c r="AH91" i="1" a="1"/>
  <c r="AH92" i="1" a="1"/>
  <c r="AH93" i="1" a="1"/>
  <c r="AH94" i="1" a="1"/>
  <c r="AH95" i="1" a="1"/>
  <c r="AH96" i="1" a="1"/>
  <c r="AH97" i="1" a="1"/>
  <c r="AH98" i="1" a="1"/>
  <c r="AH99" i="1" a="1"/>
  <c r="AH100" i="1" a="1"/>
  <c r="AH101" i="1" a="1"/>
  <c r="AH102" i="1" a="1"/>
  <c r="AH103" i="1" a="1"/>
  <c r="AH6" i="1"/>
  <c r="AH7" i="1"/>
  <c r="AH8" i="1"/>
  <c r="AH9" i="1"/>
  <c r="AH10" i="1"/>
  <c r="AH11" i="1"/>
  <c r="AH12" i="1"/>
  <c r="AH13" i="1"/>
  <c r="AH14" i="1"/>
  <c r="AH15" i="1"/>
  <c r="AH16" i="1"/>
  <c r="AH17" i="1"/>
  <c r="AH18" i="1"/>
  <c r="AH19" i="1"/>
  <c r="AH20" i="1"/>
  <c r="AH21" i="1"/>
  <c r="AH22" i="1"/>
  <c r="AH23" i="1"/>
  <c r="AH24" i="1"/>
  <c r="AH25" i="1"/>
  <c r="AH26" i="1"/>
  <c r="AH27" i="1"/>
  <c r="AH28" i="1"/>
  <c r="AH29" i="1"/>
  <c r="AH30" i="1"/>
  <c r="AH31" i="1"/>
  <c r="AH32" i="1"/>
  <c r="AH33" i="1"/>
  <c r="AH34" i="1"/>
  <c r="AH35" i="1"/>
  <c r="AH36" i="1"/>
  <c r="AH37" i="1"/>
  <c r="AH38" i="1"/>
  <c r="AH39" i="1"/>
  <c r="AH40" i="1"/>
  <c r="AH41" i="1"/>
  <c r="AH42" i="1"/>
  <c r="AH43" i="1"/>
  <c r="AH44" i="1"/>
  <c r="AH45" i="1"/>
  <c r="AH46" i="1"/>
  <c r="AH47" i="1"/>
  <c r="AH48" i="1"/>
  <c r="AH49" i="1"/>
  <c r="AH50" i="1"/>
  <c r="AH51" i="1"/>
  <c r="AH52" i="1"/>
  <c r="AH53" i="1"/>
  <c r="AH54" i="1"/>
  <c r="AH55" i="1"/>
  <c r="AH56" i="1"/>
  <c r="AH57" i="1"/>
  <c r="AH58" i="1"/>
  <c r="AH59" i="1"/>
  <c r="AH60" i="1"/>
  <c r="AH61" i="1"/>
  <c r="AH62" i="1"/>
  <c r="AH63" i="1"/>
  <c r="AH64" i="1"/>
  <c r="AH65" i="1"/>
  <c r="AH66" i="1"/>
  <c r="AH67" i="1"/>
  <c r="AH68" i="1"/>
  <c r="AH69" i="1"/>
  <c r="AH70" i="1"/>
  <c r="AH71" i="1"/>
  <c r="AH72" i="1"/>
  <c r="AH73" i="1"/>
  <c r="AH74" i="1"/>
  <c r="AH75" i="1"/>
  <c r="AH76" i="1"/>
  <c r="AH77" i="1"/>
  <c r="AH78" i="1"/>
  <c r="AH79" i="1"/>
  <c r="AH80" i="1"/>
  <c r="AH81" i="1"/>
  <c r="AH82" i="1"/>
  <c r="AH83" i="1"/>
  <c r="AH84" i="1"/>
  <c r="AH85" i="1"/>
  <c r="AH86" i="1"/>
  <c r="AH87" i="1"/>
  <c r="AH88" i="1"/>
  <c r="AH89" i="1"/>
  <c r="AH90" i="1"/>
  <c r="AH91" i="1"/>
  <c r="AH92" i="1"/>
  <c r="AH93" i="1"/>
  <c r="AH94" i="1"/>
  <c r="AH95" i="1"/>
  <c r="AH96" i="1"/>
  <c r="AH97" i="1"/>
  <c r="AH98" i="1"/>
  <c r="AH99" i="1"/>
  <c r="AH100" i="1"/>
  <c r="AH101" i="1"/>
  <c r="AH102" i="1"/>
  <c r="AH103" i="1"/>
  <c r="AH2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N6" i="1" a="1"/>
  <c r="N6" i="1"/>
  <c r="O6" i="1" a="1"/>
  <c r="O6" i="1"/>
  <c r="N7" i="1" a="1"/>
  <c r="N7" i="1"/>
  <c r="O7" i="1" a="1"/>
  <c r="O7" i="1"/>
  <c r="N8" i="1" a="1"/>
  <c r="N8" i="1"/>
  <c r="O8" i="1" a="1"/>
  <c r="O8" i="1"/>
  <c r="N9" i="1" a="1"/>
  <c r="N9" i="1"/>
  <c r="O9" i="1" a="1"/>
  <c r="O9" i="1"/>
  <c r="N10" i="1" a="1"/>
  <c r="N10" i="1"/>
  <c r="O10" i="1" a="1"/>
  <c r="O10" i="1"/>
  <c r="N11" i="1" a="1"/>
  <c r="N11" i="1"/>
  <c r="O11" i="1" a="1"/>
  <c r="O11" i="1"/>
  <c r="N12" i="1" a="1"/>
  <c r="N12" i="1"/>
  <c r="O12" i="1" a="1"/>
  <c r="O12" i="1"/>
  <c r="N13" i="1" a="1"/>
  <c r="N13" i="1"/>
  <c r="O13" i="1" a="1"/>
  <c r="O13" i="1"/>
  <c r="N14" i="1" a="1"/>
  <c r="N14" i="1"/>
  <c r="O14" i="1" a="1"/>
  <c r="O14" i="1"/>
  <c r="N15" i="1" a="1"/>
  <c r="N15" i="1"/>
  <c r="O15" i="1" a="1"/>
  <c r="O15" i="1"/>
  <c r="N16" i="1" a="1"/>
  <c r="N16" i="1"/>
  <c r="O16" i="1" a="1"/>
  <c r="O16" i="1"/>
  <c r="N17" i="1" a="1"/>
  <c r="N17" i="1"/>
  <c r="O17" i="1" a="1"/>
  <c r="O17" i="1"/>
  <c r="N18" i="1" a="1"/>
  <c r="N18" i="1"/>
  <c r="O18" i="1" a="1"/>
  <c r="O18" i="1"/>
  <c r="O5" i="1" a="1"/>
  <c r="O5" i="1"/>
  <c r="N5" i="1" a="1"/>
  <c r="N5" i="1"/>
  <c r="N4" i="1" a="1"/>
  <c r="N4" i="1"/>
  <c r="AF5" i="1"/>
  <c r="AF6" i="1"/>
  <c r="AF7" i="1"/>
  <c r="AF8" i="1"/>
  <c r="AF9" i="1"/>
  <c r="AF10" i="1"/>
  <c r="AF11" i="1"/>
  <c r="AF12" i="1"/>
  <c r="AF13" i="1"/>
  <c r="AF14" i="1"/>
  <c r="AF15" i="1"/>
  <c r="AF16" i="1"/>
  <c r="AF17" i="1"/>
  <c r="AF18" i="1"/>
  <c r="AF19" i="1"/>
  <c r="AF20" i="1"/>
  <c r="AF21" i="1"/>
  <c r="AF22" i="1"/>
  <c r="AF23" i="1"/>
  <c r="AF24" i="1"/>
  <c r="AF25" i="1"/>
  <c r="AF26" i="1"/>
  <c r="AF27" i="1"/>
  <c r="AF28" i="1"/>
  <c r="AF29" i="1"/>
  <c r="AF30" i="1"/>
  <c r="AF31" i="1"/>
  <c r="AF32" i="1"/>
  <c r="AF33" i="1"/>
  <c r="AF34" i="1"/>
  <c r="AF35" i="1"/>
  <c r="AF36" i="1"/>
  <c r="AF37" i="1"/>
  <c r="AF38" i="1"/>
  <c r="AF39" i="1"/>
  <c r="AF40" i="1"/>
  <c r="AF41" i="1"/>
  <c r="AF42" i="1"/>
  <c r="AF43" i="1"/>
  <c r="AF44" i="1"/>
  <c r="AF45" i="1"/>
  <c r="AF46" i="1"/>
  <c r="AF47" i="1"/>
  <c r="AF48" i="1"/>
  <c r="AF49" i="1"/>
  <c r="AF50" i="1"/>
  <c r="AF51" i="1"/>
  <c r="AF52" i="1"/>
  <c r="AF53" i="1"/>
  <c r="AF54" i="1"/>
  <c r="AF55" i="1"/>
  <c r="AF56" i="1"/>
  <c r="AF57" i="1"/>
  <c r="AF58" i="1"/>
  <c r="AF59" i="1"/>
  <c r="AF60" i="1"/>
  <c r="AF61" i="1"/>
  <c r="AF62" i="1"/>
  <c r="AF63" i="1"/>
  <c r="AF64" i="1"/>
  <c r="AF65" i="1"/>
  <c r="AF66" i="1"/>
  <c r="AF67" i="1"/>
  <c r="AF68" i="1"/>
  <c r="AF69" i="1"/>
  <c r="AF70" i="1"/>
  <c r="AF71" i="1"/>
  <c r="AF72" i="1"/>
  <c r="AF73" i="1"/>
  <c r="AF74" i="1"/>
  <c r="AF75" i="1"/>
  <c r="AF76" i="1"/>
  <c r="AF77" i="1"/>
  <c r="AF78" i="1"/>
  <c r="AF79" i="1"/>
  <c r="AF80" i="1"/>
  <c r="AF81" i="1"/>
  <c r="AF82" i="1"/>
  <c r="AF83" i="1"/>
  <c r="AF84" i="1"/>
  <c r="AF85" i="1"/>
  <c r="AF86" i="1"/>
  <c r="AF87" i="1"/>
  <c r="AF88" i="1"/>
  <c r="AF89" i="1"/>
  <c r="AF90" i="1"/>
  <c r="AF91" i="1"/>
  <c r="AF92" i="1"/>
  <c r="AF93" i="1"/>
  <c r="AF94" i="1"/>
  <c r="AF95" i="1"/>
  <c r="AF96" i="1"/>
  <c r="AF97" i="1"/>
  <c r="AF98" i="1"/>
  <c r="AF99" i="1"/>
  <c r="AF100" i="1"/>
  <c r="AF101" i="1"/>
  <c r="AF102" i="1"/>
  <c r="AF103" i="1"/>
  <c r="AB5" i="1"/>
  <c r="AB6" i="1"/>
  <c r="AB7" i="1"/>
  <c r="AB8" i="1"/>
  <c r="AB9" i="1"/>
  <c r="AB10" i="1"/>
  <c r="AB11" i="1"/>
  <c r="AB12" i="1"/>
  <c r="AB13" i="1"/>
  <c r="AB14" i="1"/>
  <c r="AB15" i="1"/>
  <c r="AB16" i="1"/>
  <c r="AB17" i="1"/>
  <c r="AB18" i="1"/>
  <c r="AB19" i="1"/>
  <c r="AB20" i="1"/>
  <c r="AB21" i="1"/>
  <c r="AB22" i="1"/>
  <c r="AB23" i="1"/>
  <c r="AB24" i="1"/>
  <c r="AB25" i="1"/>
  <c r="AB26" i="1"/>
  <c r="AB27" i="1"/>
  <c r="AB28" i="1"/>
  <c r="AB29" i="1"/>
  <c r="AB30" i="1"/>
  <c r="AB31" i="1"/>
  <c r="AB32" i="1"/>
  <c r="AB33" i="1"/>
  <c r="AB34" i="1"/>
  <c r="AB35" i="1"/>
  <c r="AB36" i="1"/>
  <c r="AB37" i="1"/>
  <c r="AB38" i="1"/>
  <c r="AB39" i="1"/>
  <c r="AB40" i="1"/>
  <c r="AB41" i="1"/>
  <c r="AB42" i="1"/>
  <c r="AB43" i="1"/>
  <c r="AB44" i="1"/>
  <c r="AB45" i="1"/>
  <c r="AB46" i="1"/>
  <c r="AB47" i="1"/>
  <c r="AB48" i="1"/>
  <c r="AB49" i="1"/>
  <c r="AB50" i="1"/>
  <c r="AB51" i="1"/>
  <c r="AB52" i="1"/>
  <c r="AB53" i="1"/>
  <c r="AB54" i="1"/>
  <c r="AB55" i="1"/>
  <c r="AB56" i="1"/>
  <c r="AB57" i="1"/>
  <c r="AB58" i="1"/>
  <c r="AB59" i="1"/>
  <c r="AB60" i="1"/>
  <c r="AB61" i="1"/>
  <c r="AB62" i="1"/>
  <c r="AB63" i="1"/>
  <c r="AB64" i="1"/>
  <c r="AB65" i="1"/>
  <c r="AB66" i="1"/>
  <c r="AB67" i="1"/>
  <c r="AB68" i="1"/>
  <c r="AB69" i="1"/>
  <c r="AB70" i="1"/>
  <c r="AB71" i="1"/>
  <c r="AB72" i="1"/>
  <c r="AB73" i="1"/>
  <c r="AB74" i="1"/>
  <c r="AB75" i="1"/>
  <c r="AB76" i="1"/>
  <c r="AB77" i="1"/>
  <c r="AB78" i="1"/>
  <c r="AB79" i="1"/>
  <c r="AB80" i="1"/>
  <c r="AB81" i="1"/>
  <c r="AB82" i="1"/>
  <c r="AB83" i="1"/>
  <c r="AB84" i="1"/>
  <c r="AB85" i="1"/>
  <c r="AB86" i="1"/>
  <c r="AB87" i="1"/>
  <c r="AB88" i="1"/>
  <c r="AB89" i="1"/>
  <c r="AB90" i="1"/>
  <c r="AB91" i="1"/>
  <c r="AB92" i="1"/>
  <c r="AB93" i="1"/>
  <c r="AB94" i="1"/>
  <c r="AB95" i="1"/>
  <c r="AB96" i="1"/>
  <c r="AB97" i="1"/>
  <c r="AB98" i="1"/>
  <c r="AB99" i="1"/>
  <c r="AB100" i="1"/>
  <c r="AB101" i="1"/>
  <c r="AB102" i="1"/>
  <c r="AB103" i="1"/>
  <c r="Q16" i="1"/>
  <c r="Q17" i="1"/>
  <c r="Q18" i="1"/>
  <c r="Q19" i="1"/>
  <c r="Q20" i="1"/>
  <c r="Q21" i="1"/>
  <c r="Q22" i="1"/>
  <c r="Q23" i="1"/>
  <c r="Q24" i="1"/>
  <c r="Q25" i="1"/>
  <c r="Q26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102" i="1"/>
  <c r="Q103" i="1"/>
  <c r="X5" i="1"/>
  <c r="X6" i="1"/>
  <c r="X7" i="1"/>
  <c r="X8" i="1"/>
  <c r="X9" i="1"/>
  <c r="X10" i="1"/>
  <c r="X11" i="1"/>
  <c r="X12" i="1"/>
  <c r="X16" i="1"/>
  <c r="X17" i="1"/>
  <c r="X18" i="1"/>
  <c r="X19" i="1"/>
  <c r="X20" i="1"/>
  <c r="X21" i="1"/>
  <c r="X22" i="1"/>
  <c r="X23" i="1"/>
  <c r="X24" i="1"/>
  <c r="X25" i="1"/>
  <c r="X26" i="1"/>
  <c r="X27" i="1"/>
  <c r="X28" i="1"/>
  <c r="X29" i="1"/>
  <c r="X30" i="1"/>
  <c r="X31" i="1"/>
  <c r="X32" i="1"/>
  <c r="X33" i="1"/>
  <c r="X34" i="1"/>
  <c r="X35" i="1"/>
  <c r="X36" i="1"/>
  <c r="X37" i="1"/>
  <c r="X38" i="1"/>
  <c r="X39" i="1"/>
  <c r="X40" i="1"/>
  <c r="X41" i="1"/>
  <c r="X42" i="1"/>
  <c r="X43" i="1"/>
  <c r="X44" i="1"/>
  <c r="X45" i="1"/>
  <c r="X46" i="1"/>
  <c r="X47" i="1"/>
  <c r="X48" i="1"/>
  <c r="X49" i="1"/>
  <c r="X50" i="1"/>
  <c r="X51" i="1"/>
  <c r="X52" i="1"/>
  <c r="X53" i="1"/>
  <c r="X54" i="1"/>
  <c r="X55" i="1"/>
  <c r="X56" i="1"/>
  <c r="X57" i="1"/>
  <c r="X58" i="1"/>
  <c r="X59" i="1"/>
  <c r="X60" i="1"/>
  <c r="X61" i="1"/>
  <c r="X62" i="1"/>
  <c r="X63" i="1"/>
  <c r="X64" i="1"/>
  <c r="X65" i="1"/>
  <c r="X66" i="1"/>
  <c r="X67" i="1"/>
  <c r="X68" i="1"/>
  <c r="X69" i="1"/>
  <c r="X70" i="1"/>
  <c r="X71" i="1"/>
  <c r="X72" i="1"/>
  <c r="X73" i="1"/>
  <c r="X74" i="1"/>
  <c r="X75" i="1"/>
  <c r="X76" i="1"/>
  <c r="X77" i="1"/>
  <c r="X78" i="1"/>
  <c r="X79" i="1"/>
  <c r="X80" i="1"/>
  <c r="X81" i="1"/>
  <c r="X82" i="1"/>
  <c r="X83" i="1"/>
  <c r="X84" i="1"/>
  <c r="X85" i="1"/>
  <c r="X86" i="1"/>
  <c r="X87" i="1"/>
  <c r="X88" i="1"/>
  <c r="X89" i="1"/>
  <c r="X90" i="1"/>
  <c r="X91" i="1"/>
  <c r="X92" i="1"/>
  <c r="X93" i="1"/>
  <c r="X94" i="1"/>
  <c r="X95" i="1"/>
  <c r="X96" i="1"/>
  <c r="X97" i="1"/>
  <c r="X98" i="1"/>
  <c r="X99" i="1"/>
  <c r="X100" i="1"/>
  <c r="X101" i="1"/>
  <c r="X102" i="1"/>
  <c r="X103" i="1"/>
  <c r="X4" i="1"/>
  <c r="AF4" i="1"/>
  <c r="AB4" i="1"/>
  <c r="Q5" i="1"/>
  <c r="Q6" i="1"/>
  <c r="Q7" i="1"/>
  <c r="Q8" i="1"/>
  <c r="Q9" i="1"/>
  <c r="Q10" i="1"/>
  <c r="Q11" i="1"/>
  <c r="Q12" i="1"/>
  <c r="Q13" i="1"/>
  <c r="Q14" i="1"/>
  <c r="Q15" i="1"/>
  <c r="Q4" i="1"/>
  <c r="A7" i="1"/>
  <c r="A8" i="1"/>
  <c r="J8" i="1"/>
  <c r="A9" i="1"/>
  <c r="J9" i="1"/>
  <c r="A10" i="1"/>
  <c r="J10" i="1"/>
  <c r="A11" i="1"/>
  <c r="J11" i="1"/>
  <c r="A12" i="1"/>
  <c r="J12" i="1"/>
  <c r="A13" i="1"/>
  <c r="J13" i="1"/>
  <c r="A14" i="1"/>
  <c r="J14" i="1"/>
  <c r="A15" i="1"/>
  <c r="J15" i="1"/>
  <c r="A16" i="1"/>
  <c r="J16" i="1"/>
  <c r="A17" i="1"/>
  <c r="J17" i="1"/>
  <c r="A18" i="1"/>
  <c r="J18" i="1"/>
  <c r="A19" i="1"/>
  <c r="J19" i="1"/>
  <c r="A20" i="1"/>
  <c r="J20" i="1"/>
  <c r="A21" i="1"/>
  <c r="J21" i="1"/>
  <c r="A22" i="1"/>
  <c r="J22" i="1"/>
  <c r="A23" i="1"/>
  <c r="J23" i="1"/>
  <c r="A24" i="1"/>
  <c r="J24" i="1"/>
  <c r="A25" i="1"/>
  <c r="J25" i="1"/>
  <c r="A26" i="1"/>
  <c r="J26" i="1"/>
  <c r="A27" i="1"/>
  <c r="J27" i="1"/>
  <c r="A28" i="1"/>
  <c r="J28" i="1"/>
  <c r="A29" i="1"/>
  <c r="J29" i="1"/>
  <c r="A30" i="1"/>
  <c r="J30" i="1"/>
  <c r="A31" i="1"/>
  <c r="J31" i="1"/>
  <c r="A32" i="1"/>
  <c r="J32" i="1"/>
  <c r="A33" i="1"/>
  <c r="J33" i="1"/>
  <c r="A34" i="1"/>
  <c r="J34" i="1"/>
  <c r="A35" i="1"/>
  <c r="J35" i="1"/>
  <c r="A36" i="1"/>
  <c r="J36" i="1"/>
  <c r="A37" i="1"/>
  <c r="J37" i="1"/>
  <c r="A38" i="1"/>
  <c r="J38" i="1"/>
  <c r="A39" i="1"/>
  <c r="J39" i="1"/>
  <c r="A40" i="1"/>
  <c r="J40" i="1"/>
  <c r="A41" i="1"/>
  <c r="J41" i="1"/>
  <c r="A42" i="1"/>
  <c r="J42" i="1"/>
  <c r="A43" i="1"/>
  <c r="J43" i="1"/>
  <c r="A44" i="1"/>
  <c r="J44" i="1"/>
  <c r="A45" i="1"/>
  <c r="J45" i="1"/>
  <c r="A46" i="1"/>
  <c r="J46" i="1"/>
  <c r="A47" i="1"/>
  <c r="J47" i="1"/>
  <c r="A48" i="1"/>
  <c r="J48" i="1"/>
  <c r="A49" i="1"/>
  <c r="J49" i="1"/>
  <c r="A50" i="1"/>
  <c r="J50" i="1"/>
  <c r="A51" i="1"/>
  <c r="J51" i="1"/>
  <c r="A52" i="1"/>
  <c r="J52" i="1"/>
  <c r="A53" i="1"/>
  <c r="J53" i="1"/>
  <c r="A54" i="1"/>
  <c r="J54" i="1"/>
  <c r="A55" i="1"/>
  <c r="J55" i="1"/>
  <c r="A56" i="1"/>
  <c r="J56" i="1"/>
  <c r="A57" i="1"/>
  <c r="J57" i="1"/>
  <c r="A58" i="1"/>
  <c r="J58" i="1"/>
  <c r="A59" i="1"/>
  <c r="J59" i="1"/>
  <c r="A60" i="1"/>
  <c r="J60" i="1"/>
  <c r="A61" i="1"/>
  <c r="J61" i="1"/>
  <c r="A62" i="1"/>
  <c r="J62" i="1"/>
  <c r="A63" i="1"/>
  <c r="J63" i="1"/>
  <c r="A64" i="1"/>
  <c r="J64" i="1"/>
  <c r="A65" i="1"/>
  <c r="J65" i="1"/>
  <c r="A66" i="1"/>
  <c r="J66" i="1"/>
  <c r="A67" i="1"/>
  <c r="J67" i="1"/>
  <c r="A68" i="1"/>
  <c r="J68" i="1"/>
  <c r="A69" i="1"/>
  <c r="J69" i="1"/>
  <c r="A70" i="1"/>
  <c r="J70" i="1"/>
  <c r="A71" i="1"/>
  <c r="J71" i="1"/>
  <c r="A72" i="1"/>
  <c r="J72" i="1"/>
  <c r="A73" i="1"/>
  <c r="J73" i="1"/>
  <c r="A74" i="1"/>
  <c r="J74" i="1"/>
  <c r="A75" i="1"/>
  <c r="J75" i="1"/>
  <c r="A76" i="1"/>
  <c r="J76" i="1"/>
  <c r="A77" i="1"/>
  <c r="J77" i="1"/>
  <c r="A78" i="1"/>
  <c r="J78" i="1"/>
  <c r="A79" i="1"/>
  <c r="J79" i="1"/>
  <c r="A80" i="1"/>
  <c r="J80" i="1"/>
  <c r="A81" i="1"/>
  <c r="J81" i="1"/>
  <c r="A82" i="1"/>
  <c r="J82" i="1"/>
  <c r="A83" i="1"/>
  <c r="J83" i="1"/>
  <c r="A84" i="1"/>
  <c r="J84" i="1"/>
  <c r="A85" i="1"/>
  <c r="J85" i="1"/>
  <c r="A86" i="1"/>
  <c r="J86" i="1"/>
  <c r="A87" i="1"/>
  <c r="J87" i="1"/>
  <c r="A88" i="1"/>
  <c r="J88" i="1"/>
  <c r="A89" i="1"/>
  <c r="J89" i="1"/>
  <c r="A90" i="1"/>
  <c r="J90" i="1"/>
  <c r="A91" i="1"/>
  <c r="J91" i="1"/>
  <c r="A92" i="1"/>
  <c r="J92" i="1"/>
  <c r="A93" i="1"/>
  <c r="J93" i="1"/>
  <c r="A94" i="1"/>
  <c r="J94" i="1"/>
  <c r="A95" i="1"/>
  <c r="J95" i="1"/>
  <c r="A96" i="1"/>
  <c r="J96" i="1"/>
  <c r="A97" i="1"/>
  <c r="J97" i="1"/>
  <c r="A98" i="1"/>
  <c r="J98" i="1"/>
  <c r="A99" i="1"/>
  <c r="J99" i="1"/>
  <c r="A100" i="1"/>
  <c r="J100" i="1"/>
  <c r="A101" i="1"/>
  <c r="J101" i="1"/>
  <c r="A102" i="1"/>
  <c r="J102" i="1"/>
  <c r="A103" i="1"/>
  <c r="J103" i="1"/>
  <c r="A104" i="1"/>
  <c r="J104" i="1"/>
  <c r="A105" i="1"/>
  <c r="J105" i="1"/>
  <c r="A106" i="1"/>
  <c r="J106" i="1"/>
  <c r="A107" i="1"/>
  <c r="J107" i="1"/>
  <c r="A108" i="1"/>
  <c r="J108" i="1"/>
  <c r="A109" i="1"/>
  <c r="J109" i="1"/>
  <c r="A110" i="1"/>
  <c r="J110" i="1"/>
  <c r="A111" i="1"/>
  <c r="J111" i="1"/>
  <c r="A112" i="1"/>
  <c r="J112" i="1"/>
  <c r="A113" i="1"/>
  <c r="J113" i="1"/>
  <c r="A114" i="1"/>
  <c r="J114" i="1"/>
  <c r="A115" i="1"/>
  <c r="J115" i="1"/>
  <c r="A116" i="1"/>
  <c r="J116" i="1"/>
  <c r="A117" i="1"/>
  <c r="J117" i="1"/>
  <c r="A118" i="1"/>
  <c r="J118" i="1"/>
  <c r="A119" i="1"/>
  <c r="J119" i="1"/>
  <c r="A120" i="1"/>
  <c r="J120" i="1"/>
  <c r="A121" i="1"/>
  <c r="J121" i="1"/>
  <c r="A122" i="1"/>
  <c r="J122" i="1"/>
  <c r="A123" i="1"/>
  <c r="J123" i="1"/>
  <c r="A124" i="1"/>
  <c r="J124" i="1"/>
  <c r="A125" i="1"/>
  <c r="J125" i="1"/>
  <c r="A126" i="1"/>
  <c r="J126" i="1"/>
  <c r="A127" i="1"/>
  <c r="J127" i="1"/>
  <c r="A128" i="1"/>
  <c r="J128" i="1"/>
  <c r="A129" i="1"/>
  <c r="J129" i="1"/>
  <c r="A130" i="1"/>
  <c r="J130" i="1"/>
  <c r="A131" i="1"/>
  <c r="J131" i="1"/>
  <c r="A132" i="1"/>
  <c r="J132" i="1"/>
  <c r="A133" i="1"/>
  <c r="J133" i="1"/>
  <c r="A134" i="1"/>
  <c r="J134" i="1"/>
  <c r="A135" i="1"/>
  <c r="J135" i="1"/>
  <c r="A136" i="1"/>
  <c r="J136" i="1"/>
  <c r="A137" i="1"/>
  <c r="J137" i="1"/>
  <c r="A138" i="1"/>
  <c r="J138" i="1"/>
  <c r="A139" i="1"/>
  <c r="J139" i="1"/>
  <c r="A140" i="1"/>
  <c r="J140" i="1"/>
  <c r="A141" i="1"/>
  <c r="J141" i="1"/>
  <c r="A142" i="1"/>
  <c r="J142" i="1"/>
  <c r="A143" i="1"/>
  <c r="J143" i="1"/>
  <c r="A144" i="1"/>
  <c r="J144" i="1"/>
  <c r="A145" i="1"/>
  <c r="J145" i="1"/>
  <c r="A146" i="1"/>
  <c r="J146" i="1"/>
  <c r="A147" i="1"/>
  <c r="J147" i="1"/>
  <c r="A148" i="1"/>
  <c r="J148" i="1"/>
  <c r="A149" i="1"/>
  <c r="J149" i="1"/>
  <c r="A150" i="1"/>
  <c r="J150" i="1"/>
  <c r="A151" i="1"/>
  <c r="J151" i="1"/>
  <c r="A152" i="1"/>
  <c r="J152" i="1"/>
  <c r="A153" i="1"/>
  <c r="J153" i="1"/>
  <c r="A154" i="1"/>
  <c r="J154" i="1"/>
  <c r="A155" i="1"/>
  <c r="J155" i="1"/>
  <c r="A156" i="1"/>
  <c r="J156" i="1"/>
  <c r="A157" i="1"/>
  <c r="J157" i="1"/>
  <c r="A158" i="1"/>
  <c r="J158" i="1"/>
  <c r="A159" i="1"/>
  <c r="J159" i="1"/>
  <c r="A160" i="1"/>
  <c r="J160" i="1"/>
  <c r="A161" i="1"/>
  <c r="J161" i="1"/>
  <c r="A162" i="1"/>
  <c r="J162" i="1"/>
  <c r="A163" i="1"/>
  <c r="J163" i="1"/>
  <c r="A164" i="1"/>
  <c r="J164" i="1"/>
  <c r="A165" i="1"/>
  <c r="J165" i="1"/>
  <c r="A166" i="1"/>
  <c r="J166" i="1"/>
  <c r="A167" i="1"/>
  <c r="J167" i="1"/>
  <c r="A168" i="1"/>
  <c r="J168" i="1"/>
  <c r="A169" i="1"/>
  <c r="J169" i="1"/>
  <c r="A170" i="1"/>
  <c r="J170" i="1"/>
  <c r="A171" i="1"/>
  <c r="J171" i="1"/>
  <c r="A172" i="1"/>
  <c r="J172" i="1"/>
  <c r="A173" i="1"/>
  <c r="J173" i="1"/>
  <c r="A174" i="1"/>
  <c r="J174" i="1"/>
  <c r="A175" i="1"/>
  <c r="J175" i="1"/>
  <c r="A176" i="1"/>
  <c r="J176" i="1"/>
  <c r="A177" i="1"/>
  <c r="J177" i="1"/>
  <c r="A178" i="1"/>
  <c r="J178" i="1"/>
  <c r="A179" i="1"/>
  <c r="J179" i="1"/>
  <c r="A180" i="1"/>
  <c r="J180" i="1"/>
  <c r="A181" i="1"/>
  <c r="J181" i="1"/>
  <c r="A182" i="1"/>
  <c r="J182" i="1"/>
  <c r="A183" i="1"/>
  <c r="J183" i="1"/>
  <c r="A184" i="1"/>
  <c r="J184" i="1"/>
  <c r="A185" i="1"/>
  <c r="J185" i="1"/>
  <c r="A186" i="1"/>
  <c r="J186" i="1"/>
  <c r="A187" i="1"/>
  <c r="J187" i="1"/>
  <c r="A188" i="1"/>
  <c r="J188" i="1"/>
  <c r="A189" i="1"/>
  <c r="J189" i="1"/>
  <c r="A190" i="1"/>
  <c r="J190" i="1"/>
  <c r="A191" i="1"/>
  <c r="J191" i="1"/>
  <c r="A192" i="1"/>
  <c r="J192" i="1"/>
  <c r="A193" i="1"/>
  <c r="J193" i="1"/>
  <c r="A194" i="1"/>
  <c r="J194" i="1"/>
  <c r="A195" i="1"/>
  <c r="J195" i="1"/>
  <c r="A196" i="1"/>
  <c r="J196" i="1"/>
  <c r="A197" i="1"/>
  <c r="J197" i="1"/>
  <c r="A198" i="1"/>
  <c r="J198" i="1"/>
  <c r="A199" i="1"/>
  <c r="J199" i="1"/>
  <c r="A200" i="1"/>
  <c r="J200" i="1"/>
  <c r="A201" i="1"/>
  <c r="J201" i="1"/>
  <c r="A202" i="1"/>
  <c r="J202" i="1"/>
  <c r="A203" i="1"/>
  <c r="J203" i="1"/>
  <c r="A204" i="1"/>
  <c r="J204" i="1"/>
  <c r="A205" i="1"/>
  <c r="J205" i="1"/>
  <c r="A206" i="1"/>
  <c r="J206" i="1"/>
  <c r="A207" i="1"/>
  <c r="J207" i="1"/>
  <c r="A208" i="1"/>
  <c r="J208" i="1"/>
  <c r="A209" i="1"/>
  <c r="J209" i="1"/>
  <c r="A210" i="1"/>
  <c r="J210" i="1"/>
  <c r="A211" i="1"/>
  <c r="J211" i="1"/>
  <c r="A212" i="1"/>
  <c r="J212" i="1"/>
  <c r="A213" i="1"/>
  <c r="J213" i="1"/>
  <c r="A214" i="1"/>
  <c r="J214" i="1"/>
  <c r="A215" i="1"/>
  <c r="J215" i="1"/>
  <c r="A216" i="1"/>
  <c r="J216" i="1"/>
  <c r="A217" i="1"/>
  <c r="J217" i="1"/>
  <c r="A218" i="1"/>
  <c r="J218" i="1"/>
  <c r="A219" i="1"/>
  <c r="J219" i="1"/>
  <c r="A220" i="1"/>
  <c r="J220" i="1"/>
  <c r="A221" i="1"/>
  <c r="J221" i="1"/>
  <c r="A222" i="1"/>
  <c r="J222" i="1"/>
  <c r="A223" i="1"/>
  <c r="J223" i="1"/>
  <c r="A224" i="1"/>
  <c r="J224" i="1"/>
  <c r="A225" i="1"/>
  <c r="J225" i="1"/>
  <c r="A226" i="1"/>
  <c r="J226" i="1"/>
  <c r="A227" i="1"/>
  <c r="J227" i="1"/>
  <c r="A228" i="1"/>
  <c r="J228" i="1"/>
  <c r="A229" i="1"/>
  <c r="J229" i="1"/>
  <c r="A230" i="1"/>
  <c r="J230" i="1"/>
  <c r="A231" i="1"/>
  <c r="J231" i="1"/>
  <c r="A232" i="1"/>
  <c r="J232" i="1"/>
  <c r="A233" i="1"/>
  <c r="J233" i="1"/>
  <c r="A234" i="1"/>
  <c r="J234" i="1"/>
  <c r="A235" i="1"/>
  <c r="J235" i="1"/>
  <c r="A236" i="1"/>
  <c r="J236" i="1"/>
  <c r="A237" i="1"/>
  <c r="J237" i="1"/>
  <c r="A238" i="1"/>
  <c r="J238" i="1"/>
  <c r="A239" i="1"/>
  <c r="J239" i="1"/>
  <c r="A240" i="1"/>
  <c r="J240" i="1"/>
  <c r="A241" i="1"/>
  <c r="J241" i="1"/>
  <c r="A242" i="1"/>
  <c r="J242" i="1"/>
  <c r="A243" i="1"/>
  <c r="J243" i="1"/>
  <c r="A244" i="1"/>
  <c r="J244" i="1"/>
  <c r="A245" i="1"/>
  <c r="J245" i="1"/>
  <c r="A246" i="1"/>
  <c r="J246" i="1"/>
  <c r="A247" i="1"/>
  <c r="J247" i="1"/>
  <c r="A248" i="1"/>
  <c r="J248" i="1"/>
  <c r="A249" i="1"/>
  <c r="J249" i="1"/>
  <c r="A250" i="1"/>
  <c r="J250" i="1"/>
  <c r="A251" i="1"/>
  <c r="J251" i="1"/>
  <c r="A252" i="1"/>
  <c r="J252" i="1"/>
  <c r="A253" i="1"/>
  <c r="J253" i="1"/>
  <c r="A254" i="1"/>
  <c r="J254" i="1"/>
  <c r="A255" i="1"/>
  <c r="J255" i="1"/>
  <c r="A256" i="1"/>
  <c r="J256" i="1"/>
  <c r="A257" i="1"/>
  <c r="J257" i="1"/>
  <c r="A258" i="1"/>
  <c r="J258" i="1"/>
  <c r="A259" i="1"/>
  <c r="J259" i="1"/>
  <c r="A260" i="1"/>
  <c r="J260" i="1"/>
  <c r="A261" i="1"/>
  <c r="J261" i="1"/>
  <c r="A262" i="1"/>
  <c r="J262" i="1"/>
  <c r="A263" i="1"/>
  <c r="J263" i="1"/>
  <c r="A264" i="1"/>
  <c r="J264" i="1"/>
  <c r="A265" i="1"/>
  <c r="J265" i="1"/>
  <c r="A266" i="1"/>
  <c r="J266" i="1"/>
  <c r="A267" i="1"/>
  <c r="J267" i="1"/>
  <c r="A268" i="1"/>
  <c r="J268" i="1"/>
  <c r="A269" i="1"/>
  <c r="J269" i="1"/>
  <c r="A270" i="1"/>
  <c r="J270" i="1"/>
  <c r="A271" i="1"/>
  <c r="J271" i="1"/>
  <c r="A272" i="1"/>
  <c r="J272" i="1"/>
  <c r="A273" i="1"/>
  <c r="J273" i="1"/>
  <c r="A274" i="1"/>
  <c r="J274" i="1"/>
  <c r="A275" i="1"/>
  <c r="J275" i="1"/>
  <c r="A276" i="1"/>
  <c r="J276" i="1"/>
  <c r="A277" i="1"/>
  <c r="J277" i="1"/>
  <c r="A278" i="1"/>
  <c r="J278" i="1"/>
  <c r="A279" i="1"/>
  <c r="J279" i="1"/>
  <c r="A280" i="1"/>
  <c r="J280" i="1"/>
  <c r="A281" i="1"/>
  <c r="J281" i="1"/>
  <c r="A282" i="1"/>
  <c r="J282" i="1"/>
  <c r="A283" i="1"/>
  <c r="J283" i="1"/>
  <c r="A284" i="1"/>
  <c r="J284" i="1"/>
  <c r="A285" i="1"/>
  <c r="J285" i="1"/>
  <c r="A286" i="1"/>
  <c r="J286" i="1"/>
  <c r="A287" i="1"/>
  <c r="J287" i="1"/>
  <c r="A288" i="1"/>
  <c r="J288" i="1"/>
  <c r="A289" i="1"/>
  <c r="J289" i="1"/>
  <c r="A290" i="1"/>
  <c r="J290" i="1"/>
  <c r="A291" i="1"/>
  <c r="J291" i="1"/>
  <c r="A292" i="1"/>
  <c r="J292" i="1"/>
  <c r="A293" i="1"/>
  <c r="J293" i="1"/>
  <c r="A294" i="1"/>
  <c r="J294" i="1"/>
  <c r="A295" i="1"/>
  <c r="J295" i="1"/>
  <c r="A296" i="1"/>
  <c r="J296" i="1"/>
  <c r="A297" i="1"/>
  <c r="J297" i="1"/>
  <c r="A298" i="1"/>
  <c r="J298" i="1"/>
  <c r="A299" i="1"/>
  <c r="J299" i="1"/>
  <c r="A300" i="1"/>
  <c r="J300" i="1"/>
  <c r="A301" i="1"/>
  <c r="J301" i="1"/>
  <c r="A302" i="1"/>
  <c r="J302" i="1"/>
  <c r="A303" i="1"/>
  <c r="J303" i="1"/>
  <c r="A304" i="1"/>
  <c r="J304" i="1"/>
  <c r="A305" i="1"/>
  <c r="J305" i="1"/>
  <c r="A306" i="1"/>
  <c r="J306" i="1"/>
  <c r="A307" i="1"/>
  <c r="J307" i="1"/>
  <c r="A308" i="1"/>
  <c r="J308" i="1"/>
  <c r="A309" i="1"/>
  <c r="J309" i="1"/>
  <c r="A310" i="1"/>
  <c r="J310" i="1"/>
  <c r="A311" i="1"/>
  <c r="J311" i="1"/>
  <c r="A312" i="1"/>
  <c r="J312" i="1"/>
  <c r="A313" i="1"/>
  <c r="J313" i="1"/>
  <c r="A314" i="1"/>
  <c r="J314" i="1"/>
  <c r="A315" i="1"/>
  <c r="J315" i="1"/>
  <c r="A316" i="1"/>
  <c r="J316" i="1"/>
  <c r="A317" i="1"/>
  <c r="J317" i="1"/>
  <c r="A318" i="1"/>
  <c r="J318" i="1"/>
  <c r="A319" i="1"/>
  <c r="J319" i="1"/>
  <c r="A320" i="1"/>
  <c r="J320" i="1"/>
  <c r="A321" i="1"/>
  <c r="J321" i="1"/>
  <c r="A322" i="1"/>
  <c r="J322" i="1"/>
  <c r="A323" i="1"/>
  <c r="J323" i="1"/>
  <c r="A324" i="1"/>
  <c r="J324" i="1"/>
  <c r="A325" i="1"/>
  <c r="J325" i="1"/>
  <c r="A326" i="1"/>
  <c r="J326" i="1"/>
  <c r="A327" i="1"/>
  <c r="J327" i="1"/>
  <c r="A328" i="1"/>
  <c r="J328" i="1"/>
  <c r="A329" i="1"/>
  <c r="J329" i="1"/>
  <c r="A330" i="1"/>
  <c r="J330" i="1"/>
  <c r="A331" i="1"/>
  <c r="J331" i="1"/>
  <c r="A332" i="1"/>
  <c r="J332" i="1"/>
  <c r="A333" i="1"/>
  <c r="J333" i="1"/>
  <c r="A334" i="1"/>
  <c r="J334" i="1"/>
  <c r="A335" i="1"/>
  <c r="J335" i="1"/>
  <c r="A336" i="1"/>
  <c r="J336" i="1"/>
  <c r="A337" i="1"/>
  <c r="J337" i="1"/>
  <c r="A338" i="1"/>
  <c r="J338" i="1"/>
  <c r="A339" i="1"/>
  <c r="J339" i="1"/>
  <c r="A340" i="1"/>
  <c r="J340" i="1"/>
  <c r="A341" i="1"/>
  <c r="J341" i="1"/>
  <c r="A342" i="1"/>
  <c r="J342" i="1"/>
  <c r="A343" i="1"/>
  <c r="J343" i="1"/>
  <c r="A344" i="1"/>
  <c r="J344" i="1"/>
  <c r="A345" i="1"/>
  <c r="J345" i="1"/>
  <c r="A346" i="1"/>
  <c r="J346" i="1"/>
  <c r="A347" i="1"/>
  <c r="J347" i="1"/>
  <c r="A348" i="1"/>
  <c r="J348" i="1"/>
  <c r="A349" i="1"/>
  <c r="J349" i="1"/>
  <c r="A350" i="1"/>
  <c r="J350" i="1"/>
  <c r="A351" i="1"/>
  <c r="J351" i="1"/>
  <c r="A352" i="1"/>
  <c r="J352" i="1"/>
  <c r="A353" i="1"/>
  <c r="J353" i="1"/>
  <c r="A354" i="1"/>
  <c r="J354" i="1"/>
  <c r="A355" i="1"/>
  <c r="J355" i="1"/>
  <c r="A356" i="1"/>
  <c r="J356" i="1"/>
  <c r="A357" i="1"/>
  <c r="J357" i="1"/>
  <c r="A358" i="1"/>
  <c r="J358" i="1"/>
  <c r="A359" i="1"/>
  <c r="J359" i="1"/>
  <c r="A360" i="1"/>
  <c r="J360" i="1"/>
  <c r="A361" i="1"/>
  <c r="J361" i="1"/>
  <c r="A362" i="1"/>
  <c r="J362" i="1"/>
  <c r="A363" i="1"/>
  <c r="J363" i="1"/>
  <c r="A364" i="1"/>
  <c r="J364" i="1"/>
  <c r="A365" i="1"/>
  <c r="J365" i="1"/>
  <c r="A366" i="1"/>
  <c r="J366" i="1"/>
  <c r="A367" i="1"/>
  <c r="J367" i="1"/>
  <c r="A368" i="1"/>
  <c r="J368" i="1"/>
  <c r="A369" i="1"/>
  <c r="J369" i="1"/>
  <c r="A370" i="1"/>
  <c r="J370" i="1"/>
  <c r="A371" i="1"/>
  <c r="J371" i="1"/>
  <c r="A372" i="1"/>
  <c r="J372" i="1"/>
  <c r="A373" i="1"/>
  <c r="J373" i="1"/>
  <c r="A374" i="1"/>
  <c r="J374" i="1"/>
  <c r="A375" i="1"/>
  <c r="J375" i="1"/>
  <c r="A376" i="1"/>
  <c r="J376" i="1"/>
  <c r="A377" i="1"/>
  <c r="J377" i="1"/>
  <c r="A378" i="1"/>
  <c r="J378" i="1"/>
  <c r="A379" i="1"/>
  <c r="J379" i="1"/>
  <c r="A380" i="1"/>
  <c r="J380" i="1"/>
  <c r="A381" i="1"/>
  <c r="J381" i="1"/>
  <c r="A382" i="1"/>
  <c r="J382" i="1"/>
  <c r="A383" i="1"/>
  <c r="J383" i="1"/>
  <c r="A384" i="1"/>
  <c r="J384" i="1"/>
  <c r="A385" i="1"/>
  <c r="J385" i="1"/>
  <c r="A386" i="1"/>
  <c r="J386" i="1"/>
  <c r="A387" i="1"/>
  <c r="J387" i="1"/>
  <c r="A388" i="1"/>
  <c r="J388" i="1"/>
  <c r="A389" i="1"/>
  <c r="J389" i="1"/>
  <c r="A390" i="1"/>
  <c r="J390" i="1"/>
  <c r="A391" i="1"/>
  <c r="J391" i="1"/>
  <c r="A392" i="1"/>
  <c r="J392" i="1"/>
  <c r="A393" i="1"/>
  <c r="J393" i="1"/>
  <c r="A394" i="1"/>
  <c r="J394" i="1"/>
  <c r="A395" i="1"/>
  <c r="J395" i="1"/>
  <c r="A396" i="1"/>
  <c r="J396" i="1"/>
  <c r="A397" i="1"/>
  <c r="J397" i="1"/>
  <c r="A398" i="1"/>
  <c r="J398" i="1"/>
  <c r="A399" i="1"/>
  <c r="J399" i="1"/>
  <c r="A400" i="1"/>
  <c r="J400" i="1"/>
  <c r="A401" i="1"/>
  <c r="J401" i="1"/>
  <c r="A402" i="1"/>
  <c r="J402" i="1"/>
  <c r="A403" i="1"/>
  <c r="J403" i="1"/>
  <c r="A404" i="1"/>
  <c r="J404" i="1"/>
  <c r="A405" i="1"/>
  <c r="J405" i="1"/>
  <c r="A406" i="1"/>
  <c r="J406" i="1"/>
  <c r="A407" i="1"/>
  <c r="J407" i="1"/>
  <c r="A408" i="1"/>
  <c r="J408" i="1"/>
  <c r="A409" i="1"/>
  <c r="J409" i="1"/>
  <c r="A410" i="1"/>
  <c r="J410" i="1"/>
  <c r="A411" i="1"/>
  <c r="J411" i="1"/>
  <c r="A412" i="1"/>
  <c r="J412" i="1"/>
  <c r="A413" i="1"/>
  <c r="J413" i="1"/>
  <c r="A414" i="1"/>
  <c r="J414" i="1"/>
  <c r="A415" i="1"/>
  <c r="J415" i="1"/>
  <c r="A416" i="1"/>
  <c r="J416" i="1"/>
  <c r="A417" i="1"/>
  <c r="J417" i="1"/>
  <c r="A418" i="1"/>
  <c r="J418" i="1"/>
  <c r="A419" i="1"/>
  <c r="J419" i="1"/>
  <c r="A420" i="1"/>
  <c r="J420" i="1"/>
  <c r="A421" i="1"/>
  <c r="J421" i="1"/>
  <c r="A422" i="1"/>
  <c r="J422" i="1"/>
  <c r="A423" i="1"/>
  <c r="J423" i="1"/>
  <c r="A424" i="1"/>
  <c r="J424" i="1"/>
  <c r="A425" i="1"/>
  <c r="J425" i="1"/>
  <c r="A426" i="1"/>
  <c r="J426" i="1"/>
  <c r="A427" i="1"/>
  <c r="J427" i="1"/>
  <c r="A428" i="1"/>
  <c r="J428" i="1"/>
  <c r="A429" i="1"/>
  <c r="J429" i="1"/>
  <c r="A430" i="1"/>
  <c r="J430" i="1"/>
  <c r="A431" i="1"/>
  <c r="J431" i="1"/>
  <c r="A432" i="1"/>
  <c r="J432" i="1"/>
  <c r="A433" i="1"/>
  <c r="J433" i="1"/>
  <c r="A434" i="1"/>
  <c r="J434" i="1"/>
  <c r="A435" i="1"/>
  <c r="J435" i="1"/>
  <c r="A436" i="1"/>
  <c r="J436" i="1"/>
  <c r="A437" i="1"/>
  <c r="J437" i="1"/>
  <c r="A438" i="1"/>
  <c r="J438" i="1"/>
  <c r="A439" i="1"/>
  <c r="J439" i="1"/>
  <c r="A440" i="1"/>
  <c r="J440" i="1"/>
  <c r="A441" i="1"/>
  <c r="J441" i="1"/>
  <c r="A442" i="1"/>
  <c r="J442" i="1"/>
  <c r="A443" i="1"/>
  <c r="J443" i="1"/>
  <c r="A444" i="1"/>
  <c r="J444" i="1"/>
  <c r="A445" i="1"/>
  <c r="J445" i="1"/>
  <c r="A446" i="1"/>
  <c r="J446" i="1"/>
  <c r="A447" i="1"/>
  <c r="J447" i="1"/>
  <c r="A448" i="1"/>
  <c r="J448" i="1"/>
  <c r="A449" i="1"/>
  <c r="J449" i="1"/>
  <c r="A450" i="1"/>
  <c r="J450" i="1"/>
  <c r="A451" i="1"/>
  <c r="J451" i="1"/>
  <c r="A452" i="1"/>
  <c r="J452" i="1"/>
  <c r="A453" i="1"/>
  <c r="J453" i="1"/>
  <c r="A454" i="1"/>
  <c r="J454" i="1"/>
  <c r="A455" i="1"/>
  <c r="J455" i="1"/>
  <c r="A456" i="1"/>
  <c r="J456" i="1"/>
  <c r="A457" i="1"/>
  <c r="J457" i="1"/>
  <c r="A458" i="1"/>
  <c r="J458" i="1"/>
  <c r="A459" i="1"/>
  <c r="J459" i="1"/>
  <c r="A460" i="1"/>
  <c r="J460" i="1"/>
  <c r="A461" i="1"/>
  <c r="J461" i="1"/>
  <c r="A462" i="1"/>
  <c r="J462" i="1"/>
  <c r="A463" i="1"/>
  <c r="J463" i="1"/>
  <c r="A464" i="1"/>
  <c r="J464" i="1"/>
  <c r="A465" i="1"/>
  <c r="J465" i="1"/>
  <c r="A466" i="1"/>
  <c r="J466" i="1"/>
  <c r="A467" i="1"/>
  <c r="J467" i="1"/>
  <c r="A468" i="1"/>
  <c r="J468" i="1"/>
  <c r="A469" i="1"/>
  <c r="J469" i="1"/>
  <c r="A470" i="1"/>
  <c r="J470" i="1"/>
  <c r="A471" i="1"/>
  <c r="J471" i="1"/>
  <c r="A472" i="1"/>
  <c r="J472" i="1"/>
  <c r="A473" i="1"/>
  <c r="J473" i="1"/>
  <c r="A474" i="1"/>
  <c r="J474" i="1"/>
  <c r="A475" i="1"/>
  <c r="J475" i="1"/>
  <c r="A476" i="1"/>
  <c r="J476" i="1"/>
  <c r="A477" i="1"/>
  <c r="J477" i="1"/>
  <c r="A478" i="1"/>
  <c r="J478" i="1"/>
  <c r="A479" i="1"/>
  <c r="J479" i="1"/>
  <c r="A480" i="1"/>
  <c r="J480" i="1"/>
  <c r="A481" i="1"/>
  <c r="J481" i="1"/>
  <c r="A482" i="1"/>
  <c r="J482" i="1"/>
  <c r="A483" i="1"/>
  <c r="J483" i="1"/>
  <c r="A484" i="1"/>
  <c r="J484" i="1"/>
  <c r="A485" i="1"/>
  <c r="J485" i="1"/>
  <c r="A486" i="1"/>
  <c r="J486" i="1"/>
  <c r="A487" i="1"/>
  <c r="J487" i="1"/>
  <c r="A488" i="1"/>
  <c r="J488" i="1"/>
  <c r="A489" i="1"/>
  <c r="J489" i="1"/>
  <c r="A490" i="1"/>
  <c r="J490" i="1"/>
  <c r="A491" i="1"/>
  <c r="J491" i="1"/>
  <c r="A492" i="1"/>
  <c r="J492" i="1"/>
  <c r="A493" i="1"/>
  <c r="J493" i="1"/>
  <c r="A494" i="1"/>
  <c r="J494" i="1"/>
  <c r="A495" i="1"/>
  <c r="J495" i="1"/>
  <c r="A496" i="1"/>
  <c r="J496" i="1"/>
  <c r="A497" i="1"/>
  <c r="J497" i="1"/>
  <c r="A498" i="1"/>
  <c r="J498" i="1"/>
  <c r="A499" i="1"/>
  <c r="J499" i="1"/>
  <c r="A500" i="1"/>
  <c r="J500" i="1"/>
  <c r="A501" i="1"/>
  <c r="J501" i="1"/>
  <c r="A502" i="1"/>
  <c r="J502" i="1"/>
  <c r="C4" i="1" a="1"/>
  <c r="C4" i="1"/>
  <c r="A1" i="1" a="1"/>
  <c r="A1" i="1"/>
  <c r="H3" i="1"/>
  <c r="H5" i="1"/>
  <c r="I5" i="1"/>
  <c r="J3" i="1"/>
  <c r="C3" i="1" a="1"/>
  <c r="C3" i="1"/>
  <c r="A503" i="1"/>
  <c r="A504" i="1"/>
  <c r="A505" i="1"/>
  <c r="A506" i="1"/>
  <c r="A507" i="1"/>
  <c r="J503" i="1"/>
  <c r="J504" i="1"/>
  <c r="J505" i="1"/>
  <c r="J506" i="1"/>
  <c r="J507" i="1"/>
  <c r="J508" i="1"/>
  <c r="A508" i="1"/>
  <c r="A509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<sst xmlns="http://schemas.openxmlformats.org/spreadsheetml/2006/main" count="106" uniqueCount="27">
  <si>
    <t>Nº</t>
  </si>
  <si>
    <t>Type</t>
  </si>
  <si>
    <t>Date</t>
  </si>
  <si>
    <t>Opération</t>
  </si>
  <si>
    <t>Libellé</t>
  </si>
  <si>
    <t>Sortie</t>
  </si>
  <si>
    <t>solde</t>
  </si>
  <si>
    <t>Tiers</t>
  </si>
  <si>
    <t>Solde Au 01/06/20</t>
  </si>
  <si>
    <t>SI</t>
  </si>
  <si>
    <t>Entrée</t>
  </si>
  <si>
    <t>Encaissement</t>
  </si>
  <si>
    <t>Décaissement</t>
  </si>
  <si>
    <t>Désignation</t>
  </si>
  <si>
    <t>Montant</t>
  </si>
  <si>
    <t>Regroupement par Tiers Décaissement</t>
  </si>
  <si>
    <t>Regroupement par Tiers Encaissement</t>
  </si>
  <si>
    <t>Récapitulatif Par poste Budgétaires Décaissement</t>
  </si>
  <si>
    <t>Regroupement postes Budgétaires Encaissements</t>
  </si>
  <si>
    <t>Postes Budgétaires</t>
  </si>
  <si>
    <t>Regroupement par Mois</t>
  </si>
  <si>
    <t>Mois</t>
  </si>
  <si>
    <t>%</t>
  </si>
  <si>
    <t>Rang</t>
  </si>
  <si>
    <t>=SI(ESTNA(EQUIV(B7;DECALER('BD Caisse '!B7;;;NBVAL('BD Caisse '!B7:B1000);0)));B7;"")</t>
  </si>
  <si>
    <t>Montant Decaissé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</si>
</sst>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1" formatCode="_-* #,##0_-;\-* #,##0_-;_-* &quot;-&quot;_-;_-@_-"/>
    <numFmt numFmtId="164" formatCode="[$-1300C]d\ mmm\ yyyy;@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medium">
        <color rgb="FF505050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0" fillId="0" borderId="0" xfId="0" applyAlignment="1">
      <alignment horizontal="center" vertical="center"/>
    </xf>
    <xf numFmtId="41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41" fontId="1" fillId="0" borderId="0" xfId="0" applyNumberFormat="1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41" fontId="1" fillId="0" borderId="0" xfId="0" applyNumberFormat="1" applyFont="1"/>
    <xf numFmtId="0" fontId="3" fillId="0" borderId="0" xfId="0" applyFont="1"/>
    <xf numFmtId="164" fontId="2" fillId="0" borderId="0" xfId="0" applyNumberFormat="1" applyFont="1"/>
    <xf numFmtId="164" fontId="0" fillId="0" borderId="0" xfId="0" applyNumberFormat="1" applyFont="1" applyAlignment="1">
      <alignment horizontal="center" vertical="center"/>
    </xf>
    <xf numFmtId="0" fontId="0" fillId="0" borderId="0" xfId="0" applyFont="1"/>
    <xf numFmtId="41" fontId="0" fillId="0" borderId="0" xfId="0" applyNumberFormat="1" applyFont="1" applyAlignment="1">
      <alignment horizontal="center" vertical="center"/>
    </xf>
    <xf numFmtId="41" fontId="2" fillId="0" borderId="0" xfId="0" applyNumberFormat="1" applyFont="1"/>
    <xf numFmtId="41" fontId="0" fillId="0" borderId="0" xfId="0" applyNumberFormat="1"/>
    <xf numFmtId="0" fontId="1" fillId="0" borderId="0" xfId="0" applyFont="1" applyAlignment="1">
      <alignment horizontal="center" vertical="center" wrapText="1"/>
    </xf>
    <xf numFmtId="0" fontId="2" fillId="0" borderId="0" xfId="0" applyFont="1" applyBorder="1" applyAlignment="1">
      <alignment horizontal="left"/>
    </xf>
    <xf numFmtId="0" fontId="0" fillId="0" borderId="0" xfId="0" applyAlignment="1">
      <alignment horizontal="left" vertical="center"/>
    </xf>
    <xf numFmtId="17" fontId="0" fillId="0" borderId="0" xfId="0" applyNumberFormat="1" applyFont="1" applyAlignment="1">
      <alignment horizontal="center" vertical="center"/>
    </xf>
    <xf numFmtId="41" fontId="2" fillId="0" borderId="0" xfId="0" applyNumberFormat="1" applyFont="1" applyAlignment="1">
      <alignment horizontal="center"/>
    </xf>
    <xf numFmtId="41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41" fontId="0" fillId="0" borderId="0" xfId="0" applyNumberFormat="1" applyAlignment="1">
      <alignment horizontal="left" vertical="center"/>
    </xf>
    <xf numFmtId="9" fontId="0" fillId="0" borderId="0" xfId="0" applyNumberFormat="1"/>
    <xf numFmtId="9" fontId="1" fillId="0" borderId="0" xfId="0" applyNumberFormat="1" applyFont="1"/>
    <xf numFmtId="0" fontId="0" fillId="0" borderId="0" xfId="0" applyNumberFormat="1"/>
    <xf numFmtId="10" fontId="0" fillId="0" borderId="0" xfId="0" applyNumberFormat="1"/>
    <xf numFmtId="10" fontId="0" fillId="0" borderId="0" xfId="0" applyNumberFormat="1" applyAlignment="1">
      <alignment vertical="center"/>
    </xf>
    <xf numFmtId="0" fontId="0" fillId="0" borderId="0" xfId="0" applyNumberFormat="1" applyAlignment="1">
      <alignment horizontal="center" vertical="center"/>
    </xf>
    <xf numFmtId="164" fontId="0" fillId="0" borderId="0" xfId="0" applyNumberFormat="1"/>
    <xf numFmtId="41" fontId="0" fillId="0" borderId="0" xfId="0" quotePrefix="1" applyNumberFormat="1" applyAlignment="1">
      <alignment horizontal="center" vertical="center"/>
    </xf>
    <xf numFmtId="2" fontId="0" fillId="0" borderId="0" xfId="0" applyNumberFormat="1"/>
    <xf numFmtId="0" fontId="2" fillId="0" borderId="1" xfId="0" applyFont="1" applyBorder="1" applyAlignment="1">
      <alignment horizontal="left"/>
    </xf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 /><Relationship Id="rId7" Type="http://schemas.openxmlformats.org/officeDocument/2006/relationships/calcChain" Target="calcChain.xml" /><Relationship Id="rId2" Type="http://schemas.openxmlformats.org/officeDocument/2006/relationships/worksheet" Target="worksheets/sheet2.xml" /><Relationship Id="rId1" Type="http://schemas.openxmlformats.org/officeDocument/2006/relationships/worksheet" Target="worksheets/sheet1.xml" /><Relationship Id="rId6" Type="http://schemas.openxmlformats.org/officeDocument/2006/relationships/sheetMetadata" Target="metadata.xml" /><Relationship Id="rId5" Type="http://schemas.openxmlformats.org/officeDocument/2006/relationships/sharedStrings" Target="sharedStrings.xml" /><Relationship Id="rId4" Type="http://schemas.openxmlformats.org/officeDocument/2006/relationships/styles" Target="styles.xml" 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FD0C16-4694-7C4F-9C3A-E125C9FCBADF}">
  <dimension ref="A1:AH509"/>
  <sheetViews>
    <sheetView topLeftCell="K1" zoomScaleNormal="60" zoomScaleSheetLayoutView="100" workbookViewId="0">
      <selection activeCell="AG4" sqref="AG4:AG9"/>
    </sheetView>
  </sheetViews>
  <sheetFormatPr defaultRowHeight="15" x14ac:dyDescent="0.2"/>
  <cols>
    <col min="1" max="1" width="5.91796875" customWidth="1"/>
    <col min="2" max="2" width="11.43359375" bestFit="1" customWidth="1"/>
    <col min="3" max="3" width="12.375" bestFit="1" customWidth="1"/>
    <col min="4" max="4" width="12.375" customWidth="1"/>
    <col min="5" max="5" width="15.06640625" bestFit="1" customWidth="1"/>
    <col min="6" max="6" width="20.84765625" bestFit="1" customWidth="1"/>
    <col min="7" max="7" width="36.859375" bestFit="1" customWidth="1"/>
    <col min="8" max="8" width="11.43359375" bestFit="1" customWidth="1"/>
    <col min="9" max="9" width="10.22265625" customWidth="1"/>
    <col min="10" max="12" width="11.296875" customWidth="1"/>
    <col min="13" max="13" width="15.46875" bestFit="1" customWidth="1"/>
    <col min="14" max="14" width="17.484375" bestFit="1" customWidth="1"/>
    <col min="15" max="15" width="16.0078125" bestFit="1" customWidth="1"/>
    <col min="17" max="17" width="8.609375" style="4"/>
    <col min="18" max="18" width="18.5625" customWidth="1"/>
    <col min="20" max="20" width="11.97265625" bestFit="1" customWidth="1"/>
    <col min="24" max="24" width="8.609375" style="4"/>
    <col min="25" max="25" width="21.5234375" customWidth="1"/>
    <col min="26" max="27" width="11.8359375" customWidth="1"/>
    <col min="28" max="28" width="11.8359375" style="4" customWidth="1"/>
    <col min="29" max="29" width="15.06640625" bestFit="1" customWidth="1"/>
    <col min="30" max="31" width="11.8359375" customWidth="1"/>
    <col min="32" max="32" width="8.609375" style="2"/>
    <col min="33" max="33" width="19.37109375" customWidth="1"/>
    <col min="34" max="34" width="13.71875" customWidth="1"/>
  </cols>
  <sheetData>
    <row r="1" spans="1:34" ht="19.5" thickBot="1" x14ac:dyDescent="0.3">
      <c r="A1" s="34" t="str" cm="1">
        <f t="array" aca="1" ref="A1" ca="1">"Compte à usage Personnel :  "&amp;" Période du  " &amp;TEXT(OFFSET(B7,,,,),"dd.mmm.yy")&amp;" Au " &amp; TEXT(OFFSET(B7,COUNTA(B7:B502)-1,,,),"dd.mmm.yy")</f>
        <v>Compte à usage Personnel :   Période du  01.juin.20 Au 10.juin.20</v>
      </c>
      <c r="B1" s="34"/>
      <c r="C1" s="34"/>
      <c r="D1" s="34"/>
      <c r="E1" s="34"/>
      <c r="F1" s="34"/>
      <c r="G1" s="34"/>
      <c r="H1" s="34"/>
      <c r="I1" s="34"/>
      <c r="J1" s="34"/>
      <c r="K1" s="18"/>
      <c r="L1" s="18" t="s">
        <v>20</v>
      </c>
      <c r="M1" s="18"/>
      <c r="N1" s="18"/>
      <c r="R1" s="1" t="s">
        <v>17</v>
      </c>
      <c r="Y1" s="1" t="s">
        <v>15</v>
      </c>
      <c r="AB1" s="3" t="s">
        <v>18</v>
      </c>
      <c r="AG1" s="1" t="s">
        <v>16</v>
      </c>
    </row>
    <row r="2" spans="1:34" x14ac:dyDescent="0.2">
      <c r="S2" s="9">
        <f ca="1">SUM(OFFSET(S4,,,COUNTA(S4:S1000)))</f>
        <v>0</v>
      </c>
      <c r="T2" s="26">
        <f ca="1">SUM(OFFSET(T4,,,COUNTA(T4:T1000)))</f>
        <v>0</v>
      </c>
      <c r="U2" s="26"/>
      <c r="V2" s="26"/>
      <c r="W2" s="9"/>
      <c r="X2" s="7"/>
      <c r="Y2" s="9"/>
      <c r="Z2" s="9">
        <f t="shared" ref="Z2:AH2" ca="1" si="0">SUM(OFFSET(Z4,,,COUNTA(Z4:Z1000)))</f>
        <v>0</v>
      </c>
      <c r="AA2" s="9"/>
      <c r="AB2" s="7"/>
      <c r="AC2" s="9"/>
      <c r="AD2" s="9">
        <f t="shared" ca="1" si="0"/>
        <v>0</v>
      </c>
      <c r="AE2" s="9"/>
      <c r="AF2" s="7"/>
      <c r="AG2" s="9"/>
      <c r="AH2" s="9">
        <f t="shared" ca="1" si="0"/>
        <v>0</v>
      </c>
    </row>
    <row r="3" spans="1:34" ht="18.75" x14ac:dyDescent="0.25">
      <c r="A3" t="s">
        <v>11</v>
      </c>
      <c r="C3" s="9" cm="1">
        <f t="array" ref="C3">SUMPRODUCT(($A$7:$J$502=A3)*(H7:H502))</f>
        <v>55150</v>
      </c>
      <c r="D3" s="9"/>
      <c r="H3" s="11" t="str">
        <f ca="1">"Solde au " &amp;TEXT(OFFSET($B$7,COUNTA(B7:B502)-1,0),"dd.mmm.yy")</f>
        <v>Solde au 10.juin.20</v>
      </c>
      <c r="J3" s="15">
        <f>J7+H5-I5</f>
        <v>250</v>
      </c>
      <c r="K3" s="15"/>
      <c r="L3" s="15" t="s">
        <v>0</v>
      </c>
      <c r="M3" s="22" t="s">
        <v>21</v>
      </c>
      <c r="N3" s="21" t="s">
        <v>11</v>
      </c>
      <c r="O3" s="23" t="s">
        <v>12</v>
      </c>
      <c r="Q3" s="2" t="s">
        <v>0</v>
      </c>
      <c r="R3" s="3" t="s">
        <v>13</v>
      </c>
      <c r="S3" s="2" t="s">
        <v>14</v>
      </c>
      <c r="T3" s="2" t="s">
        <v>22</v>
      </c>
      <c r="U3" s="2" t="s">
        <v>23</v>
      </c>
      <c r="X3" s="2" t="s">
        <v>0</v>
      </c>
      <c r="Y3" s="1" t="s">
        <v>13</v>
      </c>
      <c r="Z3" s="1" t="s">
        <v>14</v>
      </c>
      <c r="AA3" s="1"/>
      <c r="AB3" s="2" t="s">
        <v>0</v>
      </c>
      <c r="AC3" s="3" t="s">
        <v>13</v>
      </c>
      <c r="AD3" s="2" t="s">
        <v>14</v>
      </c>
      <c r="AE3" s="2"/>
      <c r="AF3" s="2" t="s">
        <v>0</v>
      </c>
      <c r="AG3" s="1" t="s">
        <v>13</v>
      </c>
      <c r="AH3" s="1" t="s">
        <v>14</v>
      </c>
    </row>
    <row r="4" spans="1:34" x14ac:dyDescent="0.2">
      <c r="A4" t="s">
        <v>12</v>
      </c>
      <c r="C4" s="9" cm="1">
        <f t="array" ref="C4">SUMPRODUCT(($A$7:$J$502=A4)*($I$7:$I$502))</f>
        <v>54900</v>
      </c>
      <c r="D4" s="9"/>
      <c r="M4" s="20" t="str">
        <f>TEXT(B7,"mmm-yy")</f>
        <v>juin-20</v>
      </c>
      <c r="N4" s="16" cm="1">
        <f t="array" ref="N4">SUMPRODUCT((TEXT($B$7:$B$500,"mmm-yy")=TEXT($M4,"mmm-yy"))*(H7:H500))</f>
        <v>55150</v>
      </c>
      <c r="O4" s="16" cm="1">
        <f t="array" ref="O4">SUMPRODUCT((TEXT($B$7:$B$500,"mmm-yy")=TEXT($M4,"mmm-yy"))*($I$7:$I$500))</f>
        <v>53900</v>
      </c>
      <c r="Q4" s="4" t="str">
        <f>IF(R4="","",ROW()-3)</f>
        <v/>
      </c>
      <c r="R4" s="19"/>
      <c r="S4" s="5"/>
      <c r="T4" s="28"/>
      <c r="U4" s="30" t="str">
        <f ca="1">IFERROR(RANK(T4,OFFSET($T$4,,,COUNTA($T$4:$T$1000))),"")</f>
        <v/>
      </c>
      <c r="V4" s="25"/>
      <c r="X4" s="4" t="str">
        <f>IF(Y4="","",ROW()-3)</f>
        <v/>
      </c>
      <c r="Z4" s="5" t="str" cm="1">
        <f t="array" ref="Z4">IF(Y4="","",SUMPRODUCT(($F$7:$F$503=Y4)*($I$7:$I$503)))</f>
        <v/>
      </c>
      <c r="AA4" s="5"/>
      <c r="AB4" s="4" t="str">
        <f>IF(AC4="","",ROW()-3)</f>
        <v/>
      </c>
      <c r="AD4" s="5" t="str" cm="1">
        <f t="array" ref="AD4">IF(AC4="","",SUMPRODUCT(($E$7:$E$503=AC4)*($H$7:$H$503)))</f>
        <v/>
      </c>
      <c r="AE4" s="5"/>
      <c r="AF4" s="2" t="str">
        <f>IF(AG4="","",ROW()-3)</f>
        <v/>
      </c>
      <c r="AH4" s="5" t="str" cm="1">
        <f t="array" ref="AH4">IF(AG4="","",SUMPRODUCT(($F$7:$F$503=AG4)*($H$7:$H$503)))</f>
        <v/>
      </c>
    </row>
    <row r="5" spans="1:34" x14ac:dyDescent="0.2">
      <c r="H5" s="10">
        <f>SUBTOTAL(9,H7:H502)</f>
        <v>55150</v>
      </c>
      <c r="I5" s="10">
        <f>SUBTOTAL(9,I7:I502)</f>
        <v>54900</v>
      </c>
      <c r="M5" s="12" t="str">
        <f>TEXT(EDATE(M4,1),"mmm-yy")</f>
        <v>juil-20</v>
      </c>
      <c r="N5" s="16" cm="1">
        <f t="array" ref="N5">SUMPRODUCT((TEXT($B$7:$B$500,"mmm-yy")=TEXT($M5,"mmm-yy"))*($H$7:$H$500))</f>
        <v>0</v>
      </c>
      <c r="O5" s="16" cm="1">
        <f t="array" ref="O5">SUMPRODUCT((TEXT($B$7:$B$500,"mmm-yy")=TEXT($M5,"mmm-yy"))*($I$7:$I$500))</f>
        <v>0</v>
      </c>
      <c r="Q5" s="4" t="str">
        <f>IF(R5="","",ROW()-3)</f>
        <v/>
      </c>
      <c r="R5" s="19"/>
      <c r="S5" s="5"/>
      <c r="T5" s="28"/>
      <c r="U5" s="30" t="str">
        <f ca="1">IFERROR(RANK(T5,OFFSET($T$4,,,COUNTA($T$4:$T$1000))),"")</f>
        <v/>
      </c>
      <c r="V5" s="25"/>
      <c r="X5" s="4" t="str">
        <f t="shared" ref="X5:X68" si="1">IF(Y5="","",ROW()-3)</f>
        <v/>
      </c>
      <c r="Z5" s="5" t="str" cm="1">
        <f t="array" ref="Z5">IF(Y5="","",SUMPRODUCT(($F$7:$F$503=Y5)*($I$7:$I$503)))</f>
        <v/>
      </c>
      <c r="AA5" s="5"/>
      <c r="AB5" s="4" t="str">
        <f t="shared" ref="AB5:AB68" si="2">IF(AC5="","",ROW()-3)</f>
        <v/>
      </c>
      <c r="AD5" s="5" t="str" cm="1">
        <f t="array" ref="AD5">IF(AC5="","",SUMPRODUCT(($E$7:$E$503=AC5)*($H$7:$H$503)))</f>
        <v/>
      </c>
      <c r="AE5" s="5"/>
      <c r="AF5" s="2" t="str">
        <f t="shared" ref="AF5:AF68" si="3">IF(AG5="","",ROW()-3)</f>
        <v/>
      </c>
      <c r="AH5" s="5" t="str" cm="1">
        <f t="array" ref="AH5">IF(AG5="","",SUMPRODUCT(($F$7:$F$503=AG5)*($H$7:$H$503)))</f>
        <v/>
      </c>
    </row>
    <row r="6" spans="1:34" ht="27.75" x14ac:dyDescent="0.2">
      <c r="A6" s="2" t="s">
        <v>0</v>
      </c>
      <c r="B6" s="2" t="s">
        <v>2</v>
      </c>
      <c r="C6" s="2" t="s">
        <v>1</v>
      </c>
      <c r="D6" s="17" t="s">
        <v>19</v>
      </c>
      <c r="E6" s="2" t="s">
        <v>3</v>
      </c>
      <c r="F6" s="2" t="s">
        <v>7</v>
      </c>
      <c r="G6" s="3" t="s">
        <v>4</v>
      </c>
      <c r="H6" s="2" t="s">
        <v>10</v>
      </c>
      <c r="I6" s="2" t="s">
        <v>5</v>
      </c>
      <c r="J6" s="2" t="s">
        <v>6</v>
      </c>
      <c r="K6" s="2"/>
      <c r="L6" s="2"/>
      <c r="M6" s="12" t="str">
        <f t="shared" ref="M6:M18" si="4">TEXT(EDATE(M5,1),"mmm-yy")</f>
        <v>août-20</v>
      </c>
      <c r="N6" s="16" cm="1">
        <f t="array" ref="N6">SUMPRODUCT((TEXT($B$7:$B$500,"mmm-yy")=TEXT($M6,"mmm-yy"))*($H$7:$H$500))</f>
        <v>0</v>
      </c>
      <c r="O6" s="16" cm="1">
        <f t="array" ref="O6">SUMPRODUCT((TEXT($B$7:$B$500,"mmm-yy")=TEXT($M6,"mmm-yy"))*($I$7:$I$500))</f>
        <v>0</v>
      </c>
      <c r="Q6" s="4" t="str">
        <f>IF(R6="","",ROW()-3)</f>
        <v/>
      </c>
      <c r="R6" s="19"/>
      <c r="S6" s="5"/>
      <c r="T6" s="29"/>
      <c r="U6" s="30" t="str">
        <f ca="1">IFERROR(RANK(T6,OFFSET($T$4,,,COUNTA($T$4:$T$1000))),"")</f>
        <v/>
      </c>
      <c r="V6" s="25"/>
      <c r="X6" s="4" t="str">
        <f t="shared" si="1"/>
        <v/>
      </c>
      <c r="Y6" s="19"/>
      <c r="Z6" s="5" t="str" cm="1">
        <f t="array" ref="Z6">IF(Y6="","",SUMPRODUCT(($F$7:$F$503=Y6)*($I$7:$I$503)))</f>
        <v/>
      </c>
      <c r="AA6" s="5"/>
      <c r="AB6" s="4" t="str">
        <f t="shared" si="2"/>
        <v/>
      </c>
      <c r="AC6" s="24"/>
      <c r="AD6" s="5" t="str" cm="1">
        <f t="array" ref="AD6">IF(AC6="","",SUMPRODUCT(($E$7:$E$503=AC6)*($H$7:$H$503)))</f>
        <v/>
      </c>
      <c r="AE6" s="5"/>
      <c r="AF6" s="2" t="str">
        <f t="shared" si="3"/>
        <v/>
      </c>
      <c r="AG6" s="19"/>
      <c r="AH6" s="5" t="str" cm="1">
        <f t="array" ref="AH6">IF(AG6="","",SUMPRODUCT(($F$7:$F$503=AG6)*($H$7:$H$503)))</f>
        <v/>
      </c>
    </row>
    <row r="7" spans="1:34" x14ac:dyDescent="0.2">
      <c r="A7" s="2">
        <f>IF(B7="","",ROW()-7)</f>
        <v>0</v>
      </c>
      <c r="B7" s="8">
        <v>43983</v>
      </c>
      <c r="C7" s="1" t="s">
        <v>9</v>
      </c>
      <c r="D7" s="1"/>
      <c r="E7" s="1" t="s">
        <v>6</v>
      </c>
      <c r="F7" s="1"/>
      <c r="G7" s="1" t="s">
        <v>8</v>
      </c>
      <c r="H7" s="7"/>
      <c r="I7" s="7">
        <v>0</v>
      </c>
      <c r="J7" s="2">
        <v>0</v>
      </c>
      <c r="K7" s="2"/>
      <c r="L7" s="2"/>
      <c r="M7" s="12" t="str">
        <f t="shared" si="4"/>
        <v>sept-20</v>
      </c>
      <c r="N7" s="16" cm="1">
        <f t="array" ref="N7">SUMPRODUCT((TEXT($B$7:$B$500,"mmm-yy")=TEXT($M7,"mmm-yy"))*($H$7:$H$500))</f>
        <v>0</v>
      </c>
      <c r="O7" s="16" cm="1">
        <f t="array" ref="O7">SUMPRODUCT((TEXT($B$7:$B$500,"mmm-yy")=TEXT($M7,"mmm-yy"))*($I$7:$I$500))</f>
        <v>0</v>
      </c>
      <c r="Q7" s="4" t="str">
        <f>IF(R7="","",ROW()-3)</f>
        <v/>
      </c>
      <c r="R7" s="19"/>
      <c r="S7" s="5"/>
      <c r="T7" s="28"/>
      <c r="U7" s="30" t="str">
        <f ca="1">IFERROR(RANK(T7,OFFSET($T$4,,,COUNTA($T$4:$T$1000))),"")</f>
        <v/>
      </c>
      <c r="V7" s="25"/>
      <c r="X7" s="4" t="str">
        <f t="shared" si="1"/>
        <v/>
      </c>
      <c r="Z7" s="5" t="str" cm="1">
        <f t="array" ref="Z7">IF(Y7="","",SUMPRODUCT(($F$7:$F$503=Y7)*($I$7:$I$503)))</f>
        <v/>
      </c>
      <c r="AA7" s="5"/>
      <c r="AB7" s="4" t="str">
        <f t="shared" si="2"/>
        <v/>
      </c>
      <c r="AC7" s="5"/>
      <c r="AD7" s="5" t="str" cm="1">
        <f t="array" ref="AD7">IF(AC7="","",SUMPRODUCT(($E$7:$E$503=AC7)*($H$7:$H$503)))</f>
        <v/>
      </c>
      <c r="AE7" s="5"/>
      <c r="AF7" s="2" t="str">
        <f t="shared" si="3"/>
        <v/>
      </c>
      <c r="AH7" s="5" t="str" cm="1">
        <f t="array" ref="AH7">IF(AG7="","",SUMPRODUCT(($F$7:$F$503=AG7)*($H$7:$H$503)))</f>
        <v/>
      </c>
    </row>
    <row r="8" spans="1:34" x14ac:dyDescent="0.2">
      <c r="A8" s="2">
        <f t="shared" ref="A8:A9" si="5">IF(B8="","",ROW()-7)</f>
        <v>1</v>
      </c>
      <c r="B8" s="12">
        <v>43983</v>
      </c>
      <c r="C8" s="13" t="s">
        <v>11</v>
      </c>
      <c r="D8" s="13"/>
      <c r="E8" s="13"/>
      <c r="F8" s="13"/>
      <c r="G8" s="13"/>
      <c r="H8" s="14">
        <v>150</v>
      </c>
      <c r="I8" s="14">
        <v>0</v>
      </c>
      <c r="J8" s="5">
        <f>IF(AND(H8="",I8=""),"",J7+H8-I8)</f>
        <v>150</v>
      </c>
      <c r="K8" s="5"/>
      <c r="L8" s="5"/>
      <c r="M8" s="12" t="str">
        <f t="shared" si="4"/>
        <v>oct-20</v>
      </c>
      <c r="N8" s="16" cm="1">
        <f t="array" ref="N8">SUMPRODUCT((TEXT($B$7:$B$500,"mmm-yy")=TEXT($M8,"mmm-yy"))*($H$7:$H$500))</f>
        <v>0</v>
      </c>
      <c r="O8" s="16" cm="1">
        <f t="array" ref="O8">SUMPRODUCT((TEXT($B$7:$B$500,"mmm-yy")=TEXT($M8,"mmm-yy"))*($I$7:$I$500))</f>
        <v>0</v>
      </c>
      <c r="Q8" s="4" t="str">
        <f>IF(R8="","",ROW()-3)</f>
        <v/>
      </c>
      <c r="R8" s="19"/>
      <c r="S8" s="5"/>
      <c r="T8" s="28"/>
      <c r="U8" s="30" t="str">
        <f ca="1">IFERROR(RANK(T8,OFFSET($T$4,,,COUNTA($T$4:$T$1000))),"")</f>
        <v/>
      </c>
      <c r="V8" s="25"/>
      <c r="X8" s="4" t="str">
        <f t="shared" si="1"/>
        <v/>
      </c>
      <c r="Z8" s="5" t="str" cm="1">
        <f t="array" ref="Z8">IF(Y8="","",SUMPRODUCT(($F$7:$F$503=Y8)*($I$7:$I$503)))</f>
        <v/>
      </c>
      <c r="AA8" s="5"/>
      <c r="AB8" s="4" t="str">
        <f t="shared" si="2"/>
        <v/>
      </c>
      <c r="AC8" s="5"/>
      <c r="AD8" s="5" t="str" cm="1">
        <f t="array" ref="AD8">IF(AC8="","",SUMPRODUCT(($E$7:$E$503=AC8)*($H$7:$H$503)))</f>
        <v/>
      </c>
      <c r="AE8" s="5"/>
      <c r="AF8" s="2" t="str">
        <f t="shared" si="3"/>
        <v/>
      </c>
      <c r="AH8" s="5" t="str" cm="1">
        <f t="array" ref="AH8">IF(AG8="","",SUMPRODUCT(($F$7:$F$503=AG8)*($H$7:$H$503)))</f>
        <v/>
      </c>
    </row>
    <row r="9" spans="1:34" x14ac:dyDescent="0.2">
      <c r="A9" s="2">
        <f t="shared" si="5"/>
        <v>2</v>
      </c>
      <c r="B9" s="12">
        <v>43983</v>
      </c>
      <c r="C9" s="13" t="s">
        <v>12</v>
      </c>
      <c r="D9" s="13"/>
      <c r="E9" s="13"/>
      <c r="F9" s="13"/>
      <c r="G9" s="13"/>
      <c r="H9" s="14"/>
      <c r="I9" s="14">
        <v>150</v>
      </c>
      <c r="J9" s="5">
        <f t="shared" ref="J9:J10" si="6">IF(AND(H9="",I9=""),"",J8+H9-I9)</f>
        <v>0</v>
      </c>
      <c r="K9" s="5"/>
      <c r="L9" s="5"/>
      <c r="M9" s="12" t="str">
        <f t="shared" si="4"/>
        <v>nov-20</v>
      </c>
      <c r="N9" s="16" cm="1">
        <f t="array" ref="N9">SUMPRODUCT((TEXT($B$7:$B$500,"mmm-yy")=TEXT($M9,"mmm-yy"))*($H$7:$H$500))</f>
        <v>0</v>
      </c>
      <c r="O9" s="16" cm="1">
        <f t="array" ref="O9">SUMPRODUCT((TEXT($B$7:$B$500,"mmm-yy")=TEXT($M9,"mmm-yy"))*($I$7:$I$500))</f>
        <v>0</v>
      </c>
      <c r="Q9" s="4" t="str">
        <f>IF(R9="","",ROW()-3)</f>
        <v/>
      </c>
      <c r="R9" s="19"/>
      <c r="S9" s="5"/>
      <c r="T9" s="28"/>
      <c r="U9" s="30" t="str">
        <f ca="1">IFERROR(RANK(T9,OFFSET($T$4,,,COUNTA($T$4:$T$1000))),"")</f>
        <v/>
      </c>
      <c r="V9" s="25"/>
      <c r="X9" s="4" t="str">
        <f t="shared" si="1"/>
        <v/>
      </c>
      <c r="Z9" s="5" t="str" cm="1">
        <f t="array" ref="Z9">IF(Y9="","",SUMPRODUCT(($F$7:$F$503=Y9)*($I$7:$I$503)))</f>
        <v/>
      </c>
      <c r="AA9" s="5"/>
      <c r="AB9" s="4" t="str">
        <f t="shared" si="2"/>
        <v/>
      </c>
      <c r="AC9" s="5"/>
      <c r="AD9" s="5" t="str" cm="1">
        <f t="array" ref="AD9">IF(AC9="","",SUMPRODUCT(($E$7:$E$503=AC9)*($H$7:$H$503)))</f>
        <v/>
      </c>
      <c r="AE9" s="5"/>
      <c r="AF9" s="2" t="str">
        <f t="shared" si="3"/>
        <v/>
      </c>
      <c r="AH9" s="5" t="str" cm="1">
        <f t="array" ref="AH9">IF(AG9="","",SUMPRODUCT(($F$7:$F$503=AG9)*($H$7:$H$503)))</f>
        <v/>
      </c>
    </row>
    <row r="10" spans="1:34" x14ac:dyDescent="0.2">
      <c r="A10" s="2">
        <f t="shared" ref="A10:A73" si="7">IF(B10="","",ROW()-7)</f>
        <v>3</v>
      </c>
      <c r="B10" s="6">
        <v>43985</v>
      </c>
      <c r="C10" t="s">
        <v>11</v>
      </c>
      <c r="H10" s="5">
        <v>10000</v>
      </c>
      <c r="I10" s="5">
        <v>0</v>
      </c>
      <c r="J10" s="5">
        <f t="shared" si="6"/>
        <v>10000</v>
      </c>
      <c r="K10" s="5"/>
      <c r="L10" s="5"/>
      <c r="M10" s="12" t="str">
        <f t="shared" si="4"/>
        <v>déc-20</v>
      </c>
      <c r="N10" s="16" cm="1">
        <f t="array" ref="N10">SUMPRODUCT((TEXT($B$7:$B$500,"mmm-yy")=TEXT($M10,"mmm-yy"))*($H$7:$H$500))</f>
        <v>0</v>
      </c>
      <c r="O10" s="16" cm="1">
        <f t="array" ref="O10">SUMPRODUCT((TEXT($B$7:$B$500,"mmm-yy")=TEXT($M10,"mmm-yy"))*($I$7:$I$500))</f>
        <v>0</v>
      </c>
      <c r="Q10" s="4" t="str">
        <f>IF(R10="","",ROW()-3)</f>
        <v/>
      </c>
      <c r="R10" s="19"/>
      <c r="S10" s="5"/>
      <c r="T10" s="28"/>
      <c r="U10" s="30" t="str">
        <f ca="1">IFERROR(RANK(T10,OFFSET($T$4,,,COUNTA($T$4:$T$1000))),"")</f>
        <v/>
      </c>
      <c r="V10" s="25"/>
      <c r="X10" s="4" t="str">
        <f t="shared" si="1"/>
        <v/>
      </c>
      <c r="Z10" s="5" t="str" cm="1">
        <f t="array" ref="Z10">IF(Y10="","",SUMPRODUCT(($F$7:$F$503=Y10)*($I$7:$I$503)))</f>
        <v/>
      </c>
      <c r="AA10" s="5"/>
      <c r="AB10" s="4" t="str">
        <f t="shared" si="2"/>
        <v/>
      </c>
      <c r="AC10" s="5"/>
      <c r="AD10" s="5" t="str" cm="1">
        <f t="array" ref="AD10">IF(AC10="","",SUMPRODUCT(($E$7:$E$503=AC10)*($H$7:$H$503)))</f>
        <v/>
      </c>
      <c r="AE10" s="5"/>
      <c r="AF10" s="2" t="str">
        <f t="shared" si="3"/>
        <v/>
      </c>
      <c r="AH10" s="5" t="str" cm="1">
        <f t="array" ref="AH10">IF(AG10="","",SUMPRODUCT(($F$7:$F$503=AG10)*($H$7:$H$503)))</f>
        <v/>
      </c>
    </row>
    <row r="11" spans="1:34" x14ac:dyDescent="0.2">
      <c r="A11" s="2">
        <f t="shared" si="7"/>
        <v>4</v>
      </c>
      <c r="B11" s="6">
        <v>43985</v>
      </c>
      <c r="C11" t="s">
        <v>12</v>
      </c>
      <c r="H11" s="5"/>
      <c r="I11" s="5">
        <v>700</v>
      </c>
      <c r="J11" s="5">
        <f>IF(AND(H11="",I11=""),"",J10+H11-I11)</f>
        <v>9300</v>
      </c>
      <c r="K11" s="5"/>
      <c r="L11" s="5"/>
      <c r="M11" s="12" t="str">
        <f t="shared" si="4"/>
        <v>janv-21</v>
      </c>
      <c r="N11" s="16" cm="1">
        <f t="array" ref="N11">SUMPRODUCT((TEXT($B$7:$B$500,"mmm-yy")=TEXT($M11,"mmm-yy"))*($H$7:$H$500))</f>
        <v>0</v>
      </c>
      <c r="O11" s="16" cm="1">
        <f t="array" ref="O11">SUMPRODUCT((TEXT($B$7:$B$500,"mmm-yy")=TEXT($M11,"mmm-yy"))*($I$7:$I$500))</f>
        <v>0</v>
      </c>
      <c r="Q11" s="4" t="str">
        <f>IF(R11="","",ROW()-3)</f>
        <v/>
      </c>
      <c r="R11" s="19"/>
      <c r="S11" s="5"/>
      <c r="T11" s="28"/>
      <c r="U11" s="30" t="str">
        <f ca="1">IFERROR(RANK(T11,OFFSET($T$4,,,COUNTA($T$4:$T$1000))),"")</f>
        <v/>
      </c>
      <c r="V11" s="25"/>
      <c r="X11" s="4" t="str">
        <f t="shared" si="1"/>
        <v/>
      </c>
      <c r="Z11" s="5" t="str" cm="1">
        <f t="array" ref="Z11">IF(Y11="","",SUMPRODUCT(($F$7:$F$503=Y11)*($I$7:$I$503)))</f>
        <v/>
      </c>
      <c r="AA11" s="5"/>
      <c r="AB11" s="4" t="str">
        <f t="shared" si="2"/>
        <v/>
      </c>
      <c r="AC11" s="5"/>
      <c r="AD11" s="5" t="str" cm="1">
        <f t="array" ref="AD11">IF(AC11="","",SUMPRODUCT(($E$7:$E$503=AC11)*($H$7:$H$503)))</f>
        <v/>
      </c>
      <c r="AE11" s="5"/>
      <c r="AF11" s="2" t="str">
        <f t="shared" si="3"/>
        <v/>
      </c>
      <c r="AH11" s="5" t="str" cm="1">
        <f t="array" ref="AH11">IF(AG11="","",SUMPRODUCT(($F$7:$F$503=AG11)*($H$7:$H$503)))</f>
        <v/>
      </c>
    </row>
    <row r="12" spans="1:34" x14ac:dyDescent="0.2">
      <c r="A12" s="2">
        <f t="shared" si="7"/>
        <v>5</v>
      </c>
      <c r="B12" s="6">
        <v>43986</v>
      </c>
      <c r="C12" t="s">
        <v>12</v>
      </c>
      <c r="H12" s="5"/>
      <c r="I12" s="5">
        <v>2000</v>
      </c>
      <c r="J12" s="5">
        <f t="shared" ref="J12:J74" si="8">IF(AND(H12="",I12=""),"",J11+H12-I12)</f>
        <v>7300</v>
      </c>
      <c r="K12" s="5"/>
      <c r="L12" s="5"/>
      <c r="M12" s="12" t="str">
        <f t="shared" si="4"/>
        <v>févr-21</v>
      </c>
      <c r="N12" s="16" cm="1">
        <f t="array" ref="N12">SUMPRODUCT((TEXT($B$7:$B$500,"mmm-yy")=TEXT($M12,"mmm-yy"))*($H$7:$H$500))</f>
        <v>0</v>
      </c>
      <c r="O12" s="16" cm="1">
        <f t="array" ref="O12">SUMPRODUCT((TEXT($B$7:$B$500,"mmm-yy")=TEXT($M12,"mmm-yy"))*($I$7:$I$500))</f>
        <v>0</v>
      </c>
      <c r="Q12" s="4" t="str">
        <f>IF(R12="","",ROW()-3)</f>
        <v/>
      </c>
      <c r="R12" s="19"/>
      <c r="S12" s="5"/>
      <c r="T12" s="28"/>
      <c r="U12" s="30" t="str">
        <f ca="1">IFERROR(RANK(T12,OFFSET($T$4,,,COUNTA($T$4:$T$1000))),"")</f>
        <v/>
      </c>
      <c r="V12" s="25"/>
      <c r="X12" s="4" t="str">
        <f t="shared" si="1"/>
        <v/>
      </c>
      <c r="Z12" s="5" t="str" cm="1">
        <f t="array" ref="Z12">IF(Y12="","",SUMPRODUCT(($F$7:$F$503=Y12)*($I$7:$I$503)))</f>
        <v/>
      </c>
      <c r="AA12" s="5"/>
      <c r="AB12" s="4" t="str">
        <f t="shared" si="2"/>
        <v/>
      </c>
      <c r="AC12" s="5"/>
      <c r="AD12" s="5" t="str" cm="1">
        <f t="array" ref="AD12">IF(AC12="","",SUMPRODUCT(($E$7:$E$503=AC12)*($H$7:$H$503)))</f>
        <v/>
      </c>
      <c r="AE12" s="5"/>
      <c r="AF12" s="2" t="str">
        <f t="shared" si="3"/>
        <v/>
      </c>
      <c r="AH12" s="5" t="str" cm="1">
        <f t="array" ref="AH12">IF(AG12="","",SUMPRODUCT(($F$7:$F$503=AG12)*($H$7:$H$503)))</f>
        <v/>
      </c>
    </row>
    <row r="13" spans="1:34" x14ac:dyDescent="0.2">
      <c r="A13" s="2">
        <f t="shared" si="7"/>
        <v>6</v>
      </c>
      <c r="B13" s="6">
        <v>43986</v>
      </c>
      <c r="C13" t="s">
        <v>12</v>
      </c>
      <c r="H13" s="5"/>
      <c r="I13" s="5">
        <v>500</v>
      </c>
      <c r="J13" s="5">
        <f t="shared" si="8"/>
        <v>6800</v>
      </c>
      <c r="K13" s="5"/>
      <c r="L13" s="5"/>
      <c r="M13" s="12" t="str">
        <f t="shared" si="4"/>
        <v>mars-21</v>
      </c>
      <c r="N13" s="16" cm="1">
        <f t="array" ref="N13">SUMPRODUCT((TEXT($B$7:$B$500,"mmm-yy")=TEXT($M13,"mmm-yy"))*($H$7:$H$500))</f>
        <v>0</v>
      </c>
      <c r="O13" s="16" cm="1">
        <f t="array" ref="O13">SUMPRODUCT((TEXT($B$7:$B$500,"mmm-yy")=TEXT($M13,"mmm-yy"))*($I$7:$I$500))</f>
        <v>0</v>
      </c>
      <c r="Q13" s="4" t="str">
        <f>IF(R13="","",ROW()-3)</f>
        <v/>
      </c>
      <c r="R13" s="19"/>
      <c r="S13" s="5"/>
      <c r="T13" s="28"/>
      <c r="U13" s="30" t="str">
        <f ca="1">IFERROR(RANK(T13,OFFSET($T$4,,,COUNTA($T$4:$T$1000))),"")</f>
        <v/>
      </c>
      <c r="V13" s="25"/>
      <c r="X13" s="4" t="str">
        <f t="shared" si="1"/>
        <v/>
      </c>
      <c r="Z13" s="5" t="str" cm="1">
        <f t="array" ref="Z13">IF(Y13="","",SUMPRODUCT(($F$7:$F$503=Y13)*($I$7:$I$503)))</f>
        <v/>
      </c>
      <c r="AA13" s="5"/>
      <c r="AB13" s="4" t="str">
        <f t="shared" si="2"/>
        <v/>
      </c>
      <c r="AC13" s="5"/>
      <c r="AD13" s="5" t="str" cm="1">
        <f t="array" ref="AD13">IF(AC13="","",SUMPRODUCT(($E$7:$E$503=AC13)*($H$7:$H$503)))</f>
        <v/>
      </c>
      <c r="AE13" s="5"/>
      <c r="AF13" s="2" t="str">
        <f t="shared" si="3"/>
        <v/>
      </c>
      <c r="AH13" s="5" t="str" cm="1">
        <f t="array" ref="AH13">IF(AG13="","",SUMPRODUCT(($F$7:$F$503=AG13)*($H$7:$H$503)))</f>
        <v/>
      </c>
    </row>
    <row r="14" spans="1:34" x14ac:dyDescent="0.2">
      <c r="A14" s="2">
        <f t="shared" si="7"/>
        <v>7</v>
      </c>
      <c r="B14" s="6">
        <v>43986</v>
      </c>
      <c r="C14" t="s">
        <v>12</v>
      </c>
      <c r="H14" s="5"/>
      <c r="I14" s="5">
        <v>500</v>
      </c>
      <c r="J14" s="5">
        <f t="shared" si="8"/>
        <v>6300</v>
      </c>
      <c r="K14" s="5"/>
      <c r="L14" s="5"/>
      <c r="M14" s="12" t="str">
        <f t="shared" si="4"/>
        <v>avr-21</v>
      </c>
      <c r="N14" s="16" cm="1">
        <f t="array" ref="N14">SUMPRODUCT((TEXT($B$7:$B$500,"mmm-yy")=TEXT($M14,"mmm-yy"))*($H$7:$H$500))</f>
        <v>0</v>
      </c>
      <c r="O14" s="16" cm="1">
        <f t="array" ref="O14">SUMPRODUCT((TEXT($B$7:$B$500,"mmm-yy")=TEXT($M14,"mmm-yy"))*($I$7:$I$500))</f>
        <v>0</v>
      </c>
      <c r="Q14" s="4" t="str">
        <f>IF(R14="","",ROW()-3)</f>
        <v/>
      </c>
      <c r="R14" s="19"/>
      <c r="S14" s="5"/>
      <c r="T14" s="28"/>
      <c r="U14" s="30" t="str">
        <f ca="1">IFERROR(RANK(T14,OFFSET($T$4,,,COUNTA($T$4:$T$1000))),"")</f>
        <v/>
      </c>
      <c r="V14" s="25"/>
      <c r="X14" s="4" t="str">
        <f t="shared" si="1"/>
        <v/>
      </c>
      <c r="Z14" s="5" t="str" cm="1">
        <f t="array" ref="Z14">IF(Y14="","",SUMPRODUCT(($F$7:$F$503=Y14)*($I$7:$I$503)))</f>
        <v/>
      </c>
      <c r="AA14" s="5"/>
      <c r="AB14" s="4" t="str">
        <f t="shared" si="2"/>
        <v/>
      </c>
      <c r="AC14" s="5"/>
      <c r="AD14" s="5" t="str" cm="1">
        <f t="array" ref="AD14">IF(AC14="","",SUMPRODUCT(($E$7:$E$503=AC14)*($H$7:$H$503)))</f>
        <v/>
      </c>
      <c r="AE14" s="5"/>
      <c r="AF14" s="2" t="str">
        <f t="shared" si="3"/>
        <v/>
      </c>
      <c r="AH14" s="5" t="str" cm="1">
        <f t="array" ref="AH14">IF(AG14="","",SUMPRODUCT(($F$7:$F$503=AG14)*($H$7:$H$503)))</f>
        <v/>
      </c>
    </row>
    <row r="15" spans="1:34" x14ac:dyDescent="0.2">
      <c r="A15" s="2">
        <f t="shared" si="7"/>
        <v>8</v>
      </c>
      <c r="B15" s="6">
        <v>43986</v>
      </c>
      <c r="C15" t="s">
        <v>12</v>
      </c>
      <c r="H15" s="5"/>
      <c r="I15" s="5">
        <v>450</v>
      </c>
      <c r="J15" s="5">
        <f t="shared" si="8"/>
        <v>5850</v>
      </c>
      <c r="K15" s="5"/>
      <c r="L15" s="5"/>
      <c r="M15" s="12" t="str">
        <f t="shared" si="4"/>
        <v>mai-21</v>
      </c>
      <c r="N15" s="16" cm="1">
        <f t="array" ref="N15">SUMPRODUCT((TEXT($B$7:$B$500,"mmm-yy")=TEXT($M15,"mmm-yy"))*($H$7:$H$500))</f>
        <v>0</v>
      </c>
      <c r="O15" s="16" cm="1">
        <f t="array" ref="O15">SUMPRODUCT((TEXT($B$7:$B$500,"mmm-yy")=TEXT($M15,"mmm-yy"))*($I$7:$I$500))</f>
        <v>0</v>
      </c>
      <c r="Q15" s="4" t="str">
        <f>IF(R15="","",ROW()-3)</f>
        <v/>
      </c>
      <c r="R15" s="19"/>
      <c r="S15" s="5"/>
      <c r="T15" s="28"/>
      <c r="U15" s="30" t="str">
        <f ca="1">IFERROR(RANK(T15,OFFSET($T$4,,,COUNTA($T$4:$T$1000))),"")</f>
        <v/>
      </c>
      <c r="V15" s="25"/>
      <c r="X15" s="4" t="str">
        <f t="shared" si="1"/>
        <v/>
      </c>
      <c r="Z15" s="5" t="str" cm="1">
        <f t="array" ref="Z15">IF(Y15="","",SUMPRODUCT(($F$7:$F$503=Y15)*($I$7:$I$503)))</f>
        <v/>
      </c>
      <c r="AA15" s="5"/>
      <c r="AB15" s="4" t="str">
        <f t="shared" si="2"/>
        <v/>
      </c>
      <c r="AC15" s="5"/>
      <c r="AD15" s="5" t="str" cm="1">
        <f t="array" ref="AD15">IF(AC15="","",SUMPRODUCT(($E$7:$E$503=AC15)*($H$7:$H$503)))</f>
        <v/>
      </c>
      <c r="AE15" s="5"/>
      <c r="AF15" s="2" t="str">
        <f t="shared" si="3"/>
        <v/>
      </c>
      <c r="AH15" s="5" t="str" cm="1">
        <f t="array" ref="AH15">IF(AG15="","",SUMPRODUCT(($F$7:$F$503=AG15)*($H$7:$H$503)))</f>
        <v/>
      </c>
    </row>
    <row r="16" spans="1:34" x14ac:dyDescent="0.2">
      <c r="A16" s="2">
        <f t="shared" si="7"/>
        <v>9</v>
      </c>
      <c r="B16" s="6">
        <v>43986</v>
      </c>
      <c r="C16" t="s">
        <v>12</v>
      </c>
      <c r="H16" s="5"/>
      <c r="I16" s="5">
        <v>200</v>
      </c>
      <c r="J16" s="5">
        <f t="shared" si="8"/>
        <v>5650</v>
      </c>
      <c r="K16" s="5"/>
      <c r="L16" s="5"/>
      <c r="M16" s="12" t="str">
        <f t="shared" si="4"/>
        <v>juin-21</v>
      </c>
      <c r="N16" s="16" cm="1">
        <f t="array" ref="N16">SUMPRODUCT((TEXT($B$7:$B$500,"mmm-yy")=TEXT($M16,"mmm-yy"))*($H$7:$H$500))</f>
        <v>0</v>
      </c>
      <c r="O16" s="16" cm="1">
        <f t="array" ref="O16">SUMPRODUCT((TEXT($B$7:$B$500,"mmm-yy")=TEXT($M16,"mmm-yy"))*($I$7:$I$500))</f>
        <v>0</v>
      </c>
      <c r="Q16" s="4" t="str">
        <f>IF(R16="","",ROW()-3)</f>
        <v/>
      </c>
      <c r="R16" s="19"/>
      <c r="S16" s="5"/>
      <c r="T16" s="28"/>
      <c r="U16" s="30" t="str">
        <f ca="1">IFERROR(RANK(T16,OFFSET($T$4,,,COUNTA($T$4:$T$1000))),"")</f>
        <v/>
      </c>
      <c r="V16" s="25"/>
      <c r="X16" s="4" t="str">
        <f t="shared" si="1"/>
        <v/>
      </c>
      <c r="Z16" s="5" t="str" cm="1">
        <f t="array" ref="Z16">IF(Y16="","",SUMPRODUCT(($F$7:$F$503=Y16)*($I$7:$I$503)))</f>
        <v/>
      </c>
      <c r="AA16" s="5"/>
      <c r="AB16" s="4" t="str">
        <f t="shared" si="2"/>
        <v/>
      </c>
      <c r="AC16" s="5"/>
      <c r="AD16" s="5" t="str" cm="1">
        <f t="array" ref="AD16">IF(AC16="","",SUMPRODUCT(($E$7:$E$503=AC16)*($H$7:$H$503)))</f>
        <v/>
      </c>
      <c r="AE16" s="5"/>
      <c r="AF16" s="2" t="str">
        <f t="shared" si="3"/>
        <v/>
      </c>
      <c r="AH16" s="5" t="str" cm="1">
        <f t="array" ref="AH16">IF(AG16="","",SUMPRODUCT(($F$7:$F$503=AG16)*($H$7:$H$503)))</f>
        <v/>
      </c>
    </row>
    <row r="17" spans="1:34" x14ac:dyDescent="0.2">
      <c r="A17" s="2">
        <f t="shared" si="7"/>
        <v>10</v>
      </c>
      <c r="B17" s="6">
        <v>43986</v>
      </c>
      <c r="C17" t="s">
        <v>12</v>
      </c>
      <c r="H17" s="5"/>
      <c r="I17" s="5">
        <v>50</v>
      </c>
      <c r="J17" s="5">
        <f t="shared" si="8"/>
        <v>5600</v>
      </c>
      <c r="K17" s="5"/>
      <c r="L17" s="5"/>
      <c r="M17" s="12" t="str">
        <f t="shared" si="4"/>
        <v>juil-21</v>
      </c>
      <c r="N17" s="16" cm="1">
        <f t="array" ref="N17">SUMPRODUCT((TEXT($B$7:$B$500,"mmm-yy")=TEXT($M17,"mmm-yy"))*($H$7:$H$500))</f>
        <v>0</v>
      </c>
      <c r="O17" s="16" cm="1">
        <f t="array" ref="O17">SUMPRODUCT((TEXT($B$7:$B$500,"mmm-yy")=TEXT($M17,"mmm-yy"))*($I$7:$I$500))</f>
        <v>0</v>
      </c>
      <c r="Q17" s="4" t="str">
        <f>IF(R17="","",ROW()-3)</f>
        <v/>
      </c>
      <c r="S17" s="5"/>
      <c r="T17" s="28"/>
      <c r="U17" s="30" t="str">
        <f ca="1">IFERROR(RANK(T17,OFFSET($T$4,,,COUNTA($T$4:$T$1000))),"")</f>
        <v/>
      </c>
      <c r="V17" s="25"/>
      <c r="X17" s="4" t="str">
        <f t="shared" si="1"/>
        <v/>
      </c>
      <c r="Z17" s="5" t="str" cm="1">
        <f t="array" ref="Z17">IF(Y17="","",SUMPRODUCT(($F$7:$F$503=Y17)*($I$7:$I$503)))</f>
        <v/>
      </c>
      <c r="AA17" s="5"/>
      <c r="AB17" s="4" t="str">
        <f t="shared" si="2"/>
        <v/>
      </c>
      <c r="AC17" s="5"/>
      <c r="AD17" s="5" t="str" cm="1">
        <f t="array" ref="AD17">IF(AC17="","",SUMPRODUCT(($E$7:$E$503=AC17)*($H$7:$H$503)))</f>
        <v/>
      </c>
      <c r="AE17" s="5"/>
      <c r="AF17" s="2" t="str">
        <f t="shared" si="3"/>
        <v/>
      </c>
      <c r="AH17" s="5" t="str" cm="1">
        <f t="array" ref="AH17">IF(AG17="","",SUMPRODUCT(($F$7:$F$503=AG17)*($H$7:$H$503)))</f>
        <v/>
      </c>
    </row>
    <row r="18" spans="1:34" x14ac:dyDescent="0.2">
      <c r="A18" s="2">
        <f t="shared" si="7"/>
        <v>11</v>
      </c>
      <c r="B18" s="6">
        <v>43986</v>
      </c>
      <c r="C18" t="s">
        <v>12</v>
      </c>
      <c r="H18" s="5"/>
      <c r="I18" s="5">
        <v>100</v>
      </c>
      <c r="J18" s="5">
        <f t="shared" si="8"/>
        <v>5500</v>
      </c>
      <c r="K18" s="5"/>
      <c r="L18" s="5"/>
      <c r="M18" s="12" t="str">
        <f t="shared" si="4"/>
        <v>août-21</v>
      </c>
      <c r="N18" s="16" cm="1">
        <f t="array" ref="N18">SUMPRODUCT((TEXT($B$7:$B$500,"mmm-yy")=TEXT($M18,"mmm-yy"))*($H$7:$H$500))</f>
        <v>0</v>
      </c>
      <c r="O18" s="16" cm="1">
        <f t="array" ref="O18">SUMPRODUCT((TEXT($B$7:$B$500,"mmm-yy")=TEXT($M18,"mmm-yy"))*($I$7:$I$500))</f>
        <v>0</v>
      </c>
      <c r="Q18" s="4" t="str">
        <f>IF(R18="","",ROW()-3)</f>
        <v/>
      </c>
      <c r="S18" s="5"/>
      <c r="T18" s="28"/>
      <c r="U18" s="30" t="str">
        <f ca="1">IFERROR(RANK(T18,OFFSET($T$4,,,COUNTA($T$4:$T$1000))),"")</f>
        <v/>
      </c>
      <c r="V18" s="25"/>
      <c r="X18" s="4" t="str">
        <f t="shared" si="1"/>
        <v/>
      </c>
      <c r="Z18" s="5" t="str" cm="1">
        <f t="array" ref="Z18">IF(Y18="","",SUMPRODUCT(($F$7:$F$503=Y18)*($I$7:$I$503)))</f>
        <v/>
      </c>
      <c r="AA18" s="5"/>
      <c r="AB18" s="4" t="str">
        <f t="shared" si="2"/>
        <v/>
      </c>
      <c r="AC18" s="5"/>
      <c r="AD18" s="5" t="str" cm="1">
        <f t="array" ref="AD18">IF(AC18="","",SUMPRODUCT(($E$7:$E$503=AC18)*($H$7:$H$503)))</f>
        <v/>
      </c>
      <c r="AE18" s="5"/>
      <c r="AF18" s="2" t="str">
        <f t="shared" si="3"/>
        <v/>
      </c>
      <c r="AH18" s="5" t="str" cm="1">
        <f t="array" ref="AH18">IF(AG18="","",SUMPRODUCT(($F$7:$F$503=AG18)*($H$7:$H$503)))</f>
        <v/>
      </c>
    </row>
    <row r="19" spans="1:34" x14ac:dyDescent="0.2">
      <c r="A19" s="2">
        <f t="shared" si="7"/>
        <v>12</v>
      </c>
      <c r="B19" s="6">
        <v>43986</v>
      </c>
      <c r="C19" t="s">
        <v>12</v>
      </c>
      <c r="H19" s="5"/>
      <c r="I19" s="5">
        <v>500</v>
      </c>
      <c r="J19" s="5">
        <f t="shared" si="8"/>
        <v>5000</v>
      </c>
      <c r="K19" s="5"/>
      <c r="L19" s="5"/>
      <c r="M19" s="4"/>
      <c r="N19" s="5"/>
      <c r="Q19" s="4" t="str">
        <f>IF(R19="","",ROW()-3)</f>
        <v/>
      </c>
      <c r="S19" s="5"/>
      <c r="T19" s="28"/>
      <c r="U19" s="30" t="str">
        <f ca="1">IFERROR(RANK(T19,OFFSET($T$4,,,COUNTA($T$4:$T$1000))),"")</f>
        <v/>
      </c>
      <c r="V19" s="25"/>
      <c r="X19" s="4" t="str">
        <f t="shared" si="1"/>
        <v/>
      </c>
      <c r="Z19" s="5" t="str" cm="1">
        <f t="array" ref="Z19">IF(Y19="","",SUMPRODUCT(($F$7:$F$503=Y19)*($I$7:$I$503)))</f>
        <v/>
      </c>
      <c r="AA19" s="5"/>
      <c r="AB19" s="4" t="str">
        <f t="shared" si="2"/>
        <v/>
      </c>
      <c r="AC19" s="5"/>
      <c r="AD19" s="5" t="str" cm="1">
        <f t="array" ref="AD19">IF(AC19="","",SUMPRODUCT(($E$7:$E$503=AC19)*($H$7:$H$503)))</f>
        <v/>
      </c>
      <c r="AE19" s="5"/>
      <c r="AF19" s="2" t="str">
        <f t="shared" si="3"/>
        <v/>
      </c>
      <c r="AH19" s="5" t="str" cm="1">
        <f t="array" ref="AH19">IF(AG19="","",SUMPRODUCT(($F$7:$F$503=AG19)*($H$7:$H$503)))</f>
        <v/>
      </c>
    </row>
    <row r="20" spans="1:34" x14ac:dyDescent="0.2">
      <c r="A20" s="2">
        <f t="shared" si="7"/>
        <v>13</v>
      </c>
      <c r="B20" s="6">
        <v>43986</v>
      </c>
      <c r="C20" t="s">
        <v>12</v>
      </c>
      <c r="H20" s="5"/>
      <c r="I20" s="5">
        <v>400</v>
      </c>
      <c r="J20" s="5">
        <f t="shared" si="8"/>
        <v>4600</v>
      </c>
      <c r="K20" s="5"/>
      <c r="L20" s="5"/>
      <c r="N20" s="5"/>
      <c r="Q20" s="4" t="str">
        <f>IF(R20="","",ROW()-3)</f>
        <v/>
      </c>
      <c r="S20" s="5"/>
      <c r="T20" s="28"/>
      <c r="U20" s="30" t="str">
        <f ca="1">IFERROR(RANK(T20,OFFSET($T$4,,,COUNTA($T$4:$T$1000))),"")</f>
        <v/>
      </c>
      <c r="V20" s="25"/>
      <c r="X20" s="4" t="str">
        <f t="shared" si="1"/>
        <v/>
      </c>
      <c r="Z20" s="5" t="str" cm="1">
        <f t="array" ref="Z20">IF(Y20="","",SUMPRODUCT(($F$7:$F$503=Y20)*($I$7:$I$503)))</f>
        <v/>
      </c>
      <c r="AA20" s="5"/>
      <c r="AB20" s="4" t="str">
        <f t="shared" si="2"/>
        <v/>
      </c>
      <c r="AC20" s="5"/>
      <c r="AD20" s="5" t="str" cm="1">
        <f t="array" ref="AD20">IF(AC20="","",SUMPRODUCT(($E$7:$E$503=AC20)*($H$7:$H$503)))</f>
        <v/>
      </c>
      <c r="AE20" s="5"/>
      <c r="AF20" s="2" t="str">
        <f t="shared" si="3"/>
        <v/>
      </c>
      <c r="AH20" s="5" t="str" cm="1">
        <f t="array" ref="AH20">IF(AG20="","",SUMPRODUCT(($F$7:$F$503=AG20)*($H$7:$H$503)))</f>
        <v/>
      </c>
    </row>
    <row r="21" spans="1:34" x14ac:dyDescent="0.2">
      <c r="A21" s="2">
        <f t="shared" si="7"/>
        <v>14</v>
      </c>
      <c r="B21" s="6">
        <v>43986</v>
      </c>
      <c r="C21" t="s">
        <v>12</v>
      </c>
      <c r="H21" s="5"/>
      <c r="I21" s="5">
        <v>500</v>
      </c>
      <c r="J21" s="5">
        <f t="shared" si="8"/>
        <v>4100</v>
      </c>
      <c r="K21" s="5"/>
      <c r="L21" s="5"/>
      <c r="M21" s="5"/>
      <c r="N21" s="5"/>
      <c r="Q21" s="4" t="str">
        <f>IF(R21="","",ROW()-3)</f>
        <v/>
      </c>
      <c r="S21" s="5"/>
      <c r="T21" s="28"/>
      <c r="U21" s="30" t="str">
        <f ca="1">IFERROR(RANK(T21,OFFSET($T$4,,,COUNTA($T$4:$T$1000))),"")</f>
        <v/>
      </c>
      <c r="V21" s="25"/>
      <c r="X21" s="4" t="str">
        <f t="shared" si="1"/>
        <v/>
      </c>
      <c r="Z21" s="5" t="str" cm="1">
        <f t="array" ref="Z21">IF(Y21="","",SUMPRODUCT(($F$7:$F$503=Y21)*($I$7:$I$503)))</f>
        <v/>
      </c>
      <c r="AA21" s="5"/>
      <c r="AB21" s="4" t="str">
        <f t="shared" si="2"/>
        <v/>
      </c>
      <c r="AC21" s="5"/>
      <c r="AD21" s="5" t="str" cm="1">
        <f t="array" ref="AD21">IF(AC21="","",SUMPRODUCT(($E$7:$E$503=AC21)*($H$7:$H$503)))</f>
        <v/>
      </c>
      <c r="AE21" s="5"/>
      <c r="AF21" s="2" t="str">
        <f t="shared" si="3"/>
        <v/>
      </c>
      <c r="AH21" s="5" t="str" cm="1">
        <f t="array" ref="AH21">IF(AG21="","",SUMPRODUCT(($F$7:$F$503=AG21)*($H$7:$H$503)))</f>
        <v/>
      </c>
    </row>
    <row r="22" spans="1:34" x14ac:dyDescent="0.2">
      <c r="A22" s="2">
        <f t="shared" si="7"/>
        <v>15</v>
      </c>
      <c r="B22" s="6">
        <v>43986</v>
      </c>
      <c r="C22" t="s">
        <v>12</v>
      </c>
      <c r="H22" s="5"/>
      <c r="I22" s="5">
        <v>500</v>
      </c>
      <c r="J22" s="5">
        <f t="shared" si="8"/>
        <v>3600</v>
      </c>
      <c r="K22" s="5"/>
      <c r="L22" s="5"/>
      <c r="M22" s="5"/>
      <c r="N22" s="5"/>
      <c r="Q22" s="4" t="str">
        <f>IF(R22="","",ROW()-3)</f>
        <v/>
      </c>
      <c r="S22" s="5"/>
      <c r="T22" s="28"/>
      <c r="U22" s="30" t="str">
        <f ca="1">IFERROR(RANK(T22,OFFSET($T$4,,,COUNTA($T$4:$T$1000))),"")</f>
        <v/>
      </c>
      <c r="V22" s="25"/>
      <c r="X22" s="4" t="str">
        <f t="shared" si="1"/>
        <v/>
      </c>
      <c r="Z22" s="5" t="str" cm="1">
        <f t="array" ref="Z22">IF(Y22="","",SUMPRODUCT(($F$7:$F$503=Y22)*($I$7:$I$503)))</f>
        <v/>
      </c>
      <c r="AA22" s="5"/>
      <c r="AB22" s="4" t="str">
        <f t="shared" si="2"/>
        <v/>
      </c>
      <c r="AC22" s="5"/>
      <c r="AD22" s="5" t="str" cm="1">
        <f t="array" ref="AD22">IF(AC22="","",SUMPRODUCT(($E$7:$E$503=AC22)*($H$7:$H$503)))</f>
        <v/>
      </c>
      <c r="AE22" s="5"/>
      <c r="AF22" s="2" t="str">
        <f t="shared" si="3"/>
        <v/>
      </c>
      <c r="AH22" s="5" t="str" cm="1">
        <f t="array" ref="AH22">IF(AG22="","",SUMPRODUCT(($F$7:$F$503=AG22)*($H$7:$H$503)))</f>
        <v/>
      </c>
    </row>
    <row r="23" spans="1:34" x14ac:dyDescent="0.2">
      <c r="A23" s="2">
        <f t="shared" si="7"/>
        <v>16</v>
      </c>
      <c r="B23" s="6">
        <v>43986</v>
      </c>
      <c r="C23" t="s">
        <v>12</v>
      </c>
      <c r="H23" s="5"/>
      <c r="I23" s="5">
        <v>250</v>
      </c>
      <c r="J23" s="5">
        <f t="shared" si="8"/>
        <v>3350</v>
      </c>
      <c r="K23" s="5"/>
      <c r="L23" s="5"/>
      <c r="M23" s="5"/>
      <c r="N23" s="5"/>
      <c r="Q23" s="4" t="str">
        <f>IF(R23="","",ROW()-3)</f>
        <v/>
      </c>
      <c r="S23" s="5"/>
      <c r="T23" s="28"/>
      <c r="U23" s="30" t="str">
        <f ca="1">IFERROR(RANK(T23,OFFSET($T$4,,,COUNTA($T$4:$T$1000))),"")</f>
        <v/>
      </c>
      <c r="V23" s="25"/>
      <c r="X23" s="4" t="str">
        <f t="shared" si="1"/>
        <v/>
      </c>
      <c r="Z23" s="5" t="str" cm="1">
        <f t="array" ref="Z23">IF(Y23="","",SUMPRODUCT(($F$7:$F$503=Y23)*($I$7:$I$503)))</f>
        <v/>
      </c>
      <c r="AA23" s="5"/>
      <c r="AB23" s="4" t="str">
        <f t="shared" si="2"/>
        <v/>
      </c>
      <c r="AC23" s="5"/>
      <c r="AD23" s="5" t="str" cm="1">
        <f t="array" ref="AD23">IF(AC23="","",SUMPRODUCT(($E$7:$E$503=AC23)*($H$7:$H$503)))</f>
        <v/>
      </c>
      <c r="AE23" s="5"/>
      <c r="AF23" s="2" t="str">
        <f t="shared" si="3"/>
        <v/>
      </c>
      <c r="AH23" s="5" t="str" cm="1">
        <f t="array" ref="AH23">IF(AG23="","",SUMPRODUCT(($F$7:$F$503=AG23)*($H$7:$H$503)))</f>
        <v/>
      </c>
    </row>
    <row r="24" spans="1:34" x14ac:dyDescent="0.2">
      <c r="A24" s="2">
        <f t="shared" si="7"/>
        <v>17</v>
      </c>
      <c r="B24" s="6">
        <v>43986</v>
      </c>
      <c r="C24" t="s">
        <v>12</v>
      </c>
      <c r="H24" s="5"/>
      <c r="I24" s="5">
        <v>50</v>
      </c>
      <c r="J24" s="5">
        <f t="shared" si="8"/>
        <v>3300</v>
      </c>
      <c r="K24" s="5"/>
      <c r="L24" s="5"/>
      <c r="M24" s="5"/>
      <c r="N24" s="5"/>
      <c r="P24" s="16"/>
      <c r="Q24" s="4" t="str">
        <f>IF(R24="","",ROW()-3)</f>
        <v/>
      </c>
      <c r="S24" s="5"/>
      <c r="T24" s="33"/>
      <c r="U24" s="30" t="str">
        <f ca="1">IFERROR(RANK(T24,OFFSET($T$4,,,COUNTA($T$4:$T$1000))),"")</f>
        <v/>
      </c>
      <c r="V24" s="25"/>
      <c r="X24" s="4" t="str">
        <f t="shared" si="1"/>
        <v/>
      </c>
      <c r="Z24" s="5" t="str" cm="1">
        <f t="array" ref="Z24">IF(Y24="","",SUMPRODUCT(($F$7:$F$503=Y24)*($I$7:$I$503)))</f>
        <v/>
      </c>
      <c r="AA24" s="5"/>
      <c r="AB24" s="4" t="str">
        <f t="shared" si="2"/>
        <v/>
      </c>
      <c r="AC24" s="5"/>
      <c r="AD24" s="5" t="str" cm="1">
        <f t="array" ref="AD24">IF(AC24="","",SUMPRODUCT(($E$7:$E$503=AC24)*($H$7:$H$503)))</f>
        <v/>
      </c>
      <c r="AE24" s="5"/>
      <c r="AF24" s="2" t="str">
        <f t="shared" si="3"/>
        <v/>
      </c>
      <c r="AH24" s="5" t="str" cm="1">
        <f t="array" ref="AH24">IF(AG24="","",SUMPRODUCT(($F$7:$F$503=AG24)*($H$7:$H$503)))</f>
        <v/>
      </c>
    </row>
    <row r="25" spans="1:34" x14ac:dyDescent="0.2">
      <c r="A25" s="2">
        <f t="shared" si="7"/>
        <v>18</v>
      </c>
      <c r="B25" s="6">
        <v>43986</v>
      </c>
      <c r="C25" t="s">
        <v>12</v>
      </c>
      <c r="H25" s="5"/>
      <c r="I25" s="5">
        <v>100</v>
      </c>
      <c r="J25" s="5">
        <f t="shared" si="8"/>
        <v>3200</v>
      </c>
      <c r="K25" s="5"/>
      <c r="L25" s="5"/>
      <c r="M25" s="5"/>
      <c r="N25" s="5"/>
      <c r="Q25" s="4" t="str">
        <f>IF(R25="","",ROW()-3)</f>
        <v/>
      </c>
      <c r="S25" s="5"/>
      <c r="T25" s="25"/>
      <c r="U25" s="30" t="str">
        <f ca="1">IFERROR(RANK(T25,OFFSET($T$4,,,COUNTA($T$4:$T$1000))),"")</f>
        <v/>
      </c>
      <c r="V25" s="25"/>
      <c r="X25" s="4" t="str">
        <f t="shared" si="1"/>
        <v/>
      </c>
      <c r="Z25" s="5" t="str" cm="1">
        <f t="array" ref="Z25">IF(Y25="","",SUMPRODUCT(($F$7:$F$503=Y25)*($I$7:$I$503)))</f>
        <v/>
      </c>
      <c r="AA25" s="5"/>
      <c r="AB25" s="4" t="str">
        <f t="shared" si="2"/>
        <v/>
      </c>
      <c r="AC25" s="5"/>
      <c r="AD25" s="5" t="str" cm="1">
        <f t="array" ref="AD25">IF(AC25="","",SUMPRODUCT(($E$7:$E$503=AC25)*($H$7:$H$503)))</f>
        <v/>
      </c>
      <c r="AE25" s="5"/>
      <c r="AF25" s="2" t="str">
        <f t="shared" si="3"/>
        <v/>
      </c>
      <c r="AH25" s="5" t="str" cm="1">
        <f t="array" ref="AH25">IF(AG25="","",SUMPRODUCT(($F$7:$F$503=AG25)*($H$7:$H$503)))</f>
        <v/>
      </c>
    </row>
    <row r="26" spans="1:34" x14ac:dyDescent="0.2">
      <c r="A26" s="2">
        <f t="shared" si="7"/>
        <v>19</v>
      </c>
      <c r="B26" s="6">
        <v>43986</v>
      </c>
      <c r="C26" t="s">
        <v>12</v>
      </c>
      <c r="H26" s="5"/>
      <c r="I26" s="5">
        <v>100</v>
      </c>
      <c r="J26" s="5">
        <f t="shared" si="8"/>
        <v>3100</v>
      </c>
      <c r="K26" s="5"/>
      <c r="L26" s="5"/>
      <c r="M26" s="5"/>
      <c r="N26" s="5"/>
      <c r="Q26" s="4" t="str">
        <f>IF(R26="","",ROW()-3)</f>
        <v/>
      </c>
      <c r="S26" s="5"/>
      <c r="T26" s="25"/>
      <c r="U26" s="30" t="str">
        <f ca="1">IFERROR(RANK(T26,OFFSET($T$4,,,COUNTA($T$4:$T$1000))),"")</f>
        <v/>
      </c>
      <c r="V26" s="25"/>
      <c r="X26" s="4" t="str">
        <f t="shared" si="1"/>
        <v/>
      </c>
      <c r="Z26" s="5" t="str" cm="1">
        <f t="array" ref="Z26">IF(Y26="","",SUMPRODUCT(($F$7:$F$503=Y26)*($I$7:$I$503)))</f>
        <v/>
      </c>
      <c r="AA26" s="5"/>
      <c r="AB26" s="4" t="str">
        <f t="shared" si="2"/>
        <v/>
      </c>
      <c r="AC26" s="5"/>
      <c r="AD26" s="5" t="str" cm="1">
        <f t="array" ref="AD26">IF(AC26="","",SUMPRODUCT(($E$7:$E$503=AC26)*($H$7:$H$503)))</f>
        <v/>
      </c>
      <c r="AE26" s="5"/>
      <c r="AF26" s="2" t="str">
        <f t="shared" si="3"/>
        <v/>
      </c>
      <c r="AH26" s="5" t="str" cm="1">
        <f t="array" ref="AH26">IF(AG26="","",SUMPRODUCT(($F$7:$F$503=AG26)*($H$7:$H$503)))</f>
        <v/>
      </c>
    </row>
    <row r="27" spans="1:34" x14ac:dyDescent="0.2">
      <c r="A27" s="2">
        <f t="shared" si="7"/>
        <v>20</v>
      </c>
      <c r="B27" s="6">
        <v>43987</v>
      </c>
      <c r="C27" t="s">
        <v>12</v>
      </c>
      <c r="H27" s="5"/>
      <c r="I27" s="5">
        <v>100</v>
      </c>
      <c r="J27" s="5">
        <f t="shared" si="8"/>
        <v>3000</v>
      </c>
      <c r="K27" s="5"/>
      <c r="L27" s="5"/>
      <c r="M27" s="5"/>
      <c r="N27" s="5"/>
      <c r="S27" s="5"/>
      <c r="T27" s="25"/>
      <c r="U27" s="30" t="str">
        <f ca="1">IFERROR(RANK(T27,OFFSET($T$4,,,COUNTA($T$4:$T$1000))),"")</f>
        <v/>
      </c>
      <c r="V27" s="25"/>
      <c r="X27" s="4" t="str">
        <f t="shared" si="1"/>
        <v/>
      </c>
      <c r="Z27" s="5" t="str" cm="1">
        <f t="array" ref="Z27">IF(Y27="","",SUMPRODUCT(($F$7:$F$503=Y27)*($I$7:$I$503)))</f>
        <v/>
      </c>
      <c r="AA27" s="5"/>
      <c r="AB27" s="4" t="str">
        <f t="shared" si="2"/>
        <v/>
      </c>
      <c r="AC27" s="5"/>
      <c r="AD27" s="5" t="str" cm="1">
        <f t="array" ref="AD27">IF(AC27="","",SUMPRODUCT(($E$7:$E$503=AC27)*($H$7:$H$503)))</f>
        <v/>
      </c>
      <c r="AE27" s="5"/>
      <c r="AF27" s="2" t="str">
        <f t="shared" si="3"/>
        <v/>
      </c>
      <c r="AH27" s="5" t="str" cm="1">
        <f t="array" ref="AH27">IF(AG27="","",SUMPRODUCT(($F$7:$F$503=AG27)*($H$7:$H$503)))</f>
        <v/>
      </c>
    </row>
    <row r="28" spans="1:34" x14ac:dyDescent="0.2">
      <c r="A28" s="2">
        <f t="shared" si="7"/>
        <v>21</v>
      </c>
      <c r="B28" s="6">
        <v>43987</v>
      </c>
      <c r="C28" t="s">
        <v>12</v>
      </c>
      <c r="H28" s="5"/>
      <c r="I28" s="5">
        <v>100</v>
      </c>
      <c r="J28" s="5">
        <f t="shared" si="8"/>
        <v>2900</v>
      </c>
      <c r="K28" s="5"/>
      <c r="L28" s="5"/>
      <c r="M28" s="5"/>
      <c r="N28" s="5"/>
      <c r="Q28" s="4" t="str">
        <f>IF(R28="","",ROW()-3)</f>
        <v/>
      </c>
      <c r="S28" s="5" t="str" cm="1">
        <f t="array" ref="S28">IF(R28="","",SUMPRODUCT(($E$7:$E$503=R28)*($I$7:$I$503)))</f>
        <v/>
      </c>
      <c r="T28" s="25" t="str">
        <f>IF(S28="","",S28/$S$2)</f>
        <v/>
      </c>
      <c r="U28" s="30" t="str">
        <f ca="1">IFERROR(RANK(T28,OFFSET($T$4,,,COUNTA($T$4:$T$1000))),"")</f>
        <v/>
      </c>
      <c r="V28" s="25"/>
      <c r="X28" s="4" t="str">
        <f t="shared" si="1"/>
        <v/>
      </c>
      <c r="Z28" s="5" t="str" cm="1">
        <f t="array" ref="Z28">IF(Y28="","",SUMPRODUCT(($F$7:$F$503=Y28)*($I$7:$I$503)))</f>
        <v/>
      </c>
      <c r="AA28" s="5"/>
      <c r="AB28" s="4" t="str">
        <f t="shared" si="2"/>
        <v/>
      </c>
      <c r="AC28" s="5"/>
      <c r="AD28" s="5" t="str" cm="1">
        <f t="array" ref="AD28">IF(AC28="","",SUMPRODUCT(($E$7:$E$503=AC28)*($H$7:$H$503)))</f>
        <v/>
      </c>
      <c r="AE28" s="5"/>
      <c r="AF28" s="2" t="str">
        <f t="shared" si="3"/>
        <v/>
      </c>
      <c r="AH28" s="5" t="str" cm="1">
        <f t="array" ref="AH28">IF(AG28="","",SUMPRODUCT(($F$7:$F$503=AG28)*($H$7:$H$503)))</f>
        <v/>
      </c>
    </row>
    <row r="29" spans="1:34" x14ac:dyDescent="0.2">
      <c r="A29" s="2">
        <f t="shared" si="7"/>
        <v>22</v>
      </c>
      <c r="B29" s="6">
        <v>43987</v>
      </c>
      <c r="C29" t="s">
        <v>12</v>
      </c>
      <c r="H29" s="5"/>
      <c r="I29" s="5">
        <v>400</v>
      </c>
      <c r="J29" s="5">
        <f t="shared" si="8"/>
        <v>2500</v>
      </c>
      <c r="K29" s="5"/>
      <c r="L29" s="5"/>
      <c r="M29" s="5"/>
      <c r="N29" s="5"/>
      <c r="Q29" s="4" t="str">
        <f>IF(R29="","",ROW()-3)</f>
        <v/>
      </c>
      <c r="S29" s="5" t="str" cm="1">
        <f t="array" ref="S29">IF(R29="","",SUMPRODUCT(($E$7:$E$503=R29)*($I$7:$I$503)))</f>
        <v/>
      </c>
      <c r="T29" s="25" t="str">
        <f>IF(S29="","",S29/$S$2)</f>
        <v/>
      </c>
      <c r="U29" s="30" t="str">
        <f ca="1">IFERROR(RANK(T29,OFFSET($T$4,,,COUNTA($T$4:$T$1000))),"")</f>
        <v/>
      </c>
      <c r="V29" s="25"/>
      <c r="X29" s="4" t="str">
        <f t="shared" si="1"/>
        <v/>
      </c>
      <c r="Z29" s="5" t="str" cm="1">
        <f t="array" ref="Z29">IF(Y29="","",SUMPRODUCT(($F$7:$F$503=Y29)*($I$7:$I$503)))</f>
        <v/>
      </c>
      <c r="AA29" s="5"/>
      <c r="AB29" s="4" t="str">
        <f t="shared" si="2"/>
        <v/>
      </c>
      <c r="AC29" s="5"/>
      <c r="AD29" s="5" t="str" cm="1">
        <f t="array" ref="AD29">IF(AC29="","",SUMPRODUCT(($E$7:$E$503=AC29)*($H$7:$H$503)))</f>
        <v/>
      </c>
      <c r="AE29" s="5"/>
      <c r="AF29" s="2" t="str">
        <f t="shared" si="3"/>
        <v/>
      </c>
      <c r="AH29" s="5" t="str" cm="1">
        <f t="array" ref="AH29">IF(AG29="","",SUMPRODUCT(($F$7:$F$503=AG29)*($H$7:$H$503)))</f>
        <v/>
      </c>
    </row>
    <row r="30" spans="1:34" x14ac:dyDescent="0.2">
      <c r="A30" s="2">
        <f t="shared" si="7"/>
        <v>23</v>
      </c>
      <c r="B30" s="6">
        <v>43987</v>
      </c>
      <c r="C30" t="s">
        <v>11</v>
      </c>
      <c r="H30" s="5">
        <v>35000</v>
      </c>
      <c r="I30" s="5">
        <v>0</v>
      </c>
      <c r="J30" s="5">
        <f t="shared" si="8"/>
        <v>37500</v>
      </c>
      <c r="K30" s="5"/>
      <c r="L30" s="5"/>
      <c r="M30" s="5"/>
      <c r="N30" s="5"/>
      <c r="Q30" s="4" t="str">
        <f>IF(R30="","",ROW()-3)</f>
        <v/>
      </c>
      <c r="S30" s="5" t="str" cm="1">
        <f t="array" ref="S30">IF(R30="","",SUMPRODUCT(($E$7:$E$503=R30)*($I$7:$I$503)))</f>
        <v/>
      </c>
      <c r="T30" s="25" t="str">
        <f>IF(S30="","",S30/$S$2)</f>
        <v/>
      </c>
      <c r="U30" s="30" t="str">
        <f ca="1">IFERROR(RANK(T30,OFFSET($T$4,,,COUNTA($T$4:$T$1000))),"")</f>
        <v/>
      </c>
      <c r="V30" s="25"/>
      <c r="X30" s="4" t="str">
        <f t="shared" si="1"/>
        <v/>
      </c>
      <c r="Z30" s="5" t="str" cm="1">
        <f t="array" ref="Z30">IF(Y30="","",SUMPRODUCT(($F$7:$F$503=Y30)*($I$7:$I$503)))</f>
        <v/>
      </c>
      <c r="AA30" s="5"/>
      <c r="AB30" s="4" t="str">
        <f t="shared" si="2"/>
        <v/>
      </c>
      <c r="AC30" s="5"/>
      <c r="AD30" s="5" t="str" cm="1">
        <f t="array" ref="AD30">IF(AC30="","",SUMPRODUCT(($E$7:$E$503=AC30)*($H$7:$H$503)))</f>
        <v/>
      </c>
      <c r="AE30" s="5"/>
      <c r="AF30" s="2" t="str">
        <f t="shared" si="3"/>
        <v/>
      </c>
      <c r="AH30" s="5" t="str" cm="1">
        <f t="array" ref="AH30">IF(AG30="","",SUMPRODUCT(($F$7:$F$503=AG30)*($H$7:$H$503)))</f>
        <v/>
      </c>
    </row>
    <row r="31" spans="1:34" x14ac:dyDescent="0.2">
      <c r="A31" s="2">
        <f t="shared" si="7"/>
        <v>24</v>
      </c>
      <c r="B31" s="6">
        <v>43987</v>
      </c>
      <c r="C31" t="s">
        <v>12</v>
      </c>
      <c r="H31" s="5"/>
      <c r="I31" s="5">
        <v>35000</v>
      </c>
      <c r="J31" s="5">
        <f t="shared" si="8"/>
        <v>2500</v>
      </c>
      <c r="K31" s="5"/>
      <c r="L31" s="5"/>
      <c r="M31" s="5"/>
      <c r="N31" s="5"/>
      <c r="Q31" s="4" t="str">
        <f>IF(R31="","",ROW()-3)</f>
        <v/>
      </c>
      <c r="S31" s="5" t="str" cm="1">
        <f t="array" ref="S31">IF(R31="","",SUMPRODUCT(($E$7:$E$503=R31)*($I$7:$I$503)))</f>
        <v/>
      </c>
      <c r="T31" s="25" t="str">
        <f>IF(S31="","",S31/$S$2)</f>
        <v/>
      </c>
      <c r="U31" s="30" t="str">
        <f ca="1">IFERROR(RANK(T31,OFFSET($T$4,,,COUNTA($T$4:$T$1000))),"")</f>
        <v/>
      </c>
      <c r="V31" s="25"/>
      <c r="X31" s="4" t="str">
        <f t="shared" si="1"/>
        <v/>
      </c>
      <c r="Z31" s="5" t="str" cm="1">
        <f t="array" ref="Z31">IF(Y31="","",SUMPRODUCT(($F$7:$F$503=Y31)*($I$7:$I$503)))</f>
        <v/>
      </c>
      <c r="AA31" s="5"/>
      <c r="AB31" s="4" t="str">
        <f t="shared" si="2"/>
        <v/>
      </c>
      <c r="AC31" s="5"/>
      <c r="AD31" s="5" t="str" cm="1">
        <f t="array" ref="AD31">IF(AC31="","",SUMPRODUCT(($E$7:$E$503=AC31)*($H$7:$H$503)))</f>
        <v/>
      </c>
      <c r="AE31" s="5"/>
      <c r="AF31" s="2" t="str">
        <f t="shared" si="3"/>
        <v/>
      </c>
      <c r="AH31" s="5" t="str" cm="1">
        <f t="array" ref="AH31">IF(AG31="","",SUMPRODUCT(($F$7:$F$503=AG31)*($H$7:$H$503)))</f>
        <v/>
      </c>
    </row>
    <row r="32" spans="1:34" x14ac:dyDescent="0.2">
      <c r="A32" s="2">
        <f t="shared" si="7"/>
        <v>25</v>
      </c>
      <c r="B32" s="6">
        <v>43987</v>
      </c>
      <c r="C32" t="s">
        <v>12</v>
      </c>
      <c r="H32" s="5"/>
      <c r="I32" s="5">
        <v>100</v>
      </c>
      <c r="J32" s="5">
        <f t="shared" si="8"/>
        <v>2400</v>
      </c>
      <c r="K32" s="5"/>
      <c r="L32" s="5"/>
      <c r="M32" s="5"/>
      <c r="N32" s="5"/>
      <c r="Q32" s="4" t="str">
        <f>IF(R32="","",ROW()-3)</f>
        <v/>
      </c>
      <c r="S32" s="5" t="str" cm="1">
        <f t="array" ref="S32">IF(R32="","",SUMPRODUCT(($E$7:$E$503=R32)*($I$7:$I$503)))</f>
        <v/>
      </c>
      <c r="T32" s="25" t="str">
        <f>IF(S32="","",S32/$S$2)</f>
        <v/>
      </c>
      <c r="U32" s="30" t="str">
        <f ca="1">IFERROR(RANK(T32,OFFSET($T$4,,,COUNTA($T$4:$T$1000))),"")</f>
        <v/>
      </c>
      <c r="V32" s="25"/>
      <c r="X32" s="4" t="str">
        <f t="shared" si="1"/>
        <v/>
      </c>
      <c r="Z32" s="5" t="str" cm="1">
        <f t="array" ref="Z32">IF(Y32="","",SUMPRODUCT(($F$7:$F$503=Y32)*($I$7:$I$503)))</f>
        <v/>
      </c>
      <c r="AA32" s="5"/>
      <c r="AB32" s="4" t="str">
        <f t="shared" si="2"/>
        <v/>
      </c>
      <c r="AC32" s="5"/>
      <c r="AD32" s="5" t="str" cm="1">
        <f t="array" ref="AD32">IF(AC32="","",SUMPRODUCT(($E$7:$E$503=AC32)*($H$7:$H$503)))</f>
        <v/>
      </c>
      <c r="AE32" s="5"/>
      <c r="AF32" s="2" t="str">
        <f t="shared" si="3"/>
        <v/>
      </c>
      <c r="AH32" s="5" t="str" cm="1">
        <f t="array" ref="AH32">IF(AG32="","",SUMPRODUCT(($F$7:$F$503=AG32)*($H$7:$H$503)))</f>
        <v/>
      </c>
    </row>
    <row r="33" spans="1:34" x14ac:dyDescent="0.2">
      <c r="A33" s="2">
        <f t="shared" si="7"/>
        <v>26</v>
      </c>
      <c r="B33" s="6">
        <v>43987</v>
      </c>
      <c r="C33" t="s">
        <v>12</v>
      </c>
      <c r="H33" s="5"/>
      <c r="I33" s="5">
        <v>100</v>
      </c>
      <c r="J33" s="5">
        <f t="shared" si="8"/>
        <v>2300</v>
      </c>
      <c r="K33" s="5"/>
      <c r="L33" s="5"/>
      <c r="M33" s="5"/>
      <c r="N33" s="5"/>
      <c r="Q33" s="4" t="str">
        <f>IF(R33="","",ROW()-3)</f>
        <v/>
      </c>
      <c r="S33" s="5" t="str" cm="1">
        <f t="array" ref="S33">IF(R33="","",SUMPRODUCT(($E$7:$E$503=R33)*($I$7:$I$503)))</f>
        <v/>
      </c>
      <c r="T33" s="25" t="str">
        <f>IF(S33="","",S33/$S$2)</f>
        <v/>
      </c>
      <c r="U33" s="30" t="str">
        <f ca="1">IFERROR(RANK(T33,OFFSET($T$4,,,COUNTA($T$4:$T$1000))),"")</f>
        <v/>
      </c>
      <c r="V33" s="25"/>
      <c r="X33" s="4" t="str">
        <f t="shared" si="1"/>
        <v/>
      </c>
      <c r="AB33" s="4" t="str">
        <f t="shared" si="2"/>
        <v/>
      </c>
      <c r="AD33" s="5" t="str" cm="1">
        <f t="array" ref="AD33">IF(AC33="","",SUMPRODUCT(($E$7:$E$503=AC33)*($H$7:$H$503)))</f>
        <v/>
      </c>
      <c r="AF33" s="2" t="str">
        <f t="shared" si="3"/>
        <v/>
      </c>
      <c r="AH33" s="5" t="str" cm="1">
        <f t="array" ref="AH33">IF(AG33="","",SUMPRODUCT(($F$7:$F$503=AG33)*($H$7:$H$503)))</f>
        <v/>
      </c>
    </row>
    <row r="34" spans="1:34" x14ac:dyDescent="0.2">
      <c r="A34" s="2">
        <f t="shared" si="7"/>
        <v>27</v>
      </c>
      <c r="B34" s="6">
        <v>43987</v>
      </c>
      <c r="C34" t="s">
        <v>12</v>
      </c>
      <c r="H34" s="5"/>
      <c r="I34" s="5">
        <v>300</v>
      </c>
      <c r="J34" s="5">
        <f t="shared" si="8"/>
        <v>2000</v>
      </c>
      <c r="K34" s="5"/>
      <c r="L34" s="5"/>
      <c r="M34" s="5"/>
      <c r="N34" s="5"/>
      <c r="Q34" s="4" t="str">
        <f>IF(R34="","",ROW()-3)</f>
        <v/>
      </c>
      <c r="S34" s="5" t="str" cm="1">
        <f t="array" ref="S34">IF(R34="","",SUMPRODUCT(($E$7:$E$503=R34)*($I$7:$I$503)))</f>
        <v/>
      </c>
      <c r="T34" s="25" t="str">
        <f>IF(S34="","",S34/$S$2)</f>
        <v/>
      </c>
      <c r="U34" s="30" t="str">
        <f ca="1">IFERROR(RANK(T34,OFFSET($T$4,,,COUNTA($T$4:$T$1000))),"")</f>
        <v/>
      </c>
      <c r="V34" s="25"/>
      <c r="X34" s="4" t="str">
        <f t="shared" si="1"/>
        <v/>
      </c>
      <c r="AB34" s="4" t="str">
        <f t="shared" si="2"/>
        <v/>
      </c>
      <c r="AD34" s="5" t="str" cm="1">
        <f t="array" ref="AD34">IF(AC34="","",SUMPRODUCT(($E$7:$E$503=AC34)*($H$7:$H$503)))</f>
        <v/>
      </c>
      <c r="AF34" s="2" t="str">
        <f t="shared" si="3"/>
        <v/>
      </c>
      <c r="AH34" s="5" t="str" cm="1">
        <f t="array" ref="AH34">IF(AG34="","",SUMPRODUCT(($F$7:$F$503=AG34)*($H$7:$H$503)))</f>
        <v/>
      </c>
    </row>
    <row r="35" spans="1:34" x14ac:dyDescent="0.2">
      <c r="A35" s="2">
        <f t="shared" si="7"/>
        <v>28</v>
      </c>
      <c r="B35" s="6">
        <v>43987</v>
      </c>
      <c r="C35" t="s">
        <v>12</v>
      </c>
      <c r="H35" s="5"/>
      <c r="I35" s="5">
        <v>100</v>
      </c>
      <c r="J35" s="5">
        <f t="shared" si="8"/>
        <v>1900</v>
      </c>
      <c r="K35" s="5"/>
      <c r="L35" s="5"/>
      <c r="M35" s="5"/>
      <c r="N35" s="5"/>
      <c r="Q35" s="4" t="str">
        <f>IF(R35="","",ROW()-3)</f>
        <v/>
      </c>
      <c r="S35" s="5" t="str" cm="1">
        <f t="array" ref="S35">IF(R35="","",SUMPRODUCT(($E$7:$E$503=R35)*($I$7:$I$503)))</f>
        <v/>
      </c>
      <c r="T35" s="25" t="str">
        <f>IF(S35="","",S35/$S$2)</f>
        <v/>
      </c>
      <c r="U35" s="30" t="str">
        <f ca="1">IFERROR(RANK(T35,OFFSET($T$4,,,COUNTA($T$4:$T$1000))),"")</f>
        <v/>
      </c>
      <c r="V35" s="25"/>
      <c r="X35" s="4" t="str">
        <f t="shared" si="1"/>
        <v/>
      </c>
      <c r="AB35" s="4" t="str">
        <f t="shared" si="2"/>
        <v/>
      </c>
      <c r="AD35" s="5" t="str" cm="1">
        <f t="array" ref="AD35">IF(AC35="","",SUMPRODUCT(($E$7:$E$503=AC35)*($H$7:$H$503)))</f>
        <v/>
      </c>
      <c r="AF35" s="2" t="str">
        <f t="shared" si="3"/>
        <v/>
      </c>
      <c r="AH35" s="5" t="str" cm="1">
        <f t="array" ref="AH35">IF(AG35="","",SUMPRODUCT(($F$7:$F$503=AG35)*($H$7:$H$503)))</f>
        <v/>
      </c>
    </row>
    <row r="36" spans="1:34" x14ac:dyDescent="0.2">
      <c r="A36" s="2">
        <f t="shared" si="7"/>
        <v>29</v>
      </c>
      <c r="B36" s="6">
        <v>43987</v>
      </c>
      <c r="C36" t="s">
        <v>12</v>
      </c>
      <c r="H36" s="5"/>
      <c r="I36" s="5">
        <v>600</v>
      </c>
      <c r="J36" s="5">
        <f t="shared" si="8"/>
        <v>1300</v>
      </c>
      <c r="K36" s="5"/>
      <c r="L36" s="5"/>
      <c r="M36" s="5"/>
      <c r="N36" s="5"/>
      <c r="Q36" s="4" t="str">
        <f>IF(R36="","",ROW()-3)</f>
        <v/>
      </c>
      <c r="S36" s="5" t="str" cm="1">
        <f t="array" ref="S36">IF(R36="","",SUMPRODUCT(($E$7:$E$503=R36)*($I$7:$I$503)))</f>
        <v/>
      </c>
      <c r="T36" s="25" t="str">
        <f>IF(S36="","",S36/$S$2)</f>
        <v/>
      </c>
      <c r="U36" s="30" t="str">
        <f ca="1">IFERROR(RANK(T36,OFFSET($T$4,,,COUNTA($T$4:$T$1000))),"")</f>
        <v/>
      </c>
      <c r="V36" s="25"/>
      <c r="X36" s="4" t="str">
        <f t="shared" si="1"/>
        <v/>
      </c>
      <c r="AB36" s="4" t="str">
        <f t="shared" si="2"/>
        <v/>
      </c>
      <c r="AD36" s="5" t="str" cm="1">
        <f t="array" ref="AD36">IF(AC36="","",SUMPRODUCT(($E$7:$E$503=AC36)*($H$7:$H$503)))</f>
        <v/>
      </c>
      <c r="AF36" s="2" t="str">
        <f t="shared" si="3"/>
        <v/>
      </c>
      <c r="AH36" s="5" t="str" cm="1">
        <f t="array" ref="AH36">IF(AG36="","",SUMPRODUCT(($F$7:$F$503=AG36)*($H$7:$H$503)))</f>
        <v/>
      </c>
    </row>
    <row r="37" spans="1:34" x14ac:dyDescent="0.2">
      <c r="A37" s="2">
        <f t="shared" si="7"/>
        <v>30</v>
      </c>
      <c r="B37" s="6">
        <v>43987</v>
      </c>
      <c r="C37" t="s">
        <v>12</v>
      </c>
      <c r="H37" s="5"/>
      <c r="I37" s="5">
        <v>100</v>
      </c>
      <c r="J37" s="5">
        <f t="shared" si="8"/>
        <v>1200</v>
      </c>
      <c r="K37" s="5"/>
      <c r="L37" s="5"/>
      <c r="M37" s="5"/>
      <c r="N37" s="5"/>
      <c r="Q37" s="4" t="str">
        <f>IF(R37="","",ROW()-3)</f>
        <v/>
      </c>
      <c r="S37" s="5" t="str" cm="1">
        <f t="array" ref="S37">IF(R37="","",SUMPRODUCT(($E$7:$E$503=R37)*($I$7:$I$503)))</f>
        <v/>
      </c>
      <c r="T37" s="25" t="str">
        <f>IF(S37="","",S37/$S$2)</f>
        <v/>
      </c>
      <c r="U37" s="30" t="str">
        <f ca="1">IFERROR(RANK(T37,OFFSET($T$4,,,COUNTA($T$4:$T$1000))),"")</f>
        <v/>
      </c>
      <c r="V37" s="25"/>
      <c r="X37" s="4" t="str">
        <f t="shared" si="1"/>
        <v/>
      </c>
      <c r="AB37" s="4" t="str">
        <f t="shared" si="2"/>
        <v/>
      </c>
      <c r="AD37" s="5" t="str" cm="1">
        <f t="array" ref="AD37">IF(AC37="","",SUMPRODUCT(($E$7:$E$503=AC37)*($H$7:$H$503)))</f>
        <v/>
      </c>
      <c r="AF37" s="2" t="str">
        <f t="shared" si="3"/>
        <v/>
      </c>
      <c r="AH37" s="5" t="str" cm="1">
        <f t="array" ref="AH37">IF(AG37="","",SUMPRODUCT(($F$7:$F$503=AG37)*($H$7:$H$503)))</f>
        <v/>
      </c>
    </row>
    <row r="38" spans="1:34" x14ac:dyDescent="0.2">
      <c r="A38" s="2">
        <f t="shared" si="7"/>
        <v>31</v>
      </c>
      <c r="B38" s="6">
        <v>43988</v>
      </c>
      <c r="C38" t="s">
        <v>12</v>
      </c>
      <c r="H38" s="5"/>
      <c r="I38" s="5">
        <v>100</v>
      </c>
      <c r="J38" s="5">
        <f t="shared" si="8"/>
        <v>1100</v>
      </c>
      <c r="K38" s="5"/>
      <c r="L38" s="5"/>
      <c r="M38" s="5"/>
      <c r="N38" s="5"/>
      <c r="Q38" s="4" t="str">
        <f>IF(R38="","",ROW()-3)</f>
        <v/>
      </c>
      <c r="S38" s="5" t="str" cm="1">
        <f t="array" ref="S38">IF(R38="","",SUMPRODUCT(($E$7:$E$503=R38)*($I$7:$I$503)))</f>
        <v/>
      </c>
      <c r="T38" s="25" t="str">
        <f>IF(S38="","",S38/$S$2)</f>
        <v/>
      </c>
      <c r="U38" s="30" t="str">
        <f ca="1">IFERROR(RANK(T38,OFFSET($T$4,,,COUNTA($T$4:$T$1000))),"")</f>
        <v/>
      </c>
      <c r="V38" s="25"/>
      <c r="X38" s="4" t="str">
        <f t="shared" si="1"/>
        <v/>
      </c>
      <c r="AB38" s="4" t="str">
        <f t="shared" si="2"/>
        <v/>
      </c>
      <c r="AD38" s="5" t="str" cm="1">
        <f t="array" ref="AD38">IF(AC38="","",SUMPRODUCT(($E$7:$E$503=AC38)*($H$7:$H$503)))</f>
        <v/>
      </c>
      <c r="AF38" s="2" t="str">
        <f t="shared" si="3"/>
        <v/>
      </c>
      <c r="AH38" s="5" t="str" cm="1">
        <f t="array" ref="AH38">IF(AG38="","",SUMPRODUCT(($F$7:$F$503=AG38)*($H$7:$H$503)))</f>
        <v/>
      </c>
    </row>
    <row r="39" spans="1:34" x14ac:dyDescent="0.2">
      <c r="A39" s="2">
        <f t="shared" si="7"/>
        <v>32</v>
      </c>
      <c r="B39" s="6">
        <v>43988</v>
      </c>
      <c r="C39" t="s">
        <v>12</v>
      </c>
      <c r="H39" s="5"/>
      <c r="I39" s="5">
        <v>200</v>
      </c>
      <c r="J39" s="5">
        <f t="shared" si="8"/>
        <v>900</v>
      </c>
      <c r="K39" s="5"/>
      <c r="L39" s="5"/>
      <c r="M39" s="5"/>
      <c r="N39" s="5"/>
      <c r="Q39" s="4" t="str">
        <f>IF(R39="","",ROW()-3)</f>
        <v/>
      </c>
      <c r="S39" s="5" t="str" cm="1">
        <f t="array" ref="S39">IF(R39="","",SUMPRODUCT(($E$7:$E$503=R39)*($I$7:$I$503)))</f>
        <v/>
      </c>
      <c r="T39" s="25" t="str">
        <f>IF(S39="","",S39/$S$2)</f>
        <v/>
      </c>
      <c r="U39" s="30" t="str">
        <f ca="1">IFERROR(RANK(T39,OFFSET($T$4,,,COUNTA($T$4:$T$1000))),"")</f>
        <v/>
      </c>
      <c r="V39" s="25"/>
      <c r="X39" s="4" t="str">
        <f t="shared" si="1"/>
        <v/>
      </c>
      <c r="AB39" s="4" t="str">
        <f t="shared" si="2"/>
        <v/>
      </c>
      <c r="AD39" s="5" t="str" cm="1">
        <f t="array" ref="AD39">IF(AC39="","",SUMPRODUCT(($E$7:$E$503=AC39)*($H$7:$H$503)))</f>
        <v/>
      </c>
      <c r="AF39" s="2" t="str">
        <f t="shared" si="3"/>
        <v/>
      </c>
      <c r="AH39" s="5" t="str" cm="1">
        <f t="array" ref="AH39">IF(AG39="","",SUMPRODUCT(($F$7:$F$503=AG39)*($H$7:$H$503)))</f>
        <v/>
      </c>
    </row>
    <row r="40" spans="1:34" x14ac:dyDescent="0.2">
      <c r="A40" s="2">
        <f t="shared" si="7"/>
        <v>33</v>
      </c>
      <c r="B40" s="6">
        <v>43988</v>
      </c>
      <c r="C40" t="s">
        <v>12</v>
      </c>
      <c r="H40" s="5"/>
      <c r="I40" s="5">
        <v>500</v>
      </c>
      <c r="J40" s="5">
        <f t="shared" si="8"/>
        <v>400</v>
      </c>
      <c r="K40" s="5"/>
      <c r="L40" s="5"/>
      <c r="M40" s="5"/>
      <c r="N40" s="5"/>
      <c r="Q40" s="4" t="str">
        <f>IF(R40="","",ROW()-3)</f>
        <v/>
      </c>
      <c r="S40" s="5" t="str" cm="1">
        <f t="array" ref="S40">IF(R40="","",SUMPRODUCT(($E$7:$E$503=R40)*($I$7:$I$503)))</f>
        <v/>
      </c>
      <c r="T40" s="25" t="str">
        <f>IF(S40="","",S40/$S$2)</f>
        <v/>
      </c>
      <c r="U40" s="27" t="str">
        <f ca="1">IFERROR(RANK(T40,OFFSET($T$4,,,COUNTA($T$4:$T$1000))),"")</f>
        <v/>
      </c>
      <c r="V40" s="25"/>
      <c r="X40" s="4" t="str">
        <f t="shared" si="1"/>
        <v/>
      </c>
      <c r="AB40" s="4" t="str">
        <f t="shared" si="2"/>
        <v/>
      </c>
      <c r="AD40" s="5" t="str" cm="1">
        <f t="array" ref="AD40">IF(AC40="","",SUMPRODUCT(($E$7:$E$503=AC40)*($H$7:$H$503)))</f>
        <v/>
      </c>
      <c r="AF40" s="2" t="str">
        <f t="shared" si="3"/>
        <v/>
      </c>
      <c r="AH40" s="5" t="str" cm="1">
        <f t="array" ref="AH40">IF(AG40="","",SUMPRODUCT(($F$7:$F$503=AG40)*($H$7:$H$503)))</f>
        <v/>
      </c>
    </row>
    <row r="41" spans="1:34" x14ac:dyDescent="0.2">
      <c r="A41" s="2">
        <f t="shared" si="7"/>
        <v>34</v>
      </c>
      <c r="B41" s="6">
        <v>43988</v>
      </c>
      <c r="C41" t="s">
        <v>12</v>
      </c>
      <c r="H41" s="5"/>
      <c r="I41" s="5">
        <v>300</v>
      </c>
      <c r="J41" s="5">
        <f t="shared" si="8"/>
        <v>100</v>
      </c>
      <c r="K41" s="5"/>
      <c r="L41" s="5"/>
      <c r="M41" s="5"/>
      <c r="N41" s="5"/>
      <c r="Q41" s="4" t="str">
        <f>IF(R41="","",ROW()-3)</f>
        <v/>
      </c>
      <c r="S41" s="5" t="str" cm="1">
        <f t="array" ref="S41">IF(R41="","",SUMPRODUCT(($E$7:$E$503=R41)*($I$7:$I$503)))</f>
        <v/>
      </c>
      <c r="T41" s="25" t="str">
        <f>IF(S41="","",S41/$S$2)</f>
        <v/>
      </c>
      <c r="U41" s="27" t="str">
        <f ca="1">IFERROR(RANK(T41,OFFSET($T$4,,,COUNTA($T$4:$T$1000))),"")</f>
        <v/>
      </c>
      <c r="V41" s="25"/>
      <c r="X41" s="4" t="str">
        <f t="shared" si="1"/>
        <v/>
      </c>
      <c r="AB41" s="4" t="str">
        <f t="shared" si="2"/>
        <v/>
      </c>
      <c r="AD41" s="5" t="str" cm="1">
        <f t="array" ref="AD41">IF(AC41="","",SUMPRODUCT(($E$7:$E$503=AC41)*($H$7:$H$503)))</f>
        <v/>
      </c>
      <c r="AF41" s="2" t="str">
        <f t="shared" si="3"/>
        <v/>
      </c>
      <c r="AH41" s="5" t="str" cm="1">
        <f t="array" ref="AH41">IF(AG41="","",SUMPRODUCT(($F$7:$F$503=AG41)*($H$7:$H$503)))</f>
        <v/>
      </c>
    </row>
    <row r="42" spans="1:34" x14ac:dyDescent="0.2">
      <c r="A42" s="2">
        <f t="shared" si="7"/>
        <v>35</v>
      </c>
      <c r="B42" s="6">
        <v>43988</v>
      </c>
      <c r="C42" t="s">
        <v>12</v>
      </c>
      <c r="H42" s="5"/>
      <c r="I42" s="5">
        <v>100</v>
      </c>
      <c r="J42" s="5">
        <f t="shared" si="8"/>
        <v>0</v>
      </c>
      <c r="K42" s="5"/>
      <c r="L42" s="5"/>
      <c r="M42" s="5"/>
      <c r="N42" s="5"/>
      <c r="Q42" s="4" t="str">
        <f>IF(R42="","",ROW()-3)</f>
        <v/>
      </c>
      <c r="S42" s="5" t="str" cm="1">
        <f t="array" ref="S42">IF(R42="","",SUMPRODUCT(($E$7:$E$503=R42)*($I$7:$I$503)))</f>
        <v/>
      </c>
      <c r="T42" s="25" t="str">
        <f>IF(S42="","",S42/$S$2)</f>
        <v/>
      </c>
      <c r="U42" s="27" t="str">
        <f ca="1">IFERROR(RANK(T42,OFFSET($T$4,,,COUNTA($T$4:$T$1000))),"")</f>
        <v/>
      </c>
      <c r="V42" s="25"/>
      <c r="X42" s="4" t="str">
        <f t="shared" si="1"/>
        <v/>
      </c>
      <c r="AB42" s="4" t="str">
        <f t="shared" si="2"/>
        <v/>
      </c>
      <c r="AD42" s="5" t="str" cm="1">
        <f t="array" ref="AD42">IF(AC42="","",SUMPRODUCT(($E$7:$E$503=AC42)*($H$7:$H$503)))</f>
        <v/>
      </c>
      <c r="AF42" s="2" t="str">
        <f t="shared" si="3"/>
        <v/>
      </c>
      <c r="AH42" s="5" t="str" cm="1">
        <f t="array" ref="AH42">IF(AG42="","",SUMPRODUCT(($F$7:$F$503=AG42)*($H$7:$H$503)))</f>
        <v/>
      </c>
    </row>
    <row r="43" spans="1:34" x14ac:dyDescent="0.2">
      <c r="A43" s="2">
        <f t="shared" si="7"/>
        <v>36</v>
      </c>
      <c r="B43" s="6">
        <v>43989</v>
      </c>
      <c r="C43" t="s">
        <v>11</v>
      </c>
      <c r="H43" s="5">
        <v>5000</v>
      </c>
      <c r="I43" s="5">
        <v>0</v>
      </c>
      <c r="J43" s="5">
        <f t="shared" si="8"/>
        <v>5000</v>
      </c>
      <c r="K43" s="5"/>
      <c r="L43" s="5"/>
      <c r="M43" s="5"/>
      <c r="N43" s="5"/>
      <c r="Q43" s="4" t="str">
        <f>IF(R43="","",ROW()-3)</f>
        <v/>
      </c>
      <c r="S43" s="5" t="str" cm="1">
        <f t="array" ref="S43">IF(R43="","",SUMPRODUCT(($E$7:$E$503=R43)*($I$7:$I$503)))</f>
        <v/>
      </c>
      <c r="T43" s="25" t="str">
        <f>IF(S43="","",S43/$S$2)</f>
        <v/>
      </c>
      <c r="U43" s="27" t="str">
        <f ca="1">IFERROR(RANK(T43,OFFSET($T$4,,,COUNTA($T$4:$T$1000))),"")</f>
        <v/>
      </c>
      <c r="V43" s="25"/>
      <c r="X43" s="4" t="str">
        <f t="shared" si="1"/>
        <v/>
      </c>
      <c r="AB43" s="4" t="str">
        <f t="shared" si="2"/>
        <v/>
      </c>
      <c r="AD43" s="5" t="str" cm="1">
        <f t="array" ref="AD43">IF(AC43="","",SUMPRODUCT(($E$7:$E$503=AC43)*($H$7:$H$503)))</f>
        <v/>
      </c>
      <c r="AF43" s="2" t="str">
        <f t="shared" si="3"/>
        <v/>
      </c>
      <c r="AH43" s="5" t="str" cm="1">
        <f t="array" ref="AH43">IF(AG43="","",SUMPRODUCT(($F$7:$F$503=AG43)*($H$7:$H$503)))</f>
        <v/>
      </c>
    </row>
    <row r="44" spans="1:34" x14ac:dyDescent="0.2">
      <c r="A44" s="2">
        <f t="shared" si="7"/>
        <v>37</v>
      </c>
      <c r="B44" s="6">
        <v>43989</v>
      </c>
      <c r="C44" t="s">
        <v>12</v>
      </c>
      <c r="H44" s="5"/>
      <c r="I44" s="5">
        <v>800</v>
      </c>
      <c r="J44" s="5">
        <f t="shared" si="8"/>
        <v>4200</v>
      </c>
      <c r="K44" s="5"/>
      <c r="L44" s="5"/>
      <c r="M44" s="5"/>
      <c r="N44" s="5"/>
      <c r="Q44" s="4" t="str">
        <f>IF(R44="","",ROW()-3)</f>
        <v/>
      </c>
      <c r="S44" s="5" t="str" cm="1">
        <f t="array" ref="S44">IF(R44="","",SUMPRODUCT(($E$7:$E$503=R44)*($I$7:$I$503)))</f>
        <v/>
      </c>
      <c r="T44" s="25" t="str">
        <f>IF(S44="","",S44/$S$2)</f>
        <v/>
      </c>
      <c r="U44" s="27" t="str">
        <f ca="1">IFERROR(RANK(T44,OFFSET($T$4,,,COUNTA($T$4:$T$1000))),"")</f>
        <v/>
      </c>
      <c r="V44" s="25"/>
      <c r="X44" s="4" t="str">
        <f t="shared" si="1"/>
        <v/>
      </c>
      <c r="AB44" s="4" t="str">
        <f t="shared" si="2"/>
        <v/>
      </c>
      <c r="AD44" s="5" t="str" cm="1">
        <f t="array" ref="AD44">IF(AC44="","",SUMPRODUCT(($E$7:$E$503=AC44)*($H$7:$H$503)))</f>
        <v/>
      </c>
      <c r="AF44" s="2" t="str">
        <f t="shared" si="3"/>
        <v/>
      </c>
      <c r="AH44" s="5" t="str" cm="1">
        <f t="array" ref="AH44">IF(AG44="","",SUMPRODUCT(($F$7:$F$503=AG44)*($H$7:$H$503)))</f>
        <v/>
      </c>
    </row>
    <row r="45" spans="1:34" x14ac:dyDescent="0.2">
      <c r="A45" s="2">
        <f t="shared" si="7"/>
        <v>38</v>
      </c>
      <c r="B45" s="6">
        <v>43989</v>
      </c>
      <c r="C45" t="s">
        <v>12</v>
      </c>
      <c r="H45" s="5"/>
      <c r="I45" s="5">
        <v>500</v>
      </c>
      <c r="J45" s="5">
        <f t="shared" si="8"/>
        <v>3700</v>
      </c>
      <c r="K45" s="5"/>
      <c r="L45" s="5"/>
      <c r="M45" s="5"/>
      <c r="N45" s="5"/>
      <c r="Q45" s="4" t="str">
        <f>IF(R45="","",ROW()-3)</f>
        <v/>
      </c>
      <c r="S45" s="5" t="str" cm="1">
        <f t="array" ref="S45">IF(R45="","",SUMPRODUCT(($E$7:$E$503=R45)*($I$7:$I$503)))</f>
        <v/>
      </c>
      <c r="T45" s="25" t="str">
        <f>IF(S45="","",S45/$S$2)</f>
        <v/>
      </c>
      <c r="U45" s="27" t="str">
        <f ca="1">IFERROR(RANK(T45,OFFSET($T$4,,,COUNTA($T$4:$T$1000))),"")</f>
        <v/>
      </c>
      <c r="V45" s="25"/>
      <c r="X45" s="4" t="str">
        <f t="shared" si="1"/>
        <v/>
      </c>
      <c r="AB45" s="4" t="str">
        <f t="shared" si="2"/>
        <v/>
      </c>
      <c r="AD45" s="5" t="str" cm="1">
        <f t="array" ref="AD45">IF(AC45="","",SUMPRODUCT(($E$7:$E$503=AC45)*($H$7:$H$503)))</f>
        <v/>
      </c>
      <c r="AF45" s="2" t="str">
        <f t="shared" si="3"/>
        <v/>
      </c>
      <c r="AH45" s="5" t="str" cm="1">
        <f t="array" ref="AH45">IF(AG45="","",SUMPRODUCT(($F$7:$F$503=AG45)*($H$7:$H$503)))</f>
        <v/>
      </c>
    </row>
    <row r="46" spans="1:34" x14ac:dyDescent="0.2">
      <c r="A46" s="2">
        <f t="shared" si="7"/>
        <v>39</v>
      </c>
      <c r="B46" s="6">
        <v>43989</v>
      </c>
      <c r="C46" t="s">
        <v>12</v>
      </c>
      <c r="H46" s="5"/>
      <c r="I46" s="5">
        <v>100</v>
      </c>
      <c r="J46" s="5">
        <f t="shared" si="8"/>
        <v>3600</v>
      </c>
      <c r="K46" s="5"/>
      <c r="L46" s="5"/>
      <c r="M46" s="5"/>
      <c r="N46" s="5"/>
      <c r="Q46" s="4" t="str">
        <f>IF(R46="","",ROW()-3)</f>
        <v/>
      </c>
      <c r="S46" s="5" t="str" cm="1">
        <f t="array" ref="S46">IF(R46="","",SUMPRODUCT(($E$7:$E$503=R46)*($I$7:$I$503)))</f>
        <v/>
      </c>
      <c r="T46" s="25" t="str">
        <f>IF(S46="","",S46/$S$2)</f>
        <v/>
      </c>
      <c r="U46" s="27" t="str">
        <f ca="1">IFERROR(RANK(T46,OFFSET($T$4,,,COUNTA($T$4:$T$1000))),"")</f>
        <v/>
      </c>
      <c r="V46" s="25"/>
      <c r="X46" s="4" t="str">
        <f t="shared" si="1"/>
        <v/>
      </c>
      <c r="AB46" s="4" t="str">
        <f t="shared" si="2"/>
        <v/>
      </c>
      <c r="AD46" s="5" t="str" cm="1">
        <f t="array" ref="AD46">IF(AC46="","",SUMPRODUCT(($E$7:$E$503=AC46)*($H$7:$H$503)))</f>
        <v/>
      </c>
      <c r="AF46" s="2" t="str">
        <f t="shared" si="3"/>
        <v/>
      </c>
      <c r="AH46" s="5" t="str" cm="1">
        <f t="array" ref="AH46">IF(AG46="","",SUMPRODUCT(($F$7:$F$503=AG46)*($H$7:$H$503)))</f>
        <v/>
      </c>
    </row>
    <row r="47" spans="1:34" x14ac:dyDescent="0.2">
      <c r="A47" s="2">
        <f t="shared" si="7"/>
        <v>40</v>
      </c>
      <c r="B47" s="6">
        <v>43989</v>
      </c>
      <c r="C47" t="s">
        <v>12</v>
      </c>
      <c r="H47" s="5"/>
      <c r="I47" s="5">
        <v>50</v>
      </c>
      <c r="J47" s="5">
        <f t="shared" si="8"/>
        <v>3550</v>
      </c>
      <c r="K47" s="5"/>
      <c r="L47" s="5"/>
      <c r="M47" s="5"/>
      <c r="N47" s="5"/>
      <c r="Q47" s="4" t="str">
        <f>IF(R47="","",ROW()-3)</f>
        <v/>
      </c>
      <c r="S47" s="5" t="str" cm="1">
        <f t="array" ref="S47">IF(R47="","",SUMPRODUCT(($E$7:$E$503=R47)*($I$7:$I$503)))</f>
        <v/>
      </c>
      <c r="T47" s="25" t="str">
        <f>IF(S47="","",S47/$S$2)</f>
        <v/>
      </c>
      <c r="U47" s="27" t="str">
        <f ca="1">IFERROR(RANK(T47,OFFSET($T$4,,,COUNTA($T$4:$T$1000))),"")</f>
        <v/>
      </c>
      <c r="V47" s="25"/>
      <c r="X47" s="4" t="str">
        <f t="shared" si="1"/>
        <v/>
      </c>
      <c r="AB47" s="4" t="str">
        <f t="shared" si="2"/>
        <v/>
      </c>
      <c r="AD47" s="5" t="str" cm="1">
        <f t="array" ref="AD47">IF(AC47="","",SUMPRODUCT(($E$7:$E$503=AC47)*($H$7:$H$503)))</f>
        <v/>
      </c>
      <c r="AF47" s="2" t="str">
        <f t="shared" si="3"/>
        <v/>
      </c>
      <c r="AH47" s="5" t="str" cm="1">
        <f t="array" ref="AH47">IF(AG47="","",SUMPRODUCT(($F$7:$F$503=AG47)*($H$7:$H$503)))</f>
        <v/>
      </c>
    </row>
    <row r="48" spans="1:34" x14ac:dyDescent="0.2">
      <c r="A48" s="2">
        <f t="shared" si="7"/>
        <v>41</v>
      </c>
      <c r="B48" s="6">
        <v>43989</v>
      </c>
      <c r="C48" t="s">
        <v>12</v>
      </c>
      <c r="H48" s="5"/>
      <c r="I48" s="5">
        <v>50</v>
      </c>
      <c r="J48" s="5">
        <f t="shared" si="8"/>
        <v>3500</v>
      </c>
      <c r="K48" s="5"/>
      <c r="L48" s="5"/>
      <c r="M48" s="5"/>
      <c r="N48" s="5"/>
      <c r="Q48" s="4" t="str">
        <f>IF(R48="","",ROW()-3)</f>
        <v/>
      </c>
      <c r="S48" s="5" t="str" cm="1">
        <f t="array" ref="S48">IF(R48="","",SUMPRODUCT(($E$7:$E$503=R48)*($I$7:$I$503)))</f>
        <v/>
      </c>
      <c r="T48" s="25" t="str">
        <f>IF(S48="","",S48/$S$2)</f>
        <v/>
      </c>
      <c r="U48" s="27" t="str">
        <f ca="1">IFERROR(RANK(T48,OFFSET($T$4,,,COUNTA($T$4:$T$1000))),"")</f>
        <v/>
      </c>
      <c r="V48" s="25"/>
      <c r="X48" s="4" t="str">
        <f t="shared" si="1"/>
        <v/>
      </c>
      <c r="AB48" s="4" t="str">
        <f t="shared" si="2"/>
        <v/>
      </c>
      <c r="AD48" s="5" t="str" cm="1">
        <f t="array" ref="AD48">IF(AC48="","",SUMPRODUCT(($E$7:$E$503=AC48)*($H$7:$H$503)))</f>
        <v/>
      </c>
      <c r="AF48" s="2" t="str">
        <f t="shared" si="3"/>
        <v/>
      </c>
      <c r="AH48" s="5" t="str" cm="1">
        <f t="array" ref="AH48">IF(AG48="","",SUMPRODUCT(($F$7:$F$503=AG48)*($H$7:$H$503)))</f>
        <v/>
      </c>
    </row>
    <row r="49" spans="1:34" x14ac:dyDescent="0.2">
      <c r="A49" s="2">
        <f t="shared" si="7"/>
        <v>42</v>
      </c>
      <c r="B49" s="6">
        <v>43989</v>
      </c>
      <c r="C49" t="s">
        <v>12</v>
      </c>
      <c r="H49" s="5"/>
      <c r="I49" s="5">
        <v>1000</v>
      </c>
      <c r="J49" s="5">
        <f t="shared" si="8"/>
        <v>2500</v>
      </c>
      <c r="K49" s="5"/>
      <c r="L49" s="5"/>
      <c r="M49" s="5"/>
      <c r="N49" s="5"/>
      <c r="Q49" s="4" t="str">
        <f>IF(R49="","",ROW()-3)</f>
        <v/>
      </c>
      <c r="S49" s="5" t="str" cm="1">
        <f t="array" ref="S49">IF(R49="","",SUMPRODUCT(($E$7:$E$503=R49)*($I$7:$I$503)))</f>
        <v/>
      </c>
      <c r="T49" s="25" t="str">
        <f>IF(S49="","",S49/$S$2)</f>
        <v/>
      </c>
      <c r="U49" s="27" t="str">
        <f ca="1">IFERROR(RANK(T49,OFFSET($T$4,,,COUNTA($T$4:$T$1000))),"")</f>
        <v/>
      </c>
      <c r="V49" s="25"/>
      <c r="X49" s="4" t="str">
        <f t="shared" si="1"/>
        <v/>
      </c>
      <c r="AB49" s="4" t="str">
        <f t="shared" si="2"/>
        <v/>
      </c>
      <c r="AD49" s="5" t="str" cm="1">
        <f t="array" ref="AD49">IF(AC49="","",SUMPRODUCT(($E$7:$E$503=AC49)*($H$7:$H$503)))</f>
        <v/>
      </c>
      <c r="AF49" s="2" t="str">
        <f t="shared" si="3"/>
        <v/>
      </c>
      <c r="AH49" s="5" t="str" cm="1">
        <f t="array" ref="AH49">IF(AG49="","",SUMPRODUCT(($F$7:$F$503=AG49)*($H$7:$H$503)))</f>
        <v/>
      </c>
    </row>
    <row r="50" spans="1:34" x14ac:dyDescent="0.2">
      <c r="A50" s="2">
        <f t="shared" si="7"/>
        <v>43</v>
      </c>
      <c r="B50" s="6">
        <v>43990</v>
      </c>
      <c r="C50" t="s">
        <v>12</v>
      </c>
      <c r="H50" s="5"/>
      <c r="I50" s="5">
        <v>600</v>
      </c>
      <c r="J50" s="5">
        <f t="shared" si="8"/>
        <v>1900</v>
      </c>
      <c r="K50" s="5"/>
      <c r="L50" s="5"/>
      <c r="M50" s="5"/>
      <c r="N50" s="5"/>
      <c r="Q50" s="4" t="str">
        <f>IF(R50="","",ROW()-3)</f>
        <v/>
      </c>
      <c r="S50" s="5" t="str" cm="1">
        <f t="array" ref="S50">IF(R50="","",SUMPRODUCT(($E$7:$E$503=R50)*($I$7:$I$503)))</f>
        <v/>
      </c>
      <c r="T50" s="25" t="str">
        <f>IF(S50="","",S50/$S$2)</f>
        <v/>
      </c>
      <c r="U50" s="27" t="str">
        <f ca="1">IFERROR(RANK(T50,OFFSET($T$4,,,COUNTA($T$4:$T$1000))),"")</f>
        <v/>
      </c>
      <c r="V50" s="25"/>
      <c r="X50" s="4" t="str">
        <f t="shared" si="1"/>
        <v/>
      </c>
      <c r="AB50" s="4" t="str">
        <f t="shared" si="2"/>
        <v/>
      </c>
      <c r="AD50" s="5" t="str" cm="1">
        <f t="array" ref="AD50">IF(AC50="","",SUMPRODUCT(($E$7:$E$503=AC50)*($H$7:$H$503)))</f>
        <v/>
      </c>
      <c r="AF50" s="2" t="str">
        <f t="shared" si="3"/>
        <v/>
      </c>
      <c r="AH50" s="5" t="str" cm="1">
        <f t="array" ref="AH50">IF(AG50="","",SUMPRODUCT(($F$7:$F$503=AG50)*($H$7:$H$503)))</f>
        <v/>
      </c>
    </row>
    <row r="51" spans="1:34" x14ac:dyDescent="0.2">
      <c r="A51" s="2">
        <f t="shared" si="7"/>
        <v>44</v>
      </c>
      <c r="B51" s="6">
        <v>43990</v>
      </c>
      <c r="C51" t="s">
        <v>12</v>
      </c>
      <c r="H51" s="5"/>
      <c r="I51" s="5">
        <v>300</v>
      </c>
      <c r="J51" s="5">
        <f t="shared" si="8"/>
        <v>1600</v>
      </c>
      <c r="K51" s="5"/>
      <c r="L51" s="5"/>
      <c r="M51" s="5"/>
      <c r="N51" s="5"/>
      <c r="Q51" s="4" t="str">
        <f>IF(R51="","",ROW()-3)</f>
        <v/>
      </c>
      <c r="S51" s="5" t="str" cm="1">
        <f t="array" ref="S51">IF(R51="","",SUMPRODUCT(($E$7:$E$503=R51)*($I$7:$I$503)))</f>
        <v/>
      </c>
      <c r="T51" s="25" t="str">
        <f>IF(S51="","",S51/$S$2)</f>
        <v/>
      </c>
      <c r="U51" s="27" t="str">
        <f ca="1">IFERROR(RANK(T51,OFFSET($T$4,,,COUNTA($T$4:$T$1000))),"")</f>
        <v/>
      </c>
      <c r="V51" s="25"/>
      <c r="X51" s="4" t="str">
        <f t="shared" si="1"/>
        <v/>
      </c>
      <c r="AB51" s="4" t="str">
        <f t="shared" si="2"/>
        <v/>
      </c>
      <c r="AD51" s="5" t="str" cm="1">
        <f t="array" ref="AD51">IF(AC51="","",SUMPRODUCT(($E$7:$E$503=AC51)*($H$7:$H$503)))</f>
        <v/>
      </c>
      <c r="AF51" s="2" t="str">
        <f t="shared" si="3"/>
        <v/>
      </c>
      <c r="AH51" s="5" t="str" cm="1">
        <f t="array" ref="AH51">IF(AG51="","",SUMPRODUCT(($F$7:$F$503=AG51)*($H$7:$H$503)))</f>
        <v/>
      </c>
    </row>
    <row r="52" spans="1:34" x14ac:dyDescent="0.2">
      <c r="A52" s="2">
        <f t="shared" si="7"/>
        <v>45</v>
      </c>
      <c r="B52" s="6">
        <v>43990</v>
      </c>
      <c r="C52" t="s">
        <v>12</v>
      </c>
      <c r="H52" s="5"/>
      <c r="I52" s="5">
        <v>500</v>
      </c>
      <c r="J52" s="5">
        <f t="shared" si="8"/>
        <v>1100</v>
      </c>
      <c r="K52" s="5"/>
      <c r="L52" s="5"/>
      <c r="M52" s="5"/>
      <c r="N52" s="5"/>
      <c r="Q52" s="4" t="str">
        <f>IF(R52="","",ROW()-3)</f>
        <v/>
      </c>
      <c r="S52" s="5" t="str" cm="1">
        <f t="array" ref="S52">IF(R52="","",SUMPRODUCT(($E$7:$E$503=R52)*($I$7:$I$503)))</f>
        <v/>
      </c>
      <c r="T52" s="25" t="str">
        <f>IF(S52="","",S52/$S$2)</f>
        <v/>
      </c>
      <c r="U52" s="27" t="str">
        <f ca="1">IFERROR(RANK(T52,OFFSET($T$4,,,COUNTA($T$4:$T$1000))),"")</f>
        <v/>
      </c>
      <c r="V52" s="25"/>
      <c r="X52" s="4" t="str">
        <f t="shared" si="1"/>
        <v/>
      </c>
      <c r="AB52" s="4" t="str">
        <f t="shared" si="2"/>
        <v/>
      </c>
      <c r="AD52" s="5" t="str" cm="1">
        <f t="array" ref="AD52">IF(AC52="","",SUMPRODUCT(($E$7:$E$503=AC52)*($H$7:$H$503)))</f>
        <v/>
      </c>
      <c r="AF52" s="2" t="str">
        <f t="shared" si="3"/>
        <v/>
      </c>
      <c r="AH52" s="5" t="str" cm="1">
        <f t="array" ref="AH52">IF(AG52="","",SUMPRODUCT(($F$7:$F$503=AG52)*($H$7:$H$503)))</f>
        <v/>
      </c>
    </row>
    <row r="53" spans="1:34" x14ac:dyDescent="0.2">
      <c r="A53" s="2">
        <f t="shared" si="7"/>
        <v>46</v>
      </c>
      <c r="B53" s="6">
        <v>43990</v>
      </c>
      <c r="C53" t="s">
        <v>11</v>
      </c>
      <c r="H53" s="5">
        <v>1000</v>
      </c>
      <c r="I53" s="5">
        <v>0</v>
      </c>
      <c r="J53" s="5">
        <f t="shared" si="8"/>
        <v>2100</v>
      </c>
      <c r="K53" s="5"/>
      <c r="L53" s="5"/>
      <c r="M53" s="5"/>
      <c r="N53" s="5"/>
      <c r="Q53" s="4" t="str">
        <f>IF(R53="","",ROW()-3)</f>
        <v/>
      </c>
      <c r="S53" s="5" t="str" cm="1">
        <f t="array" ref="S53">IF(R53="","",SUMPRODUCT(($E$7:$E$503=R53)*($I$7:$I$503)))</f>
        <v/>
      </c>
      <c r="T53" s="25" t="str">
        <f>IF(S53="","",S53/$S$2)</f>
        <v/>
      </c>
      <c r="U53" s="27" t="str">
        <f ca="1">IFERROR(RANK(T53,OFFSET($T$4,,,COUNTA($T$4:$T$1000))),"")</f>
        <v/>
      </c>
      <c r="V53" s="25"/>
      <c r="X53" s="4" t="str">
        <f t="shared" si="1"/>
        <v/>
      </c>
      <c r="AB53" s="4" t="str">
        <f t="shared" si="2"/>
        <v/>
      </c>
      <c r="AD53" s="5" t="str" cm="1">
        <f t="array" ref="AD53">IF(AC53="","",SUMPRODUCT(($E$7:$E$503=AC53)*($H$7:$H$503)))</f>
        <v/>
      </c>
      <c r="AF53" s="2" t="str">
        <f t="shared" si="3"/>
        <v/>
      </c>
      <c r="AH53" s="5" t="str" cm="1">
        <f t="array" ref="AH53">IF(AG53="","",SUMPRODUCT(($F$7:$F$503=AG53)*($H$7:$H$503)))</f>
        <v/>
      </c>
    </row>
    <row r="54" spans="1:34" x14ac:dyDescent="0.2">
      <c r="A54" s="2">
        <f t="shared" si="7"/>
        <v>47</v>
      </c>
      <c r="B54" s="6">
        <v>43990</v>
      </c>
      <c r="C54" t="s">
        <v>12</v>
      </c>
      <c r="H54" s="5"/>
      <c r="I54" s="5">
        <v>350</v>
      </c>
      <c r="J54" s="5">
        <f t="shared" si="8"/>
        <v>1750</v>
      </c>
      <c r="K54" s="5"/>
      <c r="L54" s="5"/>
      <c r="M54" s="5"/>
      <c r="N54" s="5"/>
      <c r="Q54" s="4" t="str">
        <f>IF(R54="","",ROW()-3)</f>
        <v/>
      </c>
      <c r="S54" s="5" t="str" cm="1">
        <f t="array" ref="S54">IF(R54="","",SUMPRODUCT(($E$7:$E$503=R54)*($I$7:$I$503)))</f>
        <v/>
      </c>
      <c r="T54" s="25" t="str">
        <f>IF(S54="","",S54/$S$2)</f>
        <v/>
      </c>
      <c r="U54" s="27" t="str">
        <f ca="1">IFERROR(RANK(T54,OFFSET($T$4,,,COUNTA($T$4:$T$1000))),"")</f>
        <v/>
      </c>
      <c r="V54" s="25"/>
      <c r="X54" s="4" t="str">
        <f t="shared" si="1"/>
        <v/>
      </c>
      <c r="AB54" s="4" t="str">
        <f t="shared" si="2"/>
        <v/>
      </c>
      <c r="AD54" s="5" t="str" cm="1">
        <f t="array" ref="AD54">IF(AC54="","",SUMPRODUCT(($E$7:$E$503=AC54)*($H$7:$H$503)))</f>
        <v/>
      </c>
      <c r="AF54" s="2" t="str">
        <f t="shared" si="3"/>
        <v/>
      </c>
      <c r="AH54" s="5" t="str" cm="1">
        <f t="array" ref="AH54">IF(AG54="","",SUMPRODUCT(($F$7:$F$503=AG54)*($H$7:$H$503)))</f>
        <v/>
      </c>
    </row>
    <row r="55" spans="1:34" x14ac:dyDescent="0.2">
      <c r="A55" s="2">
        <f t="shared" si="7"/>
        <v>48</v>
      </c>
      <c r="B55" s="6">
        <v>43990</v>
      </c>
      <c r="C55" t="s">
        <v>12</v>
      </c>
      <c r="H55" s="5"/>
      <c r="I55" s="5">
        <v>150</v>
      </c>
      <c r="J55" s="5">
        <f t="shared" si="8"/>
        <v>1600</v>
      </c>
      <c r="K55" s="5"/>
      <c r="L55" s="5"/>
      <c r="M55" s="5"/>
      <c r="N55" s="5"/>
      <c r="Q55" s="4" t="str">
        <f>IF(R55="","",ROW()-3)</f>
        <v/>
      </c>
      <c r="S55" s="5" t="str" cm="1">
        <f t="array" ref="S55">IF(R55="","",SUMPRODUCT(($E$7:$E$503=R55)*($I$7:$I$503)))</f>
        <v/>
      </c>
      <c r="T55" s="25" t="str">
        <f>IF(S55="","",S55/$S$2)</f>
        <v/>
      </c>
      <c r="U55" s="27" t="str">
        <f ca="1">IFERROR(RANK(T55,OFFSET($T$4,,,COUNTA($T$4:$T$1000))),"")</f>
        <v/>
      </c>
      <c r="V55" s="25"/>
      <c r="X55" s="4" t="str">
        <f t="shared" si="1"/>
        <v/>
      </c>
      <c r="AB55" s="4" t="str">
        <f t="shared" si="2"/>
        <v/>
      </c>
      <c r="AD55" s="5" t="str" cm="1">
        <f t="array" ref="AD55">IF(AC55="","",SUMPRODUCT(($E$7:$E$503=AC55)*($H$7:$H$503)))</f>
        <v/>
      </c>
      <c r="AF55" s="2" t="str">
        <f t="shared" si="3"/>
        <v/>
      </c>
      <c r="AH55" s="5" t="str" cm="1">
        <f t="array" ref="AH55">IF(AG55="","",SUMPRODUCT(($F$7:$F$503=AG55)*($H$7:$H$503)))</f>
        <v/>
      </c>
    </row>
    <row r="56" spans="1:34" x14ac:dyDescent="0.2">
      <c r="A56" s="2">
        <f t="shared" si="7"/>
        <v>49</v>
      </c>
      <c r="B56" s="6">
        <v>43991</v>
      </c>
      <c r="C56" t="s">
        <v>12</v>
      </c>
      <c r="H56" s="5"/>
      <c r="I56" s="5">
        <v>500</v>
      </c>
      <c r="J56" s="5">
        <f t="shared" si="8"/>
        <v>1100</v>
      </c>
      <c r="K56" s="5"/>
      <c r="L56" s="5"/>
      <c r="M56" s="5"/>
      <c r="N56" s="5"/>
      <c r="Q56" s="4" t="str">
        <f>IF(R56="","",ROW()-3)</f>
        <v/>
      </c>
      <c r="S56" s="5" t="str" cm="1">
        <f t="array" ref="S56">IF(R56="","",SUMPRODUCT(($E$7:$E$503=R56)*($I$7:$I$503)))</f>
        <v/>
      </c>
      <c r="T56" s="25" t="str">
        <f>IF(S56="","",S56/$S$2)</f>
        <v/>
      </c>
      <c r="U56" s="27" t="str">
        <f ca="1">IFERROR(RANK(T56,OFFSET($T$4,,,COUNTA($T$4:$T$1000))),"")</f>
        <v/>
      </c>
      <c r="V56" s="25"/>
      <c r="X56" s="4" t="str">
        <f t="shared" si="1"/>
        <v/>
      </c>
      <c r="AB56" s="4" t="str">
        <f t="shared" si="2"/>
        <v/>
      </c>
      <c r="AD56" s="5" t="str" cm="1">
        <f t="array" ref="AD56">IF(AC56="","",SUMPRODUCT(($E$7:$E$503=AC56)*($H$7:$H$503)))</f>
        <v/>
      </c>
      <c r="AF56" s="2" t="str">
        <f t="shared" si="3"/>
        <v/>
      </c>
      <c r="AH56" s="5" t="str" cm="1">
        <f t="array" ref="AH56">IF(AG56="","",SUMPRODUCT(($F$7:$F$503=AG56)*($H$7:$H$503)))</f>
        <v/>
      </c>
    </row>
    <row r="57" spans="1:34" x14ac:dyDescent="0.2">
      <c r="A57" s="2">
        <f t="shared" si="7"/>
        <v>50</v>
      </c>
      <c r="B57" s="6">
        <v>37416</v>
      </c>
      <c r="C57" t="s">
        <v>12</v>
      </c>
      <c r="H57" s="5"/>
      <c r="I57" s="5">
        <v>500</v>
      </c>
      <c r="J57" s="5">
        <f t="shared" si="8"/>
        <v>600</v>
      </c>
      <c r="K57" s="5"/>
      <c r="L57" s="5"/>
      <c r="M57" s="5"/>
      <c r="N57" s="5"/>
      <c r="Q57" s="4" t="str">
        <f>IF(R57="","",ROW()-3)</f>
        <v/>
      </c>
      <c r="S57" s="5" t="str" cm="1">
        <f t="array" ref="S57">IF(R57="","",SUMPRODUCT(($E$7:$E$503=R57)*($I$7:$I$503)))</f>
        <v/>
      </c>
      <c r="T57" s="25" t="str">
        <f>IF(S57="","",S57/$S$2)</f>
        <v/>
      </c>
      <c r="U57" s="27" t="str">
        <f ca="1">IFERROR(RANK(T57,OFFSET($T$4,,,COUNTA($T$4:$T$1000))),"")</f>
        <v/>
      </c>
      <c r="V57" s="25"/>
      <c r="X57" s="4" t="str">
        <f t="shared" si="1"/>
        <v/>
      </c>
      <c r="AB57" s="4" t="str">
        <f t="shared" si="2"/>
        <v/>
      </c>
      <c r="AD57" s="5" t="str" cm="1">
        <f t="array" ref="AD57">IF(AC57="","",SUMPRODUCT(($E$7:$E$503=AC57)*($H$7:$H$503)))</f>
        <v/>
      </c>
      <c r="AF57" s="2" t="str">
        <f t="shared" si="3"/>
        <v/>
      </c>
      <c r="AH57" s="5" t="str" cm="1">
        <f t="array" ref="AH57">IF(AG57="","",SUMPRODUCT(($F$7:$F$503=AG57)*($H$7:$H$503)))</f>
        <v/>
      </c>
    </row>
    <row r="58" spans="1:34" x14ac:dyDescent="0.2">
      <c r="A58" s="2">
        <f t="shared" si="7"/>
        <v>51</v>
      </c>
      <c r="B58" s="6">
        <v>43991</v>
      </c>
      <c r="C58" t="s">
        <v>11</v>
      </c>
      <c r="H58" s="5">
        <v>2000</v>
      </c>
      <c r="I58" s="5">
        <v>0</v>
      </c>
      <c r="J58" s="5">
        <f t="shared" si="8"/>
        <v>2600</v>
      </c>
      <c r="K58" s="5"/>
      <c r="L58" s="5"/>
      <c r="M58" s="5"/>
      <c r="N58" s="5"/>
      <c r="Q58" s="4" t="str">
        <f>IF(R58="","",ROW()-3)</f>
        <v/>
      </c>
      <c r="S58" s="5" t="str" cm="1">
        <f t="array" ref="S58">IF(R58="","",SUMPRODUCT(($E$7:$E$503=R58)*($I$7:$I$503)))</f>
        <v/>
      </c>
      <c r="T58" s="25" t="str">
        <f>IF(S58="","",S58/$S$2)</f>
        <v/>
      </c>
      <c r="U58" s="27" t="str">
        <f ca="1">IFERROR(RANK(T58,OFFSET($T$4,,,COUNTA($T$4:$T$1000))),"")</f>
        <v/>
      </c>
      <c r="V58" s="25"/>
      <c r="X58" s="4" t="str">
        <f t="shared" si="1"/>
        <v/>
      </c>
      <c r="AB58" s="4" t="str">
        <f t="shared" si="2"/>
        <v/>
      </c>
      <c r="AD58" s="5" t="str" cm="1">
        <f t="array" ref="AD58">IF(AC58="","",SUMPRODUCT(($E$7:$E$503=AC58)*($H$7:$H$503)))</f>
        <v/>
      </c>
      <c r="AF58" s="2" t="str">
        <f t="shared" si="3"/>
        <v/>
      </c>
      <c r="AH58" s="5" t="str" cm="1">
        <f t="array" ref="AH58">IF(AG58="","",SUMPRODUCT(($F$7:$F$503=AG58)*($H$7:$H$503)))</f>
        <v/>
      </c>
    </row>
    <row r="59" spans="1:34" x14ac:dyDescent="0.2">
      <c r="A59" s="2">
        <f t="shared" si="7"/>
        <v>52</v>
      </c>
      <c r="B59" s="6">
        <v>43991</v>
      </c>
      <c r="C59" t="s">
        <v>12</v>
      </c>
      <c r="H59" s="5"/>
      <c r="I59" s="5">
        <v>1200</v>
      </c>
      <c r="J59" s="5">
        <f t="shared" si="8"/>
        <v>1400</v>
      </c>
      <c r="K59" s="5"/>
      <c r="L59" s="5"/>
      <c r="M59" s="5"/>
      <c r="N59" s="5"/>
      <c r="Q59" s="4" t="str">
        <f>IF(R59="","",ROW()-3)</f>
        <v/>
      </c>
      <c r="S59" s="5" t="str" cm="1">
        <f t="array" ref="S59">IF(R59="","",SUMPRODUCT(($E$7:$E$503=R59)*($I$7:$I$503)))</f>
        <v/>
      </c>
      <c r="T59" s="25" t="str">
        <f>IF(S59="","",S59/$S$2)</f>
        <v/>
      </c>
      <c r="U59" s="27" t="str">
        <f ca="1">IFERROR(RANK(T59,OFFSET($T$4,,,COUNTA($T$4:$T$1000))),"")</f>
        <v/>
      </c>
      <c r="V59" s="25"/>
      <c r="X59" s="4" t="str">
        <f t="shared" si="1"/>
        <v/>
      </c>
      <c r="AB59" s="4" t="str">
        <f t="shared" si="2"/>
        <v/>
      </c>
      <c r="AD59" s="5" t="str" cm="1">
        <f t="array" ref="AD59">IF(AC59="","",SUMPRODUCT(($E$7:$E$503=AC59)*($H$7:$H$503)))</f>
        <v/>
      </c>
      <c r="AF59" s="2" t="str">
        <f t="shared" si="3"/>
        <v/>
      </c>
      <c r="AH59" s="5" t="str" cm="1">
        <f t="array" ref="AH59">IF(AG59="","",SUMPRODUCT(($F$7:$F$503=AG59)*($H$7:$H$503)))</f>
        <v/>
      </c>
    </row>
    <row r="60" spans="1:34" x14ac:dyDescent="0.2">
      <c r="A60" s="2">
        <f t="shared" si="7"/>
        <v>53</v>
      </c>
      <c r="B60" s="6">
        <v>43991</v>
      </c>
      <c r="C60" t="s">
        <v>12</v>
      </c>
      <c r="H60" s="5"/>
      <c r="I60" s="5">
        <v>400</v>
      </c>
      <c r="J60" s="5">
        <f t="shared" si="8"/>
        <v>1000</v>
      </c>
      <c r="K60" s="5"/>
      <c r="L60" s="5"/>
      <c r="M60" s="5"/>
      <c r="N60" s="5"/>
      <c r="Q60" s="4" t="str">
        <f>IF(R60="","",ROW()-3)</f>
        <v/>
      </c>
      <c r="S60" s="5" t="str" cm="1">
        <f t="array" ref="S60">IF(R60="","",SUMPRODUCT(($E$7:$E$503=R60)*($I$7:$I$503)))</f>
        <v/>
      </c>
      <c r="T60" s="25" t="str">
        <f>IF(S60="","",S60/$S$2)</f>
        <v/>
      </c>
      <c r="U60" s="27" t="str">
        <f ca="1">IFERROR(RANK(T60,OFFSET($T$4,,,COUNTA($T$4:$T$1000))),"")</f>
        <v/>
      </c>
      <c r="V60" s="25"/>
      <c r="X60" s="4" t="str">
        <f t="shared" si="1"/>
        <v/>
      </c>
      <c r="AB60" s="4" t="str">
        <f t="shared" si="2"/>
        <v/>
      </c>
      <c r="AD60" s="5" t="str" cm="1">
        <f t="array" ref="AD60">IF(AC60="","",SUMPRODUCT(($E$7:$E$503=AC60)*($H$7:$H$503)))</f>
        <v/>
      </c>
      <c r="AF60" s="2" t="str">
        <f t="shared" si="3"/>
        <v/>
      </c>
      <c r="AH60" s="5" t="str" cm="1">
        <f t="array" ref="AH60">IF(AG60="","",SUMPRODUCT(($F$7:$F$503=AG60)*($H$7:$H$503)))</f>
        <v/>
      </c>
    </row>
    <row r="61" spans="1:34" x14ac:dyDescent="0.2">
      <c r="A61" s="2">
        <f t="shared" si="7"/>
        <v>54</v>
      </c>
      <c r="B61" s="6">
        <v>43991</v>
      </c>
      <c r="C61" t="s">
        <v>12</v>
      </c>
      <c r="H61" s="5"/>
      <c r="I61" s="5">
        <v>500</v>
      </c>
      <c r="J61" s="5">
        <f t="shared" si="8"/>
        <v>500</v>
      </c>
      <c r="K61" s="5"/>
      <c r="L61" s="5"/>
      <c r="M61" s="5"/>
      <c r="N61" s="5"/>
      <c r="Q61" s="4" t="str">
        <f>IF(R61="","",ROW()-3)</f>
        <v/>
      </c>
      <c r="S61" s="5" t="str" cm="1">
        <f t="array" ref="S61">IF(R61="","",SUMPRODUCT(($E$7:$E$503=R61)*($I$7:$I$503)))</f>
        <v/>
      </c>
      <c r="T61" s="25" t="str">
        <f>IF(S61="","",S61/$S$2)</f>
        <v/>
      </c>
      <c r="U61" s="27" t="str">
        <f ca="1">IFERROR(RANK(T61,OFFSET($T$4,,,COUNTA($T$4:$T$1000))),"")</f>
        <v/>
      </c>
      <c r="V61" s="25"/>
      <c r="X61" s="4" t="str">
        <f t="shared" si="1"/>
        <v/>
      </c>
      <c r="AB61" s="4" t="str">
        <f t="shared" si="2"/>
        <v/>
      </c>
      <c r="AD61" s="5" t="str" cm="1">
        <f t="array" ref="AD61">IF(AC61="","",SUMPRODUCT(($E$7:$E$503=AC61)*($H$7:$H$503)))</f>
        <v/>
      </c>
      <c r="AF61" s="2" t="str">
        <f t="shared" si="3"/>
        <v/>
      </c>
      <c r="AH61" s="5" t="str" cm="1">
        <f t="array" ref="AH61">IF(AG61="","",SUMPRODUCT(($F$7:$F$503=AG61)*($H$7:$H$503)))</f>
        <v/>
      </c>
    </row>
    <row r="62" spans="1:34" x14ac:dyDescent="0.2">
      <c r="A62" s="2">
        <f t="shared" si="7"/>
        <v>55</v>
      </c>
      <c r="B62" s="6">
        <v>43991</v>
      </c>
      <c r="C62" t="s">
        <v>12</v>
      </c>
      <c r="H62" s="5"/>
      <c r="I62" s="5">
        <v>100</v>
      </c>
      <c r="J62" s="5">
        <f t="shared" si="8"/>
        <v>400</v>
      </c>
      <c r="K62" s="5"/>
      <c r="L62" s="5"/>
      <c r="M62" s="5"/>
      <c r="N62" s="5"/>
      <c r="Q62" s="4" t="str">
        <f>IF(R62="","",ROW()-3)</f>
        <v/>
      </c>
      <c r="S62" s="5" t="str" cm="1">
        <f t="array" ref="S62">IF(R62="","",SUMPRODUCT(($E$7:$E$503=R62)*($I$7:$I$503)))</f>
        <v/>
      </c>
      <c r="T62" s="25" t="str">
        <f>IF(S62="","",S62/$S$2)</f>
        <v/>
      </c>
      <c r="U62" s="27" t="str">
        <f ca="1">IFERROR(RANK(T62,OFFSET($T$4,,,COUNTA($T$4:$T$1000))),"")</f>
        <v/>
      </c>
      <c r="V62" s="25"/>
      <c r="X62" s="4" t="str">
        <f t="shared" si="1"/>
        <v/>
      </c>
      <c r="AB62" s="4" t="str">
        <f t="shared" si="2"/>
        <v/>
      </c>
      <c r="AD62" s="5" t="str" cm="1">
        <f t="array" ref="AD62">IF(AC62="","",SUMPRODUCT(($E$7:$E$503=AC62)*($H$7:$H$503)))</f>
        <v/>
      </c>
      <c r="AF62" s="2" t="str">
        <f t="shared" si="3"/>
        <v/>
      </c>
      <c r="AH62" s="5" t="str" cm="1">
        <f t="array" ref="AH62">IF(AG62="","",SUMPRODUCT(($F$7:$F$503=AG62)*($H$7:$H$503)))</f>
        <v/>
      </c>
    </row>
    <row r="63" spans="1:34" x14ac:dyDescent="0.2">
      <c r="A63" s="2">
        <f t="shared" si="7"/>
        <v>56</v>
      </c>
      <c r="B63" s="6">
        <v>43991</v>
      </c>
      <c r="C63" t="s">
        <v>11</v>
      </c>
      <c r="H63" s="5">
        <v>2000</v>
      </c>
      <c r="I63" s="5">
        <v>0</v>
      </c>
      <c r="J63" s="5">
        <f t="shared" si="8"/>
        <v>2400</v>
      </c>
      <c r="K63" s="5"/>
      <c r="L63" s="5"/>
      <c r="M63" s="5"/>
      <c r="N63" s="5"/>
      <c r="Q63" s="4" t="str">
        <f>IF(R63="","",ROW()-3)</f>
        <v/>
      </c>
      <c r="S63" s="5" t="str" cm="1">
        <f t="array" ref="S63">IF(R63="","",SUMPRODUCT(($E$7:$E$503=R63)*($I$7:$I$503)))</f>
        <v/>
      </c>
      <c r="T63" s="25" t="str">
        <f>IF(S63="","",S63/$S$2)</f>
        <v/>
      </c>
      <c r="U63" s="27" t="str">
        <f ca="1">IFERROR(RANK(T63,OFFSET($T$4,,,COUNTA($T$4:$T$1000))),"")</f>
        <v/>
      </c>
      <c r="V63" s="25"/>
      <c r="X63" s="4" t="str">
        <f t="shared" si="1"/>
        <v/>
      </c>
      <c r="AB63" s="4" t="str">
        <f t="shared" si="2"/>
        <v/>
      </c>
      <c r="AD63" s="5" t="str" cm="1">
        <f t="array" ref="AD63">IF(AC63="","",SUMPRODUCT(($E$7:$E$503=AC63)*($H$7:$H$503)))</f>
        <v/>
      </c>
      <c r="AF63" s="2" t="str">
        <f t="shared" si="3"/>
        <v/>
      </c>
      <c r="AH63" s="5" t="str" cm="1">
        <f t="array" ref="AH63">IF(AG63="","",SUMPRODUCT(($F$7:$F$503=AG63)*($H$7:$H$503)))</f>
        <v/>
      </c>
    </row>
    <row r="64" spans="1:34" x14ac:dyDescent="0.2">
      <c r="A64" s="2">
        <f t="shared" si="7"/>
        <v>57</v>
      </c>
      <c r="B64" s="6">
        <v>43991</v>
      </c>
      <c r="C64" t="s">
        <v>12</v>
      </c>
      <c r="H64" s="5"/>
      <c r="I64" s="5">
        <v>500</v>
      </c>
      <c r="J64" s="5">
        <f t="shared" si="8"/>
        <v>1900</v>
      </c>
      <c r="K64" s="5"/>
      <c r="L64" s="5"/>
      <c r="M64" s="5"/>
      <c r="N64" s="5"/>
      <c r="Q64" s="4" t="str">
        <f>IF(R64="","",ROW()-3)</f>
        <v/>
      </c>
      <c r="S64" s="5" t="str" cm="1">
        <f t="array" ref="S64">IF(R64="","",SUMPRODUCT(($E$7:$E$503=R64)*($I$7:$I$503)))</f>
        <v/>
      </c>
      <c r="T64" s="25" t="str">
        <f>IF(S64="","",S64/$S$2)</f>
        <v/>
      </c>
      <c r="U64" s="27" t="str">
        <f ca="1">IFERROR(RANK(T64,OFFSET($T$4,,,COUNTA($T$4:$T$1000))),"")</f>
        <v/>
      </c>
      <c r="V64" s="25"/>
      <c r="X64" s="4" t="str">
        <f t="shared" si="1"/>
        <v/>
      </c>
      <c r="AB64" s="4" t="str">
        <f t="shared" si="2"/>
        <v/>
      </c>
      <c r="AD64" s="5" t="str" cm="1">
        <f t="array" ref="AD64">IF(AC64="","",SUMPRODUCT(($E$7:$E$503=AC64)*($H$7:$H$503)))</f>
        <v/>
      </c>
      <c r="AF64" s="2" t="str">
        <f t="shared" si="3"/>
        <v/>
      </c>
      <c r="AH64" s="5" t="str" cm="1">
        <f t="array" ref="AH64">IF(AG64="","",SUMPRODUCT(($F$7:$F$503=AG64)*($H$7:$H$503)))</f>
        <v/>
      </c>
    </row>
    <row r="65" spans="1:34" x14ac:dyDescent="0.2">
      <c r="A65" s="2">
        <f t="shared" si="7"/>
        <v>58</v>
      </c>
      <c r="B65" s="6">
        <v>9</v>
      </c>
      <c r="C65" t="s">
        <v>12</v>
      </c>
      <c r="H65" s="5"/>
      <c r="I65" s="5">
        <v>500</v>
      </c>
      <c r="J65" s="5">
        <f t="shared" si="8"/>
        <v>1400</v>
      </c>
      <c r="K65" s="5"/>
      <c r="L65" s="5"/>
      <c r="M65" s="5"/>
      <c r="N65" s="5"/>
      <c r="Q65" s="4" t="str">
        <f>IF(R65="","",ROW()-3)</f>
        <v/>
      </c>
      <c r="S65" s="5" t="str" cm="1">
        <f t="array" ref="S65">IF(R65="","",SUMPRODUCT(($E$7:$E$503=R65)*($I$7:$I$503)))</f>
        <v/>
      </c>
      <c r="T65" s="25" t="str">
        <f>IF(S65="","",S65/$S$2)</f>
        <v/>
      </c>
      <c r="U65" s="27" t="str">
        <f ca="1">IFERROR(RANK(T65,OFFSET($T$4,,,COUNTA($T$4:$T$1000))),"")</f>
        <v/>
      </c>
      <c r="V65" s="25"/>
      <c r="X65" s="4" t="str">
        <f t="shared" si="1"/>
        <v/>
      </c>
      <c r="AB65" s="4" t="str">
        <f t="shared" si="2"/>
        <v/>
      </c>
      <c r="AD65" s="5" t="str" cm="1">
        <f t="array" ref="AD65">IF(AC65="","",SUMPRODUCT(($E$7:$E$503=AC65)*($H$7:$H$503)))</f>
        <v/>
      </c>
      <c r="AF65" s="2" t="str">
        <f t="shared" si="3"/>
        <v/>
      </c>
      <c r="AH65" s="5" t="str" cm="1">
        <f t="array" ref="AH65">IF(AG65="","",SUMPRODUCT(($F$7:$F$503=AG65)*($H$7:$H$503)))</f>
        <v/>
      </c>
    </row>
    <row r="66" spans="1:34" x14ac:dyDescent="0.2">
      <c r="A66" s="2">
        <f t="shared" si="7"/>
        <v>59</v>
      </c>
      <c r="B66" s="6">
        <v>43991</v>
      </c>
      <c r="C66" t="s">
        <v>12</v>
      </c>
      <c r="H66" s="5"/>
      <c r="I66" s="5">
        <v>350</v>
      </c>
      <c r="J66" s="5">
        <f t="shared" si="8"/>
        <v>1050</v>
      </c>
      <c r="K66" s="5"/>
      <c r="L66" s="5"/>
      <c r="M66" s="5"/>
      <c r="N66" s="5"/>
      <c r="Q66" s="4" t="str">
        <f>IF(R66="","",ROW()-3)</f>
        <v/>
      </c>
      <c r="S66" s="5" t="str" cm="1">
        <f t="array" ref="S66">IF(R66="","",SUMPRODUCT(($E$7:$E$503=R66)*($I$7:$I$503)))</f>
        <v/>
      </c>
      <c r="T66" s="25" t="str">
        <f>IF(S66="","",S66/$S$2)</f>
        <v/>
      </c>
      <c r="U66" s="27" t="str">
        <f ca="1">IFERROR(RANK(T66,OFFSET($T$4,,,COUNTA($T$4:$T$1000))),"")</f>
        <v/>
      </c>
      <c r="V66" s="25"/>
      <c r="X66" s="4" t="str">
        <f t="shared" si="1"/>
        <v/>
      </c>
      <c r="AB66" s="4" t="str">
        <f t="shared" si="2"/>
        <v/>
      </c>
      <c r="AD66" s="5" t="str" cm="1">
        <f t="array" ref="AD66">IF(AC66="","",SUMPRODUCT(($E$7:$E$503=AC66)*($H$7:$H$503)))</f>
        <v/>
      </c>
      <c r="AF66" s="2" t="str">
        <f t="shared" si="3"/>
        <v/>
      </c>
      <c r="AH66" s="5" t="str" cm="1">
        <f t="array" ref="AH66">IF(AG66="","",SUMPRODUCT(($F$7:$F$503=AG66)*($H$7:$H$503)))</f>
        <v/>
      </c>
    </row>
    <row r="67" spans="1:34" x14ac:dyDescent="0.2">
      <c r="A67" s="2">
        <f t="shared" si="7"/>
        <v>60</v>
      </c>
      <c r="B67" s="6">
        <v>43991</v>
      </c>
      <c r="C67" t="s">
        <v>12</v>
      </c>
      <c r="H67" s="5"/>
      <c r="I67" s="5">
        <v>50</v>
      </c>
      <c r="J67" s="5">
        <f t="shared" si="8"/>
        <v>1000</v>
      </c>
      <c r="K67" s="5"/>
      <c r="L67" s="5"/>
      <c r="M67" s="5"/>
      <c r="N67" s="5"/>
      <c r="Q67" s="4" t="str">
        <f>IF(R67="","",ROW()-3)</f>
        <v/>
      </c>
      <c r="S67" s="5" t="str" cm="1">
        <f t="array" ref="S67">IF(R67="","",SUMPRODUCT(($E$7:$E$503=R67)*($I$7:$I$503)))</f>
        <v/>
      </c>
      <c r="T67" s="25" t="str">
        <f>IF(S67="","",S67/$S$2)</f>
        <v/>
      </c>
      <c r="U67" s="27" t="str">
        <f ca="1">IFERROR(RANK(T67,OFFSET($T$4,,,COUNTA($T$4:$T$1000))),"")</f>
        <v/>
      </c>
      <c r="V67" s="25"/>
      <c r="X67" s="4" t="str">
        <f t="shared" si="1"/>
        <v/>
      </c>
      <c r="AB67" s="4" t="str">
        <f t="shared" si="2"/>
        <v/>
      </c>
      <c r="AD67" s="5" t="str" cm="1">
        <f t="array" ref="AD67">IF(AC67="","",SUMPRODUCT(($E$7:$E$503=AC67)*($H$7:$H$503)))</f>
        <v/>
      </c>
      <c r="AF67" s="2" t="str">
        <f t="shared" si="3"/>
        <v/>
      </c>
      <c r="AH67" s="5" t="str" cm="1">
        <f t="array" ref="AH67">IF(AG67="","",SUMPRODUCT(($F$7:$F$503=AG67)*($H$7:$H$503)))</f>
        <v/>
      </c>
    </row>
    <row r="68" spans="1:34" x14ac:dyDescent="0.2">
      <c r="A68" s="2">
        <f t="shared" si="7"/>
        <v>61</v>
      </c>
      <c r="B68" s="6">
        <v>43992</v>
      </c>
      <c r="C68" t="s">
        <v>12</v>
      </c>
      <c r="H68" s="5"/>
      <c r="I68" s="5">
        <v>400</v>
      </c>
      <c r="J68" s="5">
        <f t="shared" si="8"/>
        <v>600</v>
      </c>
      <c r="K68" s="5"/>
      <c r="L68" s="5"/>
      <c r="M68" s="5"/>
      <c r="N68" s="5"/>
      <c r="Q68" s="4" t="str">
        <f>IF(R68="","",ROW()-3)</f>
        <v/>
      </c>
      <c r="S68" s="5" t="str" cm="1">
        <f t="array" ref="S68">IF(R68="","",SUMPRODUCT(($E$7:$E$503=R68)*($I$7:$I$503)))</f>
        <v/>
      </c>
      <c r="T68" s="25" t="str">
        <f>IF(S68="","",S68/$S$2)</f>
        <v/>
      </c>
      <c r="U68" s="27" t="str">
        <f ca="1">IFERROR(RANK(T68,OFFSET($T$4,,,COUNTA($T$4:$T$1000))),"")</f>
        <v/>
      </c>
      <c r="V68" s="25"/>
      <c r="X68" s="4" t="str">
        <f t="shared" si="1"/>
        <v/>
      </c>
      <c r="AB68" s="4" t="str">
        <f t="shared" si="2"/>
        <v/>
      </c>
      <c r="AD68" s="5" t="str" cm="1">
        <f t="array" ref="AD68">IF(AC68="","",SUMPRODUCT(($E$7:$E$503=AC68)*($H$7:$H$503)))</f>
        <v/>
      </c>
      <c r="AF68" s="2" t="str">
        <f t="shared" si="3"/>
        <v/>
      </c>
      <c r="AH68" s="5" t="str" cm="1">
        <f t="array" ref="AH68">IF(AG68="","",SUMPRODUCT(($F$7:$F$503=AG68)*($H$7:$H$503)))</f>
        <v/>
      </c>
    </row>
    <row r="69" spans="1:34" x14ac:dyDescent="0.2">
      <c r="A69" s="2">
        <f t="shared" si="7"/>
        <v>62</v>
      </c>
      <c r="B69" s="6">
        <v>43992</v>
      </c>
      <c r="C69" t="s">
        <v>12</v>
      </c>
      <c r="H69" s="5"/>
      <c r="I69" s="5">
        <v>250</v>
      </c>
      <c r="J69" s="5">
        <f t="shared" si="8"/>
        <v>350</v>
      </c>
      <c r="K69" s="5"/>
      <c r="L69" s="5"/>
      <c r="M69" s="5"/>
      <c r="N69" s="5"/>
      <c r="Q69" s="4" t="str">
        <f>IF(R69="","",ROW()-3)</f>
        <v/>
      </c>
      <c r="S69" s="5" t="str" cm="1">
        <f t="array" ref="S69">IF(R69="","",SUMPRODUCT(($E$7:$E$503=R69)*($I$7:$I$503)))</f>
        <v/>
      </c>
      <c r="T69" s="25" t="str">
        <f>IF(S69="","",S69/$S$2)</f>
        <v/>
      </c>
      <c r="U69" s="27" t="str">
        <f ca="1">IFERROR(RANK(T69,OFFSET($T$4,,,COUNTA($T$4:$T$1000))),"")</f>
        <v/>
      </c>
      <c r="V69" s="25"/>
      <c r="X69" s="4" t="str">
        <f t="shared" ref="X69:X103" si="9">IF(Y69="","",ROW()-3)</f>
        <v/>
      </c>
      <c r="AB69" s="4" t="str">
        <f t="shared" ref="AB69:AB103" si="10">IF(AC69="","",ROW()-3)</f>
        <v/>
      </c>
      <c r="AD69" s="5" t="str" cm="1">
        <f t="array" ref="AD69">IF(AC69="","",SUMPRODUCT(($E$7:$E$503=AC69)*($H$7:$H$503)))</f>
        <v/>
      </c>
      <c r="AF69" s="2" t="str">
        <f t="shared" ref="AF69:AF103" si="11">IF(AG69="","",ROW()-3)</f>
        <v/>
      </c>
      <c r="AH69" s="5" t="str" cm="1">
        <f t="array" ref="AH69">IF(AG69="","",SUMPRODUCT(($F$7:$F$503=AG69)*($H$7:$H$503)))</f>
        <v/>
      </c>
    </row>
    <row r="70" spans="1:34" x14ac:dyDescent="0.2">
      <c r="A70" s="2">
        <f t="shared" si="7"/>
        <v>63</v>
      </c>
      <c r="B70" s="6">
        <v>43992</v>
      </c>
      <c r="C70" t="s">
        <v>12</v>
      </c>
      <c r="H70" s="5"/>
      <c r="I70" s="5">
        <v>50</v>
      </c>
      <c r="J70" s="5">
        <f t="shared" si="8"/>
        <v>300</v>
      </c>
      <c r="K70" s="5"/>
      <c r="L70" s="5"/>
      <c r="M70" s="5"/>
      <c r="N70" s="5"/>
      <c r="Q70" s="4" t="str">
        <f>IF(R70="","",ROW()-3)</f>
        <v/>
      </c>
      <c r="S70" s="5" t="str" cm="1">
        <f t="array" ref="S70">IF(R70="","",SUMPRODUCT(($E$7:$E$503=R70)*($I$7:$I$503)))</f>
        <v/>
      </c>
      <c r="T70" s="25" t="str">
        <f>IF(S70="","",S70/$S$2)</f>
        <v/>
      </c>
      <c r="U70" s="27" t="str">
        <f ca="1">IFERROR(RANK(T70,OFFSET($T$4,,,COUNTA($T$4:$T$1000))),"")</f>
        <v/>
      </c>
      <c r="V70" s="25"/>
      <c r="X70" s="4" t="str">
        <f t="shared" si="9"/>
        <v/>
      </c>
      <c r="AB70" s="4" t="str">
        <f t="shared" si="10"/>
        <v/>
      </c>
      <c r="AD70" s="5" t="str" cm="1">
        <f t="array" ref="AD70">IF(AC70="","",SUMPRODUCT(($E$7:$E$503=AC70)*($H$7:$H$503)))</f>
        <v/>
      </c>
      <c r="AF70" s="2" t="str">
        <f t="shared" si="11"/>
        <v/>
      </c>
      <c r="AH70" s="5" t="str" cm="1">
        <f t="array" ref="AH70">IF(AG70="","",SUMPRODUCT(($F$7:$F$503=AG70)*($H$7:$H$503)))</f>
        <v/>
      </c>
    </row>
    <row r="71" spans="1:34" x14ac:dyDescent="0.2">
      <c r="A71" s="2">
        <f t="shared" si="7"/>
        <v>64</v>
      </c>
      <c r="B71" s="6">
        <v>43992</v>
      </c>
      <c r="C71" t="s">
        <v>12</v>
      </c>
      <c r="H71" s="5"/>
      <c r="I71" s="5">
        <v>50</v>
      </c>
      <c r="J71" s="5">
        <f t="shared" si="8"/>
        <v>250</v>
      </c>
      <c r="K71" s="5"/>
      <c r="L71" s="5"/>
      <c r="M71" s="5"/>
      <c r="N71" s="5"/>
      <c r="Q71" s="4" t="str">
        <f>IF(R71="","",ROW()-3)</f>
        <v/>
      </c>
      <c r="S71" s="5" t="str" cm="1">
        <f t="array" ref="S71">IF(R71="","",SUMPRODUCT(($E$7:$E$503=R71)*($I$7:$I$503)))</f>
        <v/>
      </c>
      <c r="T71" s="25" t="str">
        <f>IF(S71="","",S71/$S$2)</f>
        <v/>
      </c>
      <c r="U71" s="27" t="str">
        <f ca="1">IFERROR(RANK(T71,OFFSET($T$4,,,COUNTA($T$4:$T$1000))),"")</f>
        <v/>
      </c>
      <c r="V71" s="25"/>
      <c r="X71" s="4" t="str">
        <f t="shared" si="9"/>
        <v/>
      </c>
      <c r="AB71" s="4" t="str">
        <f t="shared" si="10"/>
        <v/>
      </c>
      <c r="AD71" s="5" t="str" cm="1">
        <f t="array" ref="AD71">IF(AC71="","",SUMPRODUCT(($E$7:$E$503=AC71)*($H$7:$H$503)))</f>
        <v/>
      </c>
      <c r="AF71" s="2" t="str">
        <f t="shared" si="11"/>
        <v/>
      </c>
      <c r="AH71" s="5" t="str" cm="1">
        <f t="array" ref="AH71">IF(AG71="","",SUMPRODUCT(($F$7:$F$503=AG71)*($H$7:$H$503)))</f>
        <v/>
      </c>
    </row>
    <row r="72" spans="1:34" x14ac:dyDescent="0.2">
      <c r="A72" s="2" t="str">
        <f t="shared" si="7"/>
        <v/>
      </c>
      <c r="B72" s="6"/>
      <c r="H72" s="5"/>
      <c r="I72" s="5"/>
      <c r="J72" s="5" t="str">
        <f t="shared" si="8"/>
        <v/>
      </c>
      <c r="K72" s="5"/>
      <c r="L72" s="5"/>
      <c r="M72" s="5"/>
      <c r="N72" s="5"/>
      <c r="Q72" s="4" t="str">
        <f>IF(R72="","",ROW()-3)</f>
        <v/>
      </c>
      <c r="S72" s="5" t="str" cm="1">
        <f t="array" ref="S72">IF(R72="","",SUMPRODUCT(($E$7:$E$503=R72)*($I$7:$I$503)))</f>
        <v/>
      </c>
      <c r="T72" s="25" t="str">
        <f>IF(S72="","",S72/$S$2)</f>
        <v/>
      </c>
      <c r="U72" s="27" t="str">
        <f ca="1">IFERROR(RANK(T72,OFFSET($T$4,,,COUNTA($T$4:$T$1000))),"")</f>
        <v/>
      </c>
      <c r="V72" s="25"/>
      <c r="X72" s="4" t="str">
        <f t="shared" si="9"/>
        <v/>
      </c>
      <c r="AB72" s="4" t="str">
        <f t="shared" si="10"/>
        <v/>
      </c>
      <c r="AD72" s="5" t="str" cm="1">
        <f t="array" ref="AD72">IF(AC72="","",SUMPRODUCT(($E$7:$E$503=AC72)*($H$7:$H$503)))</f>
        <v/>
      </c>
      <c r="AF72" s="2" t="str">
        <f t="shared" si="11"/>
        <v/>
      </c>
      <c r="AH72" s="5" t="str" cm="1">
        <f t="array" ref="AH72">IF(AG72="","",SUMPRODUCT(($F$7:$F$503=AG72)*($H$7:$H$503)))</f>
        <v/>
      </c>
    </row>
    <row r="73" spans="1:34" x14ac:dyDescent="0.2">
      <c r="A73" s="2" t="str">
        <f t="shared" si="7"/>
        <v/>
      </c>
      <c r="B73" s="6"/>
      <c r="H73" s="5"/>
      <c r="I73" s="5"/>
      <c r="J73" s="5" t="str">
        <f t="shared" si="8"/>
        <v/>
      </c>
      <c r="K73" s="5"/>
      <c r="L73" s="5"/>
      <c r="M73" s="5"/>
      <c r="N73" s="5"/>
      <c r="Q73" s="4" t="str">
        <f>IF(R73="","",ROW()-3)</f>
        <v/>
      </c>
      <c r="S73" s="5" t="str" cm="1">
        <f t="array" ref="S73">IF(R73="","",SUMPRODUCT(($E$7:$E$503=R73)*($I$7:$I$503)))</f>
        <v/>
      </c>
      <c r="T73" s="25" t="str">
        <f>IF(S73="","",S73/$S$2)</f>
        <v/>
      </c>
      <c r="U73" s="27" t="str">
        <f ca="1">IFERROR(RANK(T73,OFFSET($T$4,,,COUNTA($T$4:$T$1000))),"")</f>
        <v/>
      </c>
      <c r="V73" s="25"/>
      <c r="X73" s="4" t="str">
        <f t="shared" si="9"/>
        <v/>
      </c>
      <c r="AB73" s="4" t="str">
        <f t="shared" si="10"/>
        <v/>
      </c>
      <c r="AD73" s="5" t="str" cm="1">
        <f t="array" ref="AD73">IF(AC73="","",SUMPRODUCT(($E$7:$E$503=AC73)*($H$7:$H$503)))</f>
        <v/>
      </c>
      <c r="AF73" s="2" t="str">
        <f t="shared" si="11"/>
        <v/>
      </c>
      <c r="AH73" s="5" t="str" cm="1">
        <f t="array" ref="AH73">IF(AG73="","",SUMPRODUCT(($F$7:$F$503=AG73)*($H$7:$H$503)))</f>
        <v/>
      </c>
    </row>
    <row r="74" spans="1:34" x14ac:dyDescent="0.2">
      <c r="A74" s="2" t="str">
        <f t="shared" ref="A74:A137" si="12">IF(B74="","",ROW()-7)</f>
        <v/>
      </c>
      <c r="B74" s="6"/>
      <c r="H74" s="5"/>
      <c r="I74" s="5"/>
      <c r="J74" s="5" t="str">
        <f t="shared" si="8"/>
        <v/>
      </c>
      <c r="K74" s="5"/>
      <c r="L74" s="5"/>
      <c r="M74" s="5"/>
      <c r="N74" s="5"/>
      <c r="Q74" s="4" t="str">
        <f>IF(R74="","",ROW()-3)</f>
        <v/>
      </c>
      <c r="S74" s="5" t="str" cm="1">
        <f t="array" ref="S74">IF(R74="","",SUMPRODUCT(($E$7:$E$503=R74)*($I$7:$I$503)))</f>
        <v/>
      </c>
      <c r="T74" s="25" t="str">
        <f>IF(S74="","",S74/$S$2)</f>
        <v/>
      </c>
      <c r="U74" s="27" t="str">
        <f ca="1">IFERROR(RANK(T74,OFFSET($T$4,,,COUNTA($T$4:$T$1000))),"")</f>
        <v/>
      </c>
      <c r="V74" s="25"/>
      <c r="X74" s="4" t="str">
        <f t="shared" si="9"/>
        <v/>
      </c>
      <c r="AB74" s="4" t="str">
        <f t="shared" si="10"/>
        <v/>
      </c>
      <c r="AD74" s="5" t="str" cm="1">
        <f t="array" ref="AD74">IF(AC74="","",SUMPRODUCT(($E$7:$E$503=AC74)*($H$7:$H$503)))</f>
        <v/>
      </c>
      <c r="AF74" s="2" t="str">
        <f t="shared" si="11"/>
        <v/>
      </c>
      <c r="AH74" s="5" t="str" cm="1">
        <f t="array" ref="AH74">IF(AG74="","",SUMPRODUCT(($F$7:$F$503=AG74)*($H$7:$H$503)))</f>
        <v/>
      </c>
    </row>
    <row r="75" spans="1:34" x14ac:dyDescent="0.2">
      <c r="A75" s="2" t="str">
        <f t="shared" si="12"/>
        <v/>
      </c>
      <c r="B75" s="6"/>
      <c r="H75" s="5"/>
      <c r="I75" s="5"/>
      <c r="J75" s="5" t="str">
        <f t="shared" ref="J75:J138" si="13">IF(AND(H75="",I75=""),"",J74+H75-I75)</f>
        <v/>
      </c>
      <c r="K75" s="5"/>
      <c r="L75" s="5"/>
      <c r="M75" s="5"/>
      <c r="N75" s="5"/>
      <c r="Q75" s="4" t="str">
        <f>IF(R75="","",ROW()-3)</f>
        <v/>
      </c>
      <c r="S75" s="5" t="str" cm="1">
        <f t="array" ref="S75">IF(R75="","",SUMPRODUCT(($E$7:$E$503=R75)*($I$7:$I$503)))</f>
        <v/>
      </c>
      <c r="T75" s="25" t="str">
        <f>IF(S75="","",S75/$S$2)</f>
        <v/>
      </c>
      <c r="U75" s="27" t="str">
        <f ca="1">IFERROR(RANK(T75,OFFSET($T$4,,,COUNTA($T$4:$T$1000))),"")</f>
        <v/>
      </c>
      <c r="V75" s="25"/>
      <c r="X75" s="4" t="str">
        <f t="shared" si="9"/>
        <v/>
      </c>
      <c r="AB75" s="4" t="str">
        <f t="shared" si="10"/>
        <v/>
      </c>
      <c r="AD75" s="5" t="str" cm="1">
        <f t="array" ref="AD75">IF(AC75="","",SUMPRODUCT(($E$7:$E$503=AC75)*($H$7:$H$503)))</f>
        <v/>
      </c>
      <c r="AF75" s="2" t="str">
        <f t="shared" si="11"/>
        <v/>
      </c>
      <c r="AH75" s="5" t="str" cm="1">
        <f t="array" ref="AH75">IF(AG75="","",SUMPRODUCT(($F$7:$F$503=AG75)*($H$7:$H$503)))</f>
        <v/>
      </c>
    </row>
    <row r="76" spans="1:34" x14ac:dyDescent="0.2">
      <c r="A76" s="2" t="str">
        <f t="shared" si="12"/>
        <v/>
      </c>
      <c r="B76" s="6"/>
      <c r="H76" s="5"/>
      <c r="I76" s="5"/>
      <c r="J76" s="5" t="str">
        <f t="shared" si="13"/>
        <v/>
      </c>
      <c r="K76" s="5"/>
      <c r="L76" s="5"/>
      <c r="M76" s="5"/>
      <c r="N76" s="5"/>
      <c r="Q76" s="4" t="str">
        <f>IF(R76="","",ROW()-3)</f>
        <v/>
      </c>
      <c r="S76" s="5" t="str" cm="1">
        <f t="array" ref="S76">IF(R76="","",SUMPRODUCT(($E$7:$E$503=R76)*($I$7:$I$503)))</f>
        <v/>
      </c>
      <c r="T76" s="25" t="str">
        <f>IF(S76="","",S76/$S$2)</f>
        <v/>
      </c>
      <c r="U76" s="27" t="str">
        <f ca="1">IFERROR(RANK(T76,OFFSET($T$4,,,COUNTA($T$4:$T$1000))),"")</f>
        <v/>
      </c>
      <c r="V76" s="25"/>
      <c r="X76" s="4" t="str">
        <f t="shared" si="9"/>
        <v/>
      </c>
      <c r="AB76" s="4" t="str">
        <f t="shared" si="10"/>
        <v/>
      </c>
      <c r="AD76" s="5" t="str" cm="1">
        <f t="array" ref="AD76">IF(AC76="","",SUMPRODUCT(($E$7:$E$503=AC76)*($H$7:$H$503)))</f>
        <v/>
      </c>
      <c r="AF76" s="2" t="str">
        <f t="shared" si="11"/>
        <v/>
      </c>
      <c r="AH76" s="5" t="str" cm="1">
        <f t="array" ref="AH76">IF(AG76="","",SUMPRODUCT(($F$7:$F$503=AG76)*($H$7:$H$503)))</f>
        <v/>
      </c>
    </row>
    <row r="77" spans="1:34" x14ac:dyDescent="0.2">
      <c r="A77" s="2" t="str">
        <f t="shared" si="12"/>
        <v/>
      </c>
      <c r="B77" s="6"/>
      <c r="H77" s="5"/>
      <c r="I77" s="5"/>
      <c r="J77" s="5" t="str">
        <f t="shared" si="13"/>
        <v/>
      </c>
      <c r="K77" s="5"/>
      <c r="L77" s="5"/>
      <c r="M77" s="5"/>
      <c r="N77" s="5"/>
      <c r="Q77" s="4" t="str">
        <f>IF(R77="","",ROW()-3)</f>
        <v/>
      </c>
      <c r="S77" s="5" t="str" cm="1">
        <f t="array" ref="S77">IF(R77="","",SUMPRODUCT(($E$7:$E$503=R77)*($I$7:$I$503)))</f>
        <v/>
      </c>
      <c r="T77" s="25" t="str">
        <f>IF(S77="","",S77/$S$2)</f>
        <v/>
      </c>
      <c r="U77" s="27" t="str">
        <f ca="1">IFERROR(RANK(T77,OFFSET($T$4,,,COUNTA($T$4:$T$1000))),"")</f>
        <v/>
      </c>
      <c r="V77" s="25"/>
      <c r="X77" s="4" t="str">
        <f t="shared" si="9"/>
        <v/>
      </c>
      <c r="AB77" s="4" t="str">
        <f t="shared" si="10"/>
        <v/>
      </c>
      <c r="AD77" s="5" t="str" cm="1">
        <f t="array" ref="AD77">IF(AC77="","",SUMPRODUCT(($E$7:$E$503=AC77)*($H$7:$H$503)))</f>
        <v/>
      </c>
      <c r="AF77" s="2" t="str">
        <f t="shared" si="11"/>
        <v/>
      </c>
      <c r="AH77" s="5" t="str" cm="1">
        <f t="array" ref="AH77">IF(AG77="","",SUMPRODUCT(($F$7:$F$503=AG77)*($H$7:$H$503)))</f>
        <v/>
      </c>
    </row>
    <row r="78" spans="1:34" x14ac:dyDescent="0.2">
      <c r="A78" s="2" t="str">
        <f t="shared" si="12"/>
        <v/>
      </c>
      <c r="B78" s="6"/>
      <c r="H78" s="5"/>
      <c r="I78" s="5"/>
      <c r="J78" s="5" t="str">
        <f t="shared" si="13"/>
        <v/>
      </c>
      <c r="K78" s="5"/>
      <c r="L78" s="5"/>
      <c r="M78" s="5"/>
      <c r="N78" s="5"/>
      <c r="Q78" s="4" t="str">
        <f>IF(R78="","",ROW()-3)</f>
        <v/>
      </c>
      <c r="S78" s="5" t="str" cm="1">
        <f t="array" ref="S78">IF(R78="","",SUMPRODUCT(($E$7:$E$503=R78)*($I$7:$I$503)))</f>
        <v/>
      </c>
      <c r="T78" s="25" t="str">
        <f>IF(S78="","",S78/$S$2)</f>
        <v/>
      </c>
      <c r="U78" s="27" t="str">
        <f ca="1">IFERROR(RANK(T78,OFFSET($T$4,,,COUNTA($T$4:$T$1000))),"")</f>
        <v/>
      </c>
      <c r="V78" s="25"/>
      <c r="X78" s="4" t="str">
        <f t="shared" si="9"/>
        <v/>
      </c>
      <c r="AB78" s="4" t="str">
        <f t="shared" si="10"/>
        <v/>
      </c>
      <c r="AD78" s="5" t="str" cm="1">
        <f t="array" ref="AD78">IF(AC78="","",SUMPRODUCT(($E$7:$E$503=AC78)*($H$7:$H$503)))</f>
        <v/>
      </c>
      <c r="AF78" s="2" t="str">
        <f t="shared" si="11"/>
        <v/>
      </c>
      <c r="AH78" s="5" t="str" cm="1">
        <f t="array" ref="AH78">IF(AG78="","",SUMPRODUCT(($F$7:$F$503=AG78)*($H$7:$H$503)))</f>
        <v/>
      </c>
    </row>
    <row r="79" spans="1:34" x14ac:dyDescent="0.2">
      <c r="A79" s="2" t="str">
        <f t="shared" si="12"/>
        <v/>
      </c>
      <c r="B79" s="6"/>
      <c r="H79" s="5"/>
      <c r="I79" s="5"/>
      <c r="J79" s="5" t="str">
        <f t="shared" si="13"/>
        <v/>
      </c>
      <c r="K79" s="5"/>
      <c r="L79" s="5"/>
      <c r="M79" s="5"/>
      <c r="N79" s="5"/>
      <c r="Q79" s="4" t="str">
        <f>IF(R79="","",ROW()-3)</f>
        <v/>
      </c>
      <c r="S79" s="5" t="str" cm="1">
        <f t="array" ref="S79">IF(R79="","",SUMPRODUCT(($E$7:$E$503=R79)*($I$7:$I$503)))</f>
        <v/>
      </c>
      <c r="T79" s="25" t="str">
        <f>IF(S79="","",S79/$S$2)</f>
        <v/>
      </c>
      <c r="U79" s="27" t="str">
        <f ca="1">IFERROR(RANK(T79,OFFSET($T$4,,,COUNTA($T$4:$T$1000))),"")</f>
        <v/>
      </c>
      <c r="V79" s="25"/>
      <c r="X79" s="4" t="str">
        <f t="shared" si="9"/>
        <v/>
      </c>
      <c r="AB79" s="4" t="str">
        <f t="shared" si="10"/>
        <v/>
      </c>
      <c r="AD79" s="5" t="str" cm="1">
        <f t="array" ref="AD79">IF(AC79="","",SUMPRODUCT(($E$7:$E$503=AC79)*($H$7:$H$503)))</f>
        <v/>
      </c>
      <c r="AF79" s="2" t="str">
        <f t="shared" si="11"/>
        <v/>
      </c>
      <c r="AH79" s="5" t="str" cm="1">
        <f t="array" ref="AH79">IF(AG79="","",SUMPRODUCT(($F$7:$F$503=AG79)*($H$7:$H$503)))</f>
        <v/>
      </c>
    </row>
    <row r="80" spans="1:34" x14ac:dyDescent="0.2">
      <c r="A80" s="2" t="str">
        <f t="shared" si="12"/>
        <v/>
      </c>
      <c r="B80" s="6"/>
      <c r="H80" s="5"/>
      <c r="I80" s="5"/>
      <c r="J80" s="5" t="str">
        <f t="shared" si="13"/>
        <v/>
      </c>
      <c r="K80" s="5"/>
      <c r="L80" s="5"/>
      <c r="M80" s="5"/>
      <c r="N80" s="5"/>
      <c r="Q80" s="4" t="str">
        <f>IF(R80="","",ROW()-3)</f>
        <v/>
      </c>
      <c r="S80" s="5" t="str" cm="1">
        <f t="array" ref="S80">IF(R80="","",SUMPRODUCT(($E$7:$E$503=R80)*($I$7:$I$503)))</f>
        <v/>
      </c>
      <c r="T80" s="25" t="str">
        <f>IF(S80="","",S80/$S$2)</f>
        <v/>
      </c>
      <c r="U80" s="27" t="str">
        <f ca="1">IFERROR(RANK(T80,OFFSET($T$4,,,COUNTA($T$4:$T$1000))),"")</f>
        <v/>
      </c>
      <c r="V80" s="25"/>
      <c r="X80" s="4" t="str">
        <f t="shared" si="9"/>
        <v/>
      </c>
      <c r="AB80" s="4" t="str">
        <f t="shared" si="10"/>
        <v/>
      </c>
      <c r="AD80" s="5" t="str" cm="1">
        <f t="array" ref="AD80">IF(AC80="","",SUMPRODUCT(($E$7:$E$503=AC80)*($H$7:$H$503)))</f>
        <v/>
      </c>
      <c r="AF80" s="2" t="str">
        <f t="shared" si="11"/>
        <v/>
      </c>
      <c r="AH80" s="5" t="str" cm="1">
        <f t="array" ref="AH80">IF(AG80="","",SUMPRODUCT(($F$7:$F$503=AG80)*($H$7:$H$503)))</f>
        <v/>
      </c>
    </row>
    <row r="81" spans="1:34" x14ac:dyDescent="0.2">
      <c r="A81" s="2" t="str">
        <f t="shared" si="12"/>
        <v/>
      </c>
      <c r="B81" s="6"/>
      <c r="H81" s="5"/>
      <c r="I81" s="5"/>
      <c r="J81" s="5" t="str">
        <f t="shared" si="13"/>
        <v/>
      </c>
      <c r="K81" s="5"/>
      <c r="L81" s="5"/>
      <c r="M81" s="5"/>
      <c r="N81" s="5"/>
      <c r="Q81" s="4" t="str">
        <f>IF(R81="","",ROW()-3)</f>
        <v/>
      </c>
      <c r="S81" s="5" t="str" cm="1">
        <f t="array" ref="S81">IF(R81="","",SUMPRODUCT(($E$7:$E$503=R81)*($I$7:$I$503)))</f>
        <v/>
      </c>
      <c r="U81" s="27" t="str">
        <f ca="1">IFERROR(RANK(T81,OFFSET($T$4,,,COUNTA($T$4:$T$1000))),"")</f>
        <v/>
      </c>
      <c r="X81" s="4" t="str">
        <f t="shared" si="9"/>
        <v/>
      </c>
      <c r="AB81" s="4" t="str">
        <f t="shared" si="10"/>
        <v/>
      </c>
      <c r="AD81" s="5" t="str" cm="1">
        <f t="array" ref="AD81">IF(AC81="","",SUMPRODUCT(($E$7:$E$503=AC81)*($H$7:$H$503)))</f>
        <v/>
      </c>
      <c r="AF81" s="2" t="str">
        <f t="shared" si="11"/>
        <v/>
      </c>
      <c r="AH81" s="5" t="str" cm="1">
        <f t="array" ref="AH81">IF(AG81="","",SUMPRODUCT(($F$7:$F$503=AG81)*($H$7:$H$503)))</f>
        <v/>
      </c>
    </row>
    <row r="82" spans="1:34" x14ac:dyDescent="0.2">
      <c r="A82" s="2" t="str">
        <f t="shared" si="12"/>
        <v/>
      </c>
      <c r="B82" s="6"/>
      <c r="H82" s="5"/>
      <c r="I82" s="5"/>
      <c r="J82" s="5" t="str">
        <f t="shared" si="13"/>
        <v/>
      </c>
      <c r="K82" s="5"/>
      <c r="L82" s="5"/>
      <c r="M82" s="5"/>
      <c r="N82" s="5"/>
      <c r="Q82" s="4" t="str">
        <f>IF(R82="","",ROW()-3)</f>
        <v/>
      </c>
      <c r="S82" s="5" t="str" cm="1">
        <f t="array" ref="S82">IF(R82="","",SUMPRODUCT(($E$7:$E$503=R82)*($I$7:$I$503)))</f>
        <v/>
      </c>
      <c r="U82" s="27" t="str">
        <f ca="1">IFERROR(RANK(T82,OFFSET($T$4,,,COUNTA($T$4:$T$1000))),"")</f>
        <v/>
      </c>
      <c r="X82" s="4" t="str">
        <f t="shared" si="9"/>
        <v/>
      </c>
      <c r="AB82" s="4" t="str">
        <f t="shared" si="10"/>
        <v/>
      </c>
      <c r="AD82" s="5" t="str" cm="1">
        <f t="array" ref="AD82">IF(AC82="","",SUMPRODUCT(($E$7:$E$503=AC82)*($H$7:$H$503)))</f>
        <v/>
      </c>
      <c r="AF82" s="2" t="str">
        <f t="shared" si="11"/>
        <v/>
      </c>
      <c r="AH82" s="5" t="str" cm="1">
        <f t="array" ref="AH82">IF(AG82="","",SUMPRODUCT(($F$7:$F$503=AG82)*($H$7:$H$503)))</f>
        <v/>
      </c>
    </row>
    <row r="83" spans="1:34" x14ac:dyDescent="0.2">
      <c r="A83" s="2" t="str">
        <f t="shared" si="12"/>
        <v/>
      </c>
      <c r="B83" s="6"/>
      <c r="H83" s="5"/>
      <c r="I83" s="5"/>
      <c r="J83" s="5" t="str">
        <f t="shared" si="13"/>
        <v/>
      </c>
      <c r="K83" s="5"/>
      <c r="L83" s="5"/>
      <c r="M83" s="5"/>
      <c r="N83" s="5"/>
      <c r="Q83" s="4" t="str">
        <f>IF(R83="","",ROW()-3)</f>
        <v/>
      </c>
      <c r="S83" s="5" t="str" cm="1">
        <f t="array" ref="S83">IF(R83="","",SUMPRODUCT(($E$7:$E$503=R83)*($I$7:$I$503)))</f>
        <v/>
      </c>
      <c r="U83" s="27" t="str">
        <f ca="1">IFERROR(RANK(T83,OFFSET($T$4,,,COUNTA($T$4:$T$1000))),"")</f>
        <v/>
      </c>
      <c r="X83" s="4" t="str">
        <f t="shared" si="9"/>
        <v/>
      </c>
      <c r="AB83" s="4" t="str">
        <f t="shared" si="10"/>
        <v/>
      </c>
      <c r="AD83" s="5" t="str" cm="1">
        <f t="array" ref="AD83">IF(AC83="","",SUMPRODUCT(($E$7:$E$503=AC83)*($H$7:$H$503)))</f>
        <v/>
      </c>
      <c r="AF83" s="2" t="str">
        <f t="shared" si="11"/>
        <v/>
      </c>
      <c r="AH83" s="5" t="str" cm="1">
        <f t="array" ref="AH83">IF(AG83="","",SUMPRODUCT(($F$7:$F$503=AG83)*($H$7:$H$503)))</f>
        <v/>
      </c>
    </row>
    <row r="84" spans="1:34" x14ac:dyDescent="0.2">
      <c r="A84" s="2" t="str">
        <f t="shared" si="12"/>
        <v/>
      </c>
      <c r="B84" s="6"/>
      <c r="H84" s="5"/>
      <c r="I84" s="5"/>
      <c r="J84" s="5" t="str">
        <f t="shared" si="13"/>
        <v/>
      </c>
      <c r="K84" s="5"/>
      <c r="L84" s="5"/>
      <c r="M84" s="5"/>
      <c r="N84" s="5"/>
      <c r="Q84" s="4" t="str">
        <f>IF(R84="","",ROW()-3)</f>
        <v/>
      </c>
      <c r="S84" s="5" t="str" cm="1">
        <f t="array" ref="S84">IF(R84="","",SUMPRODUCT(($E$7:$E$503=R84)*($I$7:$I$503)))</f>
        <v/>
      </c>
      <c r="U84" s="27" t="str">
        <f ca="1">IFERROR(RANK(T84,OFFSET($T$4,,,COUNTA($T$4:$T$1000))),"")</f>
        <v/>
      </c>
      <c r="X84" s="4" t="str">
        <f t="shared" si="9"/>
        <v/>
      </c>
      <c r="AB84" s="4" t="str">
        <f t="shared" si="10"/>
        <v/>
      </c>
      <c r="AD84" s="5" t="str" cm="1">
        <f t="array" ref="AD84">IF(AC84="","",SUMPRODUCT(($E$7:$E$503=AC84)*($H$7:$H$503)))</f>
        <v/>
      </c>
      <c r="AF84" s="2" t="str">
        <f t="shared" si="11"/>
        <v/>
      </c>
      <c r="AH84" s="5" t="str" cm="1">
        <f t="array" ref="AH84">IF(AG84="","",SUMPRODUCT(($F$7:$F$503=AG84)*($H$7:$H$503)))</f>
        <v/>
      </c>
    </row>
    <row r="85" spans="1:34" x14ac:dyDescent="0.2">
      <c r="A85" s="2" t="str">
        <f t="shared" si="12"/>
        <v/>
      </c>
      <c r="B85" s="6"/>
      <c r="H85" s="5"/>
      <c r="I85" s="5"/>
      <c r="J85" s="5" t="str">
        <f t="shared" si="13"/>
        <v/>
      </c>
      <c r="K85" s="5"/>
      <c r="L85" s="5"/>
      <c r="M85" s="5"/>
      <c r="N85" s="5"/>
      <c r="Q85" s="4" t="str">
        <f>IF(R85="","",ROW()-3)</f>
        <v/>
      </c>
      <c r="S85" s="5" t="str" cm="1">
        <f t="array" ref="S85">IF(R85="","",SUMPRODUCT(($E$7:$E$503=R85)*($I$7:$I$503)))</f>
        <v/>
      </c>
      <c r="U85" s="27" t="str">
        <f ca="1">IFERROR(RANK(T85,OFFSET($T$4,,,COUNTA($T$4:$T$1000))),"")</f>
        <v/>
      </c>
      <c r="X85" s="4" t="str">
        <f t="shared" si="9"/>
        <v/>
      </c>
      <c r="AB85" s="4" t="str">
        <f t="shared" si="10"/>
        <v/>
      </c>
      <c r="AD85" s="5" t="str" cm="1">
        <f t="array" ref="AD85">IF(AC85="","",SUMPRODUCT(($E$7:$E$503=AC85)*($H$7:$H$503)))</f>
        <v/>
      </c>
      <c r="AF85" s="2" t="str">
        <f t="shared" si="11"/>
        <v/>
      </c>
      <c r="AH85" s="5" t="str" cm="1">
        <f t="array" ref="AH85">IF(AG85="","",SUMPRODUCT(($F$7:$F$503=AG85)*($H$7:$H$503)))</f>
        <v/>
      </c>
    </row>
    <row r="86" spans="1:34" x14ac:dyDescent="0.2">
      <c r="A86" s="2" t="str">
        <f t="shared" si="12"/>
        <v/>
      </c>
      <c r="B86" s="6"/>
      <c r="H86" s="5"/>
      <c r="I86" s="5"/>
      <c r="J86" s="5" t="str">
        <f t="shared" si="13"/>
        <v/>
      </c>
      <c r="K86" s="5"/>
      <c r="L86" s="5"/>
      <c r="M86" s="5"/>
      <c r="N86" s="5"/>
      <c r="Q86" s="4" t="str">
        <f>IF(R86="","",ROW()-3)</f>
        <v/>
      </c>
      <c r="S86" s="5" t="str" cm="1">
        <f t="array" ref="S86">IF(R86="","",SUMPRODUCT(($E$7:$E$503=R86)*($I$7:$I$503)))</f>
        <v/>
      </c>
      <c r="U86" s="27" t="str">
        <f ca="1">IFERROR(RANK(T86,OFFSET($T$4,,,COUNTA($T$4:$T$1000))),"")</f>
        <v/>
      </c>
      <c r="X86" s="4" t="str">
        <f t="shared" si="9"/>
        <v/>
      </c>
      <c r="AB86" s="4" t="str">
        <f t="shared" si="10"/>
        <v/>
      </c>
      <c r="AD86" s="5" t="str" cm="1">
        <f t="array" ref="AD86">IF(AC86="","",SUMPRODUCT(($E$7:$E$503=AC86)*($H$7:$H$503)))</f>
        <v/>
      </c>
      <c r="AF86" s="2" t="str">
        <f t="shared" si="11"/>
        <v/>
      </c>
      <c r="AH86" s="5" t="str" cm="1">
        <f t="array" ref="AH86">IF(AG86="","",SUMPRODUCT(($F$7:$F$503=AG86)*($H$7:$H$503)))</f>
        <v/>
      </c>
    </row>
    <row r="87" spans="1:34" x14ac:dyDescent="0.2">
      <c r="A87" s="2" t="str">
        <f t="shared" si="12"/>
        <v/>
      </c>
      <c r="B87" s="6"/>
      <c r="H87" s="5"/>
      <c r="I87" s="5"/>
      <c r="J87" s="5" t="str">
        <f t="shared" si="13"/>
        <v/>
      </c>
      <c r="K87" s="5"/>
      <c r="L87" s="5"/>
      <c r="M87" s="5"/>
      <c r="N87" s="5"/>
      <c r="Q87" s="4" t="str">
        <f>IF(R87="","",ROW()-3)</f>
        <v/>
      </c>
      <c r="S87" s="5" t="str" cm="1">
        <f t="array" ref="S87">IF(R87="","",SUMPRODUCT(($E$7:$E$503=R87)*($I$7:$I$503)))</f>
        <v/>
      </c>
      <c r="U87" s="27" t="str">
        <f ca="1">IFERROR(RANK(T87,OFFSET($T$4,,,COUNTA($T$4:$T$1000))),"")</f>
        <v/>
      </c>
      <c r="X87" s="4" t="str">
        <f t="shared" si="9"/>
        <v/>
      </c>
      <c r="AB87" s="4" t="str">
        <f t="shared" si="10"/>
        <v/>
      </c>
      <c r="AD87" s="5" t="str" cm="1">
        <f t="array" ref="AD87">IF(AC87="","",SUMPRODUCT(($E$7:$E$503=AC87)*($H$7:$H$503)))</f>
        <v/>
      </c>
      <c r="AF87" s="2" t="str">
        <f t="shared" si="11"/>
        <v/>
      </c>
      <c r="AH87" s="5" t="str" cm="1">
        <f t="array" ref="AH87">IF(AG87="","",SUMPRODUCT(($F$7:$F$503=AG87)*($H$7:$H$503)))</f>
        <v/>
      </c>
    </row>
    <row r="88" spans="1:34" x14ac:dyDescent="0.2">
      <c r="A88" s="2" t="str">
        <f t="shared" si="12"/>
        <v/>
      </c>
      <c r="B88" s="6"/>
      <c r="H88" s="5"/>
      <c r="I88" s="5"/>
      <c r="J88" s="5" t="str">
        <f t="shared" si="13"/>
        <v/>
      </c>
      <c r="K88" s="5"/>
      <c r="L88" s="5"/>
      <c r="M88" s="5"/>
      <c r="N88" s="5"/>
      <c r="Q88" s="4" t="str">
        <f>IF(R88="","",ROW()-3)</f>
        <v/>
      </c>
      <c r="S88" s="5" t="str" cm="1">
        <f t="array" ref="S88">IF(R88="","",SUMPRODUCT(($E$7:$E$503=R88)*($I$7:$I$503)))</f>
        <v/>
      </c>
      <c r="U88" s="27" t="str">
        <f ca="1">IFERROR(RANK(T88,OFFSET($T$4,,,COUNTA($T$4:$T$1000))),"")</f>
        <v/>
      </c>
      <c r="X88" s="4" t="str">
        <f t="shared" si="9"/>
        <v/>
      </c>
      <c r="AB88" s="4" t="str">
        <f t="shared" si="10"/>
        <v/>
      </c>
      <c r="AD88" s="5" t="str" cm="1">
        <f t="array" ref="AD88">IF(AC88="","",SUMPRODUCT(($E$7:$E$503=AC88)*($H$7:$H$503)))</f>
        <v/>
      </c>
      <c r="AF88" s="2" t="str">
        <f t="shared" si="11"/>
        <v/>
      </c>
      <c r="AH88" s="5" t="str" cm="1">
        <f t="array" ref="AH88">IF(AG88="","",SUMPRODUCT(($F$7:$F$503=AG88)*($H$7:$H$503)))</f>
        <v/>
      </c>
    </row>
    <row r="89" spans="1:34" x14ac:dyDescent="0.2">
      <c r="A89" s="2" t="str">
        <f t="shared" si="12"/>
        <v/>
      </c>
      <c r="B89" s="6"/>
      <c r="H89" s="5"/>
      <c r="I89" s="5"/>
      <c r="J89" s="5" t="str">
        <f t="shared" si="13"/>
        <v/>
      </c>
      <c r="K89" s="5"/>
      <c r="L89" s="5"/>
      <c r="M89" s="5"/>
      <c r="N89" s="5"/>
      <c r="Q89" s="4" t="str">
        <f>IF(R89="","",ROW()-3)</f>
        <v/>
      </c>
      <c r="S89" s="5" t="str" cm="1">
        <f t="array" ref="S89">IF(R89="","",SUMPRODUCT(($E$7:$E$503=R89)*($I$7:$I$503)))</f>
        <v/>
      </c>
      <c r="U89" s="27" t="str">
        <f ca="1">IFERROR(RANK(T89,OFFSET($T$4,,,COUNTA($T$4:$T$1000))),"")</f>
        <v/>
      </c>
      <c r="X89" s="4" t="str">
        <f t="shared" si="9"/>
        <v/>
      </c>
      <c r="AB89" s="4" t="str">
        <f t="shared" si="10"/>
        <v/>
      </c>
      <c r="AD89" s="5" t="str" cm="1">
        <f t="array" ref="AD89">IF(AC89="","",SUMPRODUCT(($E$7:$E$503=AC89)*($H$7:$H$503)))</f>
        <v/>
      </c>
      <c r="AF89" s="2" t="str">
        <f t="shared" si="11"/>
        <v/>
      </c>
      <c r="AH89" s="5" t="str" cm="1">
        <f t="array" ref="AH89">IF(AG89="","",SUMPRODUCT(($F$7:$F$503=AG89)*($H$7:$H$503)))</f>
        <v/>
      </c>
    </row>
    <row r="90" spans="1:34" x14ac:dyDescent="0.2">
      <c r="A90" s="2" t="str">
        <f t="shared" si="12"/>
        <v/>
      </c>
      <c r="B90" s="6"/>
      <c r="H90" s="5"/>
      <c r="I90" s="5"/>
      <c r="J90" s="5" t="str">
        <f t="shared" si="13"/>
        <v/>
      </c>
      <c r="K90" s="5"/>
      <c r="L90" s="5"/>
      <c r="M90" s="5"/>
      <c r="N90" s="5"/>
      <c r="Q90" s="4" t="str">
        <f>IF(R90="","",ROW()-3)</f>
        <v/>
      </c>
      <c r="S90" s="5" t="str" cm="1">
        <f t="array" ref="S90">IF(R90="","",SUMPRODUCT(($E$7:$E$503=R90)*($I$7:$I$503)))</f>
        <v/>
      </c>
      <c r="U90" s="27" t="str">
        <f ca="1">IFERROR(RANK(T90,OFFSET($T$4,,,COUNTA($T$4:$T$1000))),"")</f>
        <v/>
      </c>
      <c r="X90" s="4" t="str">
        <f t="shared" si="9"/>
        <v/>
      </c>
      <c r="AB90" s="4" t="str">
        <f t="shared" si="10"/>
        <v/>
      </c>
      <c r="AD90" s="5" t="str" cm="1">
        <f t="array" ref="AD90">IF(AC90="","",SUMPRODUCT(($E$7:$E$503=AC90)*($H$7:$H$503)))</f>
        <v/>
      </c>
      <c r="AF90" s="2" t="str">
        <f t="shared" si="11"/>
        <v/>
      </c>
      <c r="AH90" s="5" t="str" cm="1">
        <f t="array" ref="AH90">IF(AG90="","",SUMPRODUCT(($F$7:$F$503=AG90)*($H$7:$H$503)))</f>
        <v/>
      </c>
    </row>
    <row r="91" spans="1:34" x14ac:dyDescent="0.2">
      <c r="A91" s="2" t="str">
        <f t="shared" si="12"/>
        <v/>
      </c>
      <c r="B91" s="6"/>
      <c r="H91" s="5"/>
      <c r="I91" s="5"/>
      <c r="J91" s="5" t="str">
        <f t="shared" si="13"/>
        <v/>
      </c>
      <c r="K91" s="5"/>
      <c r="L91" s="5"/>
      <c r="M91" s="5"/>
      <c r="N91" s="5"/>
      <c r="Q91" s="4" t="str">
        <f>IF(R91="","",ROW()-3)</f>
        <v/>
      </c>
      <c r="S91" s="5" t="str" cm="1">
        <f t="array" ref="S91">IF(R91="","",SUMPRODUCT(($E$7:$E$503=R91)*($I$7:$I$503)))</f>
        <v/>
      </c>
      <c r="U91" s="27" t="str">
        <f ca="1">IFERROR(RANK(T91,OFFSET($T$4,,,COUNTA($T$4:$T$1000))),"")</f>
        <v/>
      </c>
      <c r="X91" s="4" t="str">
        <f t="shared" si="9"/>
        <v/>
      </c>
      <c r="AB91" s="4" t="str">
        <f t="shared" si="10"/>
        <v/>
      </c>
      <c r="AD91" s="5" t="str" cm="1">
        <f t="array" ref="AD91">IF(AC91="","",SUMPRODUCT(($E$7:$E$503=AC91)*($H$7:$H$503)))</f>
        <v/>
      </c>
      <c r="AF91" s="2" t="str">
        <f t="shared" si="11"/>
        <v/>
      </c>
      <c r="AH91" s="5" t="str" cm="1">
        <f t="array" ref="AH91">IF(AG91="","",SUMPRODUCT(($F$7:$F$503=AG91)*($H$7:$H$503)))</f>
        <v/>
      </c>
    </row>
    <row r="92" spans="1:34" x14ac:dyDescent="0.2">
      <c r="A92" s="2" t="str">
        <f t="shared" si="12"/>
        <v/>
      </c>
      <c r="B92" s="6"/>
      <c r="H92" s="5"/>
      <c r="I92" s="5"/>
      <c r="J92" s="5" t="str">
        <f t="shared" si="13"/>
        <v/>
      </c>
      <c r="K92" s="5"/>
      <c r="L92" s="5"/>
      <c r="M92" s="5"/>
      <c r="N92" s="5"/>
      <c r="Q92" s="4" t="str">
        <f>IF(R92="","",ROW()-3)</f>
        <v/>
      </c>
      <c r="S92" s="5" t="str" cm="1">
        <f t="array" ref="S92">IF(R92="","",SUMPRODUCT(($E$7:$E$503=R92)*($I$7:$I$503)))</f>
        <v/>
      </c>
      <c r="U92" s="27" t="str">
        <f ca="1">IFERROR(RANK(T92,OFFSET($T$4,,,COUNTA($T$4:$T$1000))),"")</f>
        <v/>
      </c>
      <c r="X92" s="4" t="str">
        <f t="shared" si="9"/>
        <v/>
      </c>
      <c r="AB92" s="4" t="str">
        <f t="shared" si="10"/>
        <v/>
      </c>
      <c r="AD92" s="5" t="str" cm="1">
        <f t="array" ref="AD92">IF(AC92="","",SUMPRODUCT(($E$7:$E$503=AC92)*($H$7:$H$503)))</f>
        <v/>
      </c>
      <c r="AF92" s="2" t="str">
        <f t="shared" si="11"/>
        <v/>
      </c>
      <c r="AH92" s="5" t="str" cm="1">
        <f t="array" ref="AH92">IF(AG92="","",SUMPRODUCT(($F$7:$F$503=AG92)*($H$7:$H$503)))</f>
        <v/>
      </c>
    </row>
    <row r="93" spans="1:34" x14ac:dyDescent="0.2">
      <c r="A93" s="2" t="str">
        <f t="shared" si="12"/>
        <v/>
      </c>
      <c r="B93" s="6"/>
      <c r="H93" s="5"/>
      <c r="I93" s="5"/>
      <c r="J93" s="5" t="str">
        <f t="shared" si="13"/>
        <v/>
      </c>
      <c r="K93" s="5"/>
      <c r="L93" s="5"/>
      <c r="M93" s="5"/>
      <c r="N93" s="5"/>
      <c r="Q93" s="4" t="str">
        <f>IF(R93="","",ROW()-3)</f>
        <v/>
      </c>
      <c r="S93" s="5" t="str" cm="1">
        <f t="array" ref="S93">IF(R93="","",SUMPRODUCT(($E$7:$E$503=R93)*($I$7:$I$503)))</f>
        <v/>
      </c>
      <c r="U93" s="27" t="str">
        <f ca="1">IFERROR(RANK(T93,OFFSET($T$4,,,COUNTA($T$4:$T$1000))),"")</f>
        <v/>
      </c>
      <c r="X93" s="4" t="str">
        <f t="shared" si="9"/>
        <v/>
      </c>
      <c r="AB93" s="4" t="str">
        <f t="shared" si="10"/>
        <v/>
      </c>
      <c r="AD93" s="5" t="str" cm="1">
        <f t="array" ref="AD93">IF(AC93="","",SUMPRODUCT(($E$7:$E$503=AC93)*($H$7:$H$503)))</f>
        <v/>
      </c>
      <c r="AF93" s="2" t="str">
        <f t="shared" si="11"/>
        <v/>
      </c>
      <c r="AH93" s="5" t="str" cm="1">
        <f t="array" ref="AH93">IF(AG93="","",SUMPRODUCT(($F$7:$F$503=AG93)*($H$7:$H$503)))</f>
        <v/>
      </c>
    </row>
    <row r="94" spans="1:34" x14ac:dyDescent="0.2">
      <c r="A94" s="2" t="str">
        <f t="shared" si="12"/>
        <v/>
      </c>
      <c r="B94" s="6"/>
      <c r="H94" s="5"/>
      <c r="I94" s="5"/>
      <c r="J94" s="5" t="str">
        <f t="shared" si="13"/>
        <v/>
      </c>
      <c r="K94" s="5"/>
      <c r="L94" s="5"/>
      <c r="M94" s="5"/>
      <c r="N94" s="5"/>
      <c r="Q94" s="4" t="str">
        <f>IF(R94="","",ROW()-3)</f>
        <v/>
      </c>
      <c r="S94" s="5" t="str" cm="1">
        <f t="array" ref="S94">IF(R94="","",SUMPRODUCT(($E$7:$E$503=R94)*($I$7:$I$503)))</f>
        <v/>
      </c>
      <c r="U94" s="27" t="str">
        <f ca="1">IFERROR(RANK(T94,OFFSET($T$4,,,COUNTA($T$4:$T$1000))),"")</f>
        <v/>
      </c>
      <c r="X94" s="4" t="str">
        <f t="shared" si="9"/>
        <v/>
      </c>
      <c r="AB94" s="4" t="str">
        <f t="shared" si="10"/>
        <v/>
      </c>
      <c r="AD94" s="5" t="str" cm="1">
        <f t="array" ref="AD94">IF(AC94="","",SUMPRODUCT(($E$7:$E$503=AC94)*($H$7:$H$503)))</f>
        <v/>
      </c>
      <c r="AF94" s="2" t="str">
        <f t="shared" si="11"/>
        <v/>
      </c>
      <c r="AH94" s="5" t="str" cm="1">
        <f t="array" ref="AH94">IF(AG94="","",SUMPRODUCT(($F$7:$F$503=AG94)*($H$7:$H$503)))</f>
        <v/>
      </c>
    </row>
    <row r="95" spans="1:34" x14ac:dyDescent="0.2">
      <c r="A95" s="2" t="str">
        <f t="shared" si="12"/>
        <v/>
      </c>
      <c r="B95" s="6"/>
      <c r="H95" s="5"/>
      <c r="I95" s="5"/>
      <c r="J95" s="5" t="str">
        <f t="shared" si="13"/>
        <v/>
      </c>
      <c r="K95" s="5"/>
      <c r="L95" s="5"/>
      <c r="M95" s="5"/>
      <c r="N95" s="5"/>
      <c r="Q95" s="4" t="str">
        <f>IF(R95="","",ROW()-3)</f>
        <v/>
      </c>
      <c r="S95" s="5" t="str" cm="1">
        <f t="array" ref="S95">IF(R95="","",SUMPRODUCT(($E$7:$E$503=R95)*($I$7:$I$503)))</f>
        <v/>
      </c>
      <c r="U95" s="27" t="str">
        <f ca="1">IFERROR(RANK(T95,OFFSET($T$4,,,COUNTA($T$4:$T$1000))),"")</f>
        <v/>
      </c>
      <c r="X95" s="4" t="str">
        <f t="shared" si="9"/>
        <v/>
      </c>
      <c r="AB95" s="4" t="str">
        <f t="shared" si="10"/>
        <v/>
      </c>
      <c r="AD95" s="5" t="str" cm="1">
        <f t="array" ref="AD95">IF(AC95="","",SUMPRODUCT(($E$7:$E$503=AC95)*($H$7:$H$503)))</f>
        <v/>
      </c>
      <c r="AF95" s="2" t="str">
        <f t="shared" si="11"/>
        <v/>
      </c>
      <c r="AH95" s="5" t="str" cm="1">
        <f t="array" ref="AH95">IF(AG95="","",SUMPRODUCT(($F$7:$F$503=AG95)*($H$7:$H$503)))</f>
        <v/>
      </c>
    </row>
    <row r="96" spans="1:34" x14ac:dyDescent="0.2">
      <c r="A96" s="2" t="str">
        <f t="shared" si="12"/>
        <v/>
      </c>
      <c r="B96" s="6"/>
      <c r="H96" s="5"/>
      <c r="I96" s="5"/>
      <c r="J96" s="5" t="str">
        <f t="shared" si="13"/>
        <v/>
      </c>
      <c r="K96" s="5"/>
      <c r="L96" s="5"/>
      <c r="M96" s="5"/>
      <c r="N96" s="5"/>
      <c r="Q96" s="4" t="str">
        <f>IF(R96="","",ROW()-3)</f>
        <v/>
      </c>
      <c r="S96" s="5" t="str" cm="1">
        <f t="array" ref="S96">IF(R96="","",SUMPRODUCT(($E$7:$E$503=R96)*($I$7:$I$503)))</f>
        <v/>
      </c>
      <c r="U96" s="27" t="str">
        <f ca="1">IFERROR(RANK($T$4,OFFSET(T96,,,COUNTA($T$4:$T$1000))),"")</f>
        <v/>
      </c>
      <c r="X96" s="4" t="str">
        <f t="shared" si="9"/>
        <v/>
      </c>
      <c r="AB96" s="4" t="str">
        <f t="shared" si="10"/>
        <v/>
      </c>
      <c r="AD96" s="5" t="str" cm="1">
        <f t="array" ref="AD96">IF(AC96="","",SUMPRODUCT(($E$7:$E$503=AC96)*($H$7:$H$503)))</f>
        <v/>
      </c>
      <c r="AF96" s="2" t="str">
        <f t="shared" si="11"/>
        <v/>
      </c>
      <c r="AH96" s="5" t="str" cm="1">
        <f t="array" ref="AH96">IF(AG96="","",SUMPRODUCT(($F$7:$F$503=AG96)*($H$7:$H$503)))</f>
        <v/>
      </c>
    </row>
    <row r="97" spans="1:34" x14ac:dyDescent="0.2">
      <c r="A97" s="2" t="str">
        <f t="shared" si="12"/>
        <v/>
      </c>
      <c r="B97" s="6"/>
      <c r="H97" s="5"/>
      <c r="I97" s="5"/>
      <c r="J97" s="5" t="str">
        <f t="shared" si="13"/>
        <v/>
      </c>
      <c r="K97" s="5"/>
      <c r="L97" s="5"/>
      <c r="M97" s="5"/>
      <c r="N97" s="5"/>
      <c r="Q97" s="4" t="str">
        <f>IF(R97="","",ROW()-3)</f>
        <v/>
      </c>
      <c r="S97" s="5" t="str" cm="1">
        <f t="array" ref="S97">IF(R97="","",SUMPRODUCT(($E$7:$E$503=R97)*($I$7:$I$503)))</f>
        <v/>
      </c>
      <c r="U97" s="27" t="str">
        <f ca="1">IFERROR(RANK($T$4,OFFSET(T97,,,COUNTA($T$4:$T$1000))),"")</f>
        <v/>
      </c>
      <c r="X97" s="4" t="str">
        <f t="shared" si="9"/>
        <v/>
      </c>
      <c r="AB97" s="4" t="str">
        <f t="shared" si="10"/>
        <v/>
      </c>
      <c r="AD97" s="5" t="str" cm="1">
        <f t="array" ref="AD97">IF(AC97="","",SUMPRODUCT(($E$7:$E$503=AC97)*($H$7:$H$503)))</f>
        <v/>
      </c>
      <c r="AF97" s="2" t="str">
        <f t="shared" si="11"/>
        <v/>
      </c>
      <c r="AH97" s="5" t="str" cm="1">
        <f t="array" ref="AH97">IF(AG97="","",SUMPRODUCT(($F$7:$F$503=AG97)*($H$7:$H$503)))</f>
        <v/>
      </c>
    </row>
    <row r="98" spans="1:34" x14ac:dyDescent="0.2">
      <c r="A98" s="2" t="str">
        <f t="shared" si="12"/>
        <v/>
      </c>
      <c r="B98" s="6"/>
      <c r="H98" s="5"/>
      <c r="I98" s="5"/>
      <c r="J98" s="5" t="str">
        <f t="shared" si="13"/>
        <v/>
      </c>
      <c r="K98" s="5"/>
      <c r="L98" s="5"/>
      <c r="M98" s="5"/>
      <c r="N98" s="5"/>
      <c r="Q98" s="4" t="str">
        <f>IF(R98="","",ROW()-3)</f>
        <v/>
      </c>
      <c r="S98" s="5" t="str" cm="1">
        <f t="array" ref="S98">IF(R98="","",SUMPRODUCT(($E$7:$E$503=R98)*($I$7:$I$503)))</f>
        <v/>
      </c>
      <c r="U98" s="27" t="str">
        <f ca="1">IFERROR(RANK($T$4,OFFSET(T98,,,COUNTA($T$4:$T$1000))),"")</f>
        <v/>
      </c>
      <c r="X98" s="4" t="str">
        <f t="shared" si="9"/>
        <v/>
      </c>
      <c r="AB98" s="4" t="str">
        <f t="shared" si="10"/>
        <v/>
      </c>
      <c r="AD98" s="5" t="str" cm="1">
        <f t="array" ref="AD98">IF(AC98="","",SUMPRODUCT(($E$7:$E$503=AC98)*($H$7:$H$503)))</f>
        <v/>
      </c>
      <c r="AF98" s="2" t="str">
        <f t="shared" si="11"/>
        <v/>
      </c>
      <c r="AH98" s="5" t="str" cm="1">
        <f t="array" ref="AH98">IF(AG98="","",SUMPRODUCT(($F$7:$F$503=AG98)*($H$7:$H$503)))</f>
        <v/>
      </c>
    </row>
    <row r="99" spans="1:34" x14ac:dyDescent="0.2">
      <c r="A99" s="2" t="str">
        <f t="shared" si="12"/>
        <v/>
      </c>
      <c r="B99" s="6"/>
      <c r="H99" s="5"/>
      <c r="I99" s="5"/>
      <c r="J99" s="5" t="str">
        <f t="shared" si="13"/>
        <v/>
      </c>
      <c r="K99" s="5"/>
      <c r="L99" s="5"/>
      <c r="M99" s="5"/>
      <c r="N99" s="5"/>
      <c r="Q99" s="4" t="str">
        <f>IF(R99="","",ROW()-3)</f>
        <v/>
      </c>
      <c r="S99" s="5" t="str" cm="1">
        <f t="array" ref="S99">IF(R99="","",SUMPRODUCT(($E$7:$E$503=R99)*($I$7:$I$503)))</f>
        <v/>
      </c>
      <c r="U99" s="27" t="str">
        <f ca="1">IFERROR(RANK($T$4,OFFSET(T99,,,COUNTA($T$4:$T$1000))),"")</f>
        <v/>
      </c>
      <c r="X99" s="4" t="str">
        <f t="shared" si="9"/>
        <v/>
      </c>
      <c r="AB99" s="4" t="str">
        <f t="shared" si="10"/>
        <v/>
      </c>
      <c r="AD99" s="5" t="str" cm="1">
        <f t="array" ref="AD99">IF(AC99="","",SUMPRODUCT(($E$7:$E$503=AC99)*($H$7:$H$503)))</f>
        <v/>
      </c>
      <c r="AF99" s="2" t="str">
        <f t="shared" si="11"/>
        <v/>
      </c>
      <c r="AH99" s="5" t="str" cm="1">
        <f t="array" ref="AH99">IF(AG99="","",SUMPRODUCT(($F$7:$F$503=AG99)*($H$7:$H$503)))</f>
        <v/>
      </c>
    </row>
    <row r="100" spans="1:34" x14ac:dyDescent="0.2">
      <c r="A100" s="2" t="str">
        <f t="shared" si="12"/>
        <v/>
      </c>
      <c r="B100" s="6"/>
      <c r="H100" s="5"/>
      <c r="I100" s="5"/>
      <c r="J100" s="5" t="str">
        <f t="shared" si="13"/>
        <v/>
      </c>
      <c r="K100" s="5"/>
      <c r="L100" s="5"/>
      <c r="M100" s="5"/>
      <c r="N100" s="5"/>
      <c r="Q100" s="4" t="str">
        <f>IF(R100="","",ROW()-3)</f>
        <v/>
      </c>
      <c r="S100" s="5" t="str" cm="1">
        <f t="array" ref="S100">IF(R100="","",SUMPRODUCT(($E$7:$E$503=R100)*($I$7:$I$503)))</f>
        <v/>
      </c>
      <c r="U100" s="27" t="str">
        <f ca="1">IFERROR(RANK($T$4,OFFSET(T100,,,COUNTA($T$4:$T$1000))),"")</f>
        <v/>
      </c>
      <c r="X100" s="4" t="str">
        <f t="shared" si="9"/>
        <v/>
      </c>
      <c r="AB100" s="4" t="str">
        <f t="shared" si="10"/>
        <v/>
      </c>
      <c r="AD100" s="5" t="str" cm="1">
        <f t="array" ref="AD100">IF(AC100="","",SUMPRODUCT(($E$7:$E$503=AC100)*($H$7:$H$503)))</f>
        <v/>
      </c>
      <c r="AF100" s="2" t="str">
        <f t="shared" si="11"/>
        <v/>
      </c>
      <c r="AH100" s="5" t="str" cm="1">
        <f t="array" ref="AH100">IF(AG100="","",SUMPRODUCT(($F$7:$F$503=AG100)*($H$7:$H$503)))</f>
        <v/>
      </c>
    </row>
    <row r="101" spans="1:34" x14ac:dyDescent="0.2">
      <c r="A101" s="2" t="str">
        <f t="shared" si="12"/>
        <v/>
      </c>
      <c r="B101" s="6"/>
      <c r="H101" s="5"/>
      <c r="I101" s="5"/>
      <c r="J101" s="5" t="str">
        <f t="shared" si="13"/>
        <v/>
      </c>
      <c r="K101" s="5"/>
      <c r="L101" s="5"/>
      <c r="M101" s="5"/>
      <c r="N101" s="5"/>
      <c r="Q101" s="4" t="str">
        <f>IF(R101="","",ROW()-3)</f>
        <v/>
      </c>
      <c r="S101" s="5" t="str" cm="1">
        <f t="array" ref="S101">IF(R101="","",SUMPRODUCT(($E$7:$E$503=R101)*($I$7:$I$503)))</f>
        <v/>
      </c>
      <c r="X101" s="4" t="str">
        <f t="shared" si="9"/>
        <v/>
      </c>
      <c r="AB101" s="4" t="str">
        <f t="shared" si="10"/>
        <v/>
      </c>
      <c r="AD101" s="5" t="str" cm="1">
        <f t="array" ref="AD101">IF(AC101="","",SUMPRODUCT(($E$7:$E$503=AC101)*($H$7:$H$503)))</f>
        <v/>
      </c>
      <c r="AF101" s="2" t="str">
        <f t="shared" si="11"/>
        <v/>
      </c>
      <c r="AH101" s="5" t="str" cm="1">
        <f t="array" ref="AH101">IF(AG101="","",SUMPRODUCT(($F$7:$F$503=AG101)*($H$7:$H$503)))</f>
        <v/>
      </c>
    </row>
    <row r="102" spans="1:34" x14ac:dyDescent="0.2">
      <c r="A102" s="2" t="str">
        <f t="shared" si="12"/>
        <v/>
      </c>
      <c r="B102" s="6"/>
      <c r="H102" s="5"/>
      <c r="I102" s="5"/>
      <c r="J102" s="5" t="str">
        <f t="shared" si="13"/>
        <v/>
      </c>
      <c r="K102" s="5"/>
      <c r="L102" s="5"/>
      <c r="M102" s="5"/>
      <c r="N102" s="5"/>
      <c r="Q102" s="4" t="str">
        <f>IF(R102="","",ROW()-3)</f>
        <v/>
      </c>
      <c r="S102" s="5" t="str" cm="1">
        <f t="array" ref="S102">IF(R102="","",SUMPRODUCT(($E$7:$E$503=R102)*($I$7:$I$503)))</f>
        <v/>
      </c>
      <c r="X102" s="4" t="str">
        <f t="shared" si="9"/>
        <v/>
      </c>
      <c r="AB102" s="4" t="str">
        <f t="shared" si="10"/>
        <v/>
      </c>
      <c r="AD102" s="5" t="str" cm="1">
        <f t="array" ref="AD102">IF(AC102="","",SUMPRODUCT(($E$7:$E$503=AC102)*($H$7:$H$503)))</f>
        <v/>
      </c>
      <c r="AF102" s="2" t="str">
        <f t="shared" si="11"/>
        <v/>
      </c>
      <c r="AH102" s="5" t="str" cm="1">
        <f t="array" ref="AH102">IF(AG102="","",SUMPRODUCT(($F$7:$F$503=AG102)*($H$7:$H$503)))</f>
        <v/>
      </c>
    </row>
    <row r="103" spans="1:34" x14ac:dyDescent="0.2">
      <c r="A103" s="2" t="str">
        <f t="shared" si="12"/>
        <v/>
      </c>
      <c r="B103" s="6"/>
      <c r="H103" s="5"/>
      <c r="I103" s="5"/>
      <c r="J103" s="5" t="str">
        <f t="shared" si="13"/>
        <v/>
      </c>
      <c r="K103" s="5"/>
      <c r="L103" s="5"/>
      <c r="M103" s="5"/>
      <c r="N103" s="5"/>
      <c r="Q103" s="4" t="str">
        <f>IF(R103="","",ROW()-3)</f>
        <v/>
      </c>
      <c r="S103" s="5" t="str" cm="1">
        <f t="array" ref="S103">IF(R103="","",SUMPRODUCT(($E$7:$E$503=R103)*($I$7:$I$503)))</f>
        <v/>
      </c>
      <c r="X103" s="4" t="str">
        <f t="shared" si="9"/>
        <v/>
      </c>
      <c r="AB103" s="4" t="str">
        <f t="shared" si="10"/>
        <v/>
      </c>
      <c r="AD103" s="5" t="str" cm="1">
        <f t="array" ref="AD103">IF(AC103="","",SUMPRODUCT(($E$7:$E$503=AC103)*($H$7:$H$503)))</f>
        <v/>
      </c>
      <c r="AF103" s="2" t="str">
        <f t="shared" si="11"/>
        <v/>
      </c>
      <c r="AH103" s="5" t="str" cm="1">
        <f t="array" ref="AH103">IF(AG103="","",SUMPRODUCT(($F$7:$F$503=AG103)*($H$7:$H$503)))</f>
        <v/>
      </c>
    </row>
    <row r="104" spans="1:34" x14ac:dyDescent="0.2">
      <c r="A104" s="2" t="str">
        <f t="shared" si="12"/>
        <v/>
      </c>
      <c r="B104" s="6"/>
      <c r="H104" s="5"/>
      <c r="I104" s="5"/>
      <c r="J104" s="5" t="str">
        <f t="shared" si="13"/>
        <v/>
      </c>
      <c r="K104" s="5"/>
      <c r="L104" s="5"/>
      <c r="M104" s="5"/>
      <c r="N104" s="5"/>
      <c r="S104" s="5" t="str" cm="1">
        <f t="array" ref="S104">IF(R104="","",SUMPRODUCT(($E$7:$E$503=R104)*($H$7:$H$503)))</f>
        <v/>
      </c>
    </row>
    <row r="105" spans="1:34" x14ac:dyDescent="0.2">
      <c r="A105" s="2" t="str">
        <f t="shared" si="12"/>
        <v/>
      </c>
      <c r="B105" s="6"/>
      <c r="H105" s="5"/>
      <c r="I105" s="5"/>
      <c r="J105" s="5" t="str">
        <f t="shared" si="13"/>
        <v/>
      </c>
      <c r="K105" s="5"/>
      <c r="L105" s="5"/>
      <c r="M105" s="5"/>
      <c r="N105" s="5"/>
      <c r="S105" s="5" t="str" cm="1">
        <f t="array" ref="S105">IF(R105="","",SUMPRODUCT(($E$7:$E$503=R105)*($H$7:$H$503)))</f>
        <v/>
      </c>
    </row>
    <row r="106" spans="1:34" x14ac:dyDescent="0.2">
      <c r="A106" s="2" t="str">
        <f t="shared" si="12"/>
        <v/>
      </c>
      <c r="B106" s="6"/>
      <c r="H106" s="5"/>
      <c r="I106" s="5"/>
      <c r="J106" s="5" t="str">
        <f t="shared" si="13"/>
        <v/>
      </c>
      <c r="K106" s="5"/>
      <c r="L106" s="5"/>
      <c r="M106" s="5"/>
      <c r="N106" s="5"/>
      <c r="S106" s="5" t="str" cm="1">
        <f t="array" ref="S106">IF(R106="","",SUMPRODUCT(($E$7:$E$503=R106)*($H$7:$H$503)))</f>
        <v/>
      </c>
    </row>
    <row r="107" spans="1:34" x14ac:dyDescent="0.2">
      <c r="A107" s="2" t="str">
        <f t="shared" si="12"/>
        <v/>
      </c>
      <c r="B107" s="6"/>
      <c r="H107" s="5"/>
      <c r="I107" s="5"/>
      <c r="J107" s="5" t="str">
        <f t="shared" si="13"/>
        <v/>
      </c>
      <c r="K107" s="5"/>
      <c r="L107" s="5"/>
      <c r="M107" s="5"/>
      <c r="N107" s="5"/>
      <c r="S107" s="5" t="str" cm="1">
        <f t="array" ref="S107">IF(R107="","",SUMPRODUCT(($E$7:$E$503=R107)*($H$7:$H$503)))</f>
        <v/>
      </c>
    </row>
    <row r="108" spans="1:34" x14ac:dyDescent="0.2">
      <c r="A108" s="2" t="str">
        <f t="shared" si="12"/>
        <v/>
      </c>
      <c r="B108" s="6"/>
      <c r="H108" s="5"/>
      <c r="I108" s="5"/>
      <c r="J108" s="5" t="str">
        <f t="shared" si="13"/>
        <v/>
      </c>
      <c r="K108" s="5"/>
      <c r="L108" s="5"/>
      <c r="M108" s="5"/>
      <c r="N108" s="5"/>
      <c r="S108" s="5" t="str" cm="1">
        <f t="array" ref="S108">IF(R108="","",SUMPRODUCT(($E$7:$E$503=R108)*($H$7:$H$503)))</f>
        <v/>
      </c>
    </row>
    <row r="109" spans="1:34" x14ac:dyDescent="0.2">
      <c r="A109" s="2" t="str">
        <f t="shared" si="12"/>
        <v/>
      </c>
      <c r="B109" s="6"/>
      <c r="H109" s="5"/>
      <c r="I109" s="5"/>
      <c r="J109" s="5" t="str">
        <f t="shared" si="13"/>
        <v/>
      </c>
      <c r="K109" s="5"/>
      <c r="L109" s="5"/>
      <c r="M109" s="5"/>
      <c r="N109" s="5"/>
      <c r="S109" s="5" t="str" cm="1">
        <f t="array" ref="S109">IF(R109="","",SUMPRODUCT(($E$7:$E$503=R109)*($H$7:$H$503)))</f>
        <v/>
      </c>
    </row>
    <row r="110" spans="1:34" x14ac:dyDescent="0.2">
      <c r="A110" s="2" t="str">
        <f t="shared" si="12"/>
        <v/>
      </c>
      <c r="B110" s="6"/>
      <c r="H110" s="5"/>
      <c r="I110" s="5"/>
      <c r="J110" s="5" t="str">
        <f t="shared" si="13"/>
        <v/>
      </c>
      <c r="K110" s="5"/>
      <c r="L110" s="5"/>
      <c r="M110" s="5"/>
      <c r="N110" s="5"/>
      <c r="S110" s="5" t="str" cm="1">
        <f t="array" ref="S110">IF(R110="","",SUMPRODUCT(($E$7:$E$503=R110)*($H$7:$H$503)))</f>
        <v/>
      </c>
    </row>
    <row r="111" spans="1:34" x14ac:dyDescent="0.2">
      <c r="A111" s="2" t="str">
        <f t="shared" si="12"/>
        <v/>
      </c>
      <c r="B111" s="6"/>
      <c r="H111" s="5"/>
      <c r="I111" s="5"/>
      <c r="J111" s="5" t="str">
        <f t="shared" si="13"/>
        <v/>
      </c>
      <c r="K111" s="5"/>
      <c r="L111" s="5"/>
      <c r="M111" s="5"/>
      <c r="N111" s="5"/>
      <c r="S111" s="5" t="str" cm="1">
        <f t="array" ref="S111">IF(R111="","",SUMPRODUCT(($E$7:$E$503=R111)*($H$7:$H$503)))</f>
        <v/>
      </c>
    </row>
    <row r="112" spans="1:34" x14ac:dyDescent="0.2">
      <c r="A112" s="2" t="str">
        <f t="shared" si="12"/>
        <v/>
      </c>
      <c r="B112" s="6"/>
      <c r="H112" s="5"/>
      <c r="I112" s="5"/>
      <c r="J112" s="5" t="str">
        <f t="shared" si="13"/>
        <v/>
      </c>
      <c r="K112" s="5"/>
      <c r="L112" s="5"/>
      <c r="M112" s="5"/>
      <c r="N112" s="5"/>
      <c r="S112" s="5" t="str" cm="1">
        <f t="array" ref="S112">IF(R112="","",SUMPRODUCT(($E$7:$E$503=R112)*($H$7:$H$503)))</f>
        <v/>
      </c>
    </row>
    <row r="113" spans="1:19" x14ac:dyDescent="0.2">
      <c r="A113" s="2" t="str">
        <f t="shared" si="12"/>
        <v/>
      </c>
      <c r="B113" s="6"/>
      <c r="H113" s="5"/>
      <c r="I113" s="5"/>
      <c r="J113" s="5" t="str">
        <f t="shared" si="13"/>
        <v/>
      </c>
      <c r="K113" s="5"/>
      <c r="L113" s="5"/>
      <c r="M113" s="5"/>
      <c r="N113" s="5"/>
      <c r="S113" s="5" t="str" cm="1">
        <f t="array" ref="S113">IF(R113="","",SUMPRODUCT(($E$7:$E$503=R113)*($H$7:$H$503)))</f>
        <v/>
      </c>
    </row>
    <row r="114" spans="1:19" x14ac:dyDescent="0.2">
      <c r="A114" s="2" t="str">
        <f t="shared" si="12"/>
        <v/>
      </c>
      <c r="B114" s="6"/>
      <c r="H114" s="5"/>
      <c r="I114" s="5"/>
      <c r="J114" s="5" t="str">
        <f t="shared" si="13"/>
        <v/>
      </c>
      <c r="K114" s="5"/>
      <c r="L114" s="5"/>
      <c r="M114" s="5"/>
      <c r="N114" s="5"/>
      <c r="S114" s="5" t="str" cm="1">
        <f t="array" ref="S114">IF(R114="","",SUMPRODUCT(($E$7:$E$503=R114)*($H$7:$H$503)))</f>
        <v/>
      </c>
    </row>
    <row r="115" spans="1:19" x14ac:dyDescent="0.2">
      <c r="A115" s="2" t="str">
        <f t="shared" si="12"/>
        <v/>
      </c>
      <c r="B115" s="6"/>
      <c r="H115" s="5"/>
      <c r="I115" s="5"/>
      <c r="J115" s="5" t="str">
        <f t="shared" si="13"/>
        <v/>
      </c>
      <c r="K115" s="5"/>
      <c r="L115" s="5"/>
      <c r="M115" s="5"/>
      <c r="N115" s="5"/>
      <c r="S115" s="5" t="str" cm="1">
        <f t="array" ref="S115">IF(R115="","",SUMPRODUCT(($E$7:$E$503=R115)*($H$7:$H$503)))</f>
        <v/>
      </c>
    </row>
    <row r="116" spans="1:19" x14ac:dyDescent="0.2">
      <c r="A116" s="2" t="str">
        <f t="shared" si="12"/>
        <v/>
      </c>
      <c r="B116" s="6"/>
      <c r="H116" s="5"/>
      <c r="I116" s="5"/>
      <c r="J116" s="5" t="str">
        <f t="shared" si="13"/>
        <v/>
      </c>
      <c r="K116" s="5"/>
      <c r="L116" s="5"/>
      <c r="M116" s="5"/>
      <c r="N116" s="5"/>
      <c r="S116" s="5" t="str" cm="1">
        <f t="array" ref="S116">IF(R116="","",SUMPRODUCT(($E$7:$E$503=R116)*($H$7:$H$503)))</f>
        <v/>
      </c>
    </row>
    <row r="117" spans="1:19" x14ac:dyDescent="0.2">
      <c r="A117" s="2" t="str">
        <f t="shared" si="12"/>
        <v/>
      </c>
      <c r="B117" s="6"/>
      <c r="H117" s="5"/>
      <c r="I117" s="5"/>
      <c r="J117" s="5" t="str">
        <f t="shared" si="13"/>
        <v/>
      </c>
      <c r="K117" s="5"/>
      <c r="L117" s="5"/>
      <c r="M117" s="5"/>
      <c r="N117" s="5"/>
      <c r="S117" s="5" t="str" cm="1">
        <f t="array" ref="S117">IF(R117="","",SUMPRODUCT(($E$7:$E$503=R117)*($H$7:$H$503)))</f>
        <v/>
      </c>
    </row>
    <row r="118" spans="1:19" x14ac:dyDescent="0.2">
      <c r="A118" s="2" t="str">
        <f t="shared" si="12"/>
        <v/>
      </c>
      <c r="B118" s="6"/>
      <c r="H118" s="5"/>
      <c r="I118" s="5"/>
      <c r="J118" s="5" t="str">
        <f t="shared" si="13"/>
        <v/>
      </c>
      <c r="K118" s="5"/>
      <c r="L118" s="5"/>
      <c r="M118" s="5"/>
      <c r="N118" s="5"/>
      <c r="S118" s="5" t="str" cm="1">
        <f t="array" ref="S118">IF(R118="","",SUMPRODUCT(($E$7:$E$503=R118)*($H$7:$H$503)))</f>
        <v/>
      </c>
    </row>
    <row r="119" spans="1:19" x14ac:dyDescent="0.2">
      <c r="A119" s="2" t="str">
        <f t="shared" si="12"/>
        <v/>
      </c>
      <c r="B119" s="6"/>
      <c r="H119" s="5"/>
      <c r="I119" s="5"/>
      <c r="J119" s="5" t="str">
        <f t="shared" si="13"/>
        <v/>
      </c>
      <c r="K119" s="5"/>
      <c r="L119" s="5"/>
      <c r="M119" s="5"/>
      <c r="N119" s="5"/>
      <c r="S119" s="5" t="str" cm="1">
        <f t="array" ref="S119">IF(R119="","",SUMPRODUCT(($E$7:$E$503=R119)*($H$7:$H$503)))</f>
        <v/>
      </c>
    </row>
    <row r="120" spans="1:19" x14ac:dyDescent="0.2">
      <c r="A120" s="2" t="str">
        <f t="shared" si="12"/>
        <v/>
      </c>
      <c r="B120" s="6"/>
      <c r="H120" s="5"/>
      <c r="I120" s="5"/>
      <c r="J120" s="5" t="str">
        <f t="shared" si="13"/>
        <v/>
      </c>
      <c r="K120" s="5"/>
      <c r="L120" s="5"/>
      <c r="M120" s="5"/>
      <c r="N120" s="5"/>
      <c r="S120" s="5" t="str" cm="1">
        <f t="array" ref="S120">IF(R120="","",SUMPRODUCT(($E$7:$E$503=R120)*($H$7:$H$503)))</f>
        <v/>
      </c>
    </row>
    <row r="121" spans="1:19" x14ac:dyDescent="0.2">
      <c r="A121" s="2" t="str">
        <f t="shared" si="12"/>
        <v/>
      </c>
      <c r="B121" s="6"/>
      <c r="H121" s="5"/>
      <c r="I121" s="5"/>
      <c r="J121" s="5" t="str">
        <f t="shared" si="13"/>
        <v/>
      </c>
      <c r="K121" s="5"/>
      <c r="L121" s="5"/>
      <c r="M121" s="5"/>
      <c r="N121" s="5"/>
      <c r="S121" s="5" t="str" cm="1">
        <f t="array" ref="S121">IF(R121="","",SUMPRODUCT(($E$7:$E$503=R121)*($H$7:$H$503)))</f>
        <v/>
      </c>
    </row>
    <row r="122" spans="1:19" x14ac:dyDescent="0.2">
      <c r="A122" s="2" t="str">
        <f t="shared" si="12"/>
        <v/>
      </c>
      <c r="B122" s="6"/>
      <c r="H122" s="5"/>
      <c r="I122" s="5"/>
      <c r="J122" s="5" t="str">
        <f t="shared" si="13"/>
        <v/>
      </c>
      <c r="K122" s="5"/>
      <c r="L122" s="5"/>
      <c r="M122" s="5"/>
      <c r="N122" s="5"/>
      <c r="S122" s="5" t="str" cm="1">
        <f t="array" ref="S122">IF(R122="","",SUMPRODUCT(($E$7:$E$503=R122)*($H$7:$H$503)))</f>
        <v/>
      </c>
    </row>
    <row r="123" spans="1:19" x14ac:dyDescent="0.2">
      <c r="A123" s="2" t="str">
        <f t="shared" si="12"/>
        <v/>
      </c>
      <c r="B123" s="6"/>
      <c r="H123" s="5"/>
      <c r="I123" s="5"/>
      <c r="J123" s="5" t="str">
        <f t="shared" si="13"/>
        <v/>
      </c>
      <c r="K123" s="5"/>
      <c r="L123" s="5"/>
      <c r="M123" s="5"/>
      <c r="N123" s="5"/>
      <c r="S123" s="5" t="str" cm="1">
        <f t="array" ref="S123">IF(R123="","",SUMPRODUCT(($E$7:$E$503=R123)*($H$7:$H$503)))</f>
        <v/>
      </c>
    </row>
    <row r="124" spans="1:19" x14ac:dyDescent="0.2">
      <c r="A124" s="2" t="str">
        <f t="shared" si="12"/>
        <v/>
      </c>
      <c r="B124" s="6"/>
      <c r="H124" s="5"/>
      <c r="I124" s="5"/>
      <c r="J124" s="5" t="str">
        <f t="shared" si="13"/>
        <v/>
      </c>
      <c r="K124" s="5"/>
      <c r="L124" s="5"/>
      <c r="M124" s="5"/>
      <c r="N124" s="5"/>
      <c r="S124" s="5" t="str" cm="1">
        <f t="array" ref="S124">IF(R124="","",SUMPRODUCT(($E$7:$E$503=R124)*($H$7:$H$503)))</f>
        <v/>
      </c>
    </row>
    <row r="125" spans="1:19" x14ac:dyDescent="0.2">
      <c r="A125" s="2" t="str">
        <f t="shared" si="12"/>
        <v/>
      </c>
      <c r="B125" s="6"/>
      <c r="H125" s="5"/>
      <c r="I125" s="5"/>
      <c r="J125" s="5" t="str">
        <f t="shared" si="13"/>
        <v/>
      </c>
      <c r="K125" s="5"/>
      <c r="L125" s="5"/>
      <c r="M125" s="5"/>
      <c r="N125" s="5"/>
      <c r="S125" s="5" t="str" cm="1">
        <f t="array" ref="S125">IF(R125="","",SUMPRODUCT(($E$7:$E$503=R125)*($H$7:$H$503)))</f>
        <v/>
      </c>
    </row>
    <row r="126" spans="1:19" x14ac:dyDescent="0.2">
      <c r="A126" s="2" t="str">
        <f t="shared" si="12"/>
        <v/>
      </c>
      <c r="B126" s="6"/>
      <c r="H126" s="5"/>
      <c r="I126" s="5"/>
      <c r="J126" s="5" t="str">
        <f t="shared" si="13"/>
        <v/>
      </c>
      <c r="K126" s="5"/>
      <c r="L126" s="5"/>
      <c r="M126" s="5"/>
      <c r="N126" s="5"/>
      <c r="S126" s="5" t="str" cm="1">
        <f t="array" ref="S126">IF(R126="","",SUMPRODUCT(($E$7:$E$503=R126)*($H$7:$H$503)))</f>
        <v/>
      </c>
    </row>
    <row r="127" spans="1:19" x14ac:dyDescent="0.2">
      <c r="A127" s="2" t="str">
        <f t="shared" si="12"/>
        <v/>
      </c>
      <c r="B127" s="6"/>
      <c r="H127" s="5"/>
      <c r="I127" s="5"/>
      <c r="J127" s="5" t="str">
        <f t="shared" si="13"/>
        <v/>
      </c>
      <c r="K127" s="5"/>
      <c r="L127" s="5"/>
      <c r="M127" s="5"/>
      <c r="N127" s="5"/>
      <c r="S127" s="5" t="str" cm="1">
        <f t="array" ref="S127">IF(R127="","",SUMPRODUCT(($E$7:$E$503=R127)*($H$7:$H$503)))</f>
        <v/>
      </c>
    </row>
    <row r="128" spans="1:19" x14ac:dyDescent="0.2">
      <c r="A128" s="2" t="str">
        <f t="shared" si="12"/>
        <v/>
      </c>
      <c r="B128" s="6"/>
      <c r="H128" s="5"/>
      <c r="I128" s="5"/>
      <c r="J128" s="5" t="str">
        <f t="shared" si="13"/>
        <v/>
      </c>
      <c r="K128" s="5"/>
      <c r="L128" s="5"/>
      <c r="M128" s="5"/>
      <c r="N128" s="5"/>
      <c r="S128" s="5" t="str" cm="1">
        <f t="array" ref="S128">IF(R128="","",SUMPRODUCT(($E$7:$E$503=R128)*($H$7:$H$503)))</f>
        <v/>
      </c>
    </row>
    <row r="129" spans="1:19" x14ac:dyDescent="0.2">
      <c r="A129" s="2" t="str">
        <f t="shared" si="12"/>
        <v/>
      </c>
      <c r="B129" s="6"/>
      <c r="H129" s="5"/>
      <c r="I129" s="5"/>
      <c r="J129" s="5" t="str">
        <f t="shared" si="13"/>
        <v/>
      </c>
      <c r="K129" s="5"/>
      <c r="L129" s="5"/>
      <c r="M129" s="5"/>
      <c r="N129" s="5"/>
      <c r="S129" s="5" t="str" cm="1">
        <f t="array" ref="S129">IF(R129="","",SUMPRODUCT(($E$7:$E$503=R129)*($H$7:$H$503)))</f>
        <v/>
      </c>
    </row>
    <row r="130" spans="1:19" x14ac:dyDescent="0.2">
      <c r="A130" s="2" t="str">
        <f t="shared" si="12"/>
        <v/>
      </c>
      <c r="B130" s="6"/>
      <c r="H130" s="5"/>
      <c r="I130" s="5"/>
      <c r="J130" s="5" t="str">
        <f t="shared" si="13"/>
        <v/>
      </c>
      <c r="K130" s="5"/>
      <c r="L130" s="5"/>
      <c r="M130" s="5"/>
      <c r="N130" s="5"/>
      <c r="S130" s="5" t="str" cm="1">
        <f t="array" ref="S130">IF(R130="","",SUMPRODUCT(($E$7:$E$503=R130)*($H$7:$H$503)))</f>
        <v/>
      </c>
    </row>
    <row r="131" spans="1:19" x14ac:dyDescent="0.2">
      <c r="A131" s="2" t="str">
        <f t="shared" si="12"/>
        <v/>
      </c>
      <c r="B131" s="6"/>
      <c r="H131" s="5"/>
      <c r="I131" s="5"/>
      <c r="J131" s="5" t="str">
        <f t="shared" si="13"/>
        <v/>
      </c>
      <c r="K131" s="5"/>
      <c r="L131" s="5"/>
      <c r="M131" s="5"/>
      <c r="N131" s="5"/>
      <c r="S131" s="5" t="str" cm="1">
        <f t="array" ref="S131">IF(R131="","",SUMPRODUCT(($E$7:$E$503=R131)*($H$7:$H$503)))</f>
        <v/>
      </c>
    </row>
    <row r="132" spans="1:19" x14ac:dyDescent="0.2">
      <c r="A132" s="2" t="str">
        <f t="shared" si="12"/>
        <v/>
      </c>
      <c r="B132" s="6"/>
      <c r="H132" s="5"/>
      <c r="I132" s="5"/>
      <c r="J132" s="5" t="str">
        <f t="shared" si="13"/>
        <v/>
      </c>
      <c r="K132" s="5"/>
      <c r="L132" s="5"/>
      <c r="M132" s="5"/>
      <c r="N132" s="5"/>
      <c r="S132" s="5" t="str" cm="1">
        <f t="array" ref="S132">IF(R132="","",SUMPRODUCT(($E$7:$E$503=R132)*($H$7:$H$503)))</f>
        <v/>
      </c>
    </row>
    <row r="133" spans="1:19" x14ac:dyDescent="0.2">
      <c r="A133" s="2" t="str">
        <f t="shared" si="12"/>
        <v/>
      </c>
      <c r="B133" s="6"/>
      <c r="H133" s="5"/>
      <c r="I133" s="5"/>
      <c r="J133" s="5" t="str">
        <f t="shared" si="13"/>
        <v/>
      </c>
      <c r="K133" s="5"/>
      <c r="L133" s="5"/>
      <c r="M133" s="5"/>
      <c r="N133" s="5"/>
      <c r="S133" s="5" t="str" cm="1">
        <f t="array" ref="S133">IF(R133="","",SUMPRODUCT(($E$7:$E$503=R133)*($H$7:$H$503)))</f>
        <v/>
      </c>
    </row>
    <row r="134" spans="1:19" x14ac:dyDescent="0.2">
      <c r="A134" s="2" t="str">
        <f t="shared" si="12"/>
        <v/>
      </c>
      <c r="B134" s="6"/>
      <c r="H134" s="5"/>
      <c r="I134" s="5"/>
      <c r="J134" s="5" t="str">
        <f t="shared" si="13"/>
        <v/>
      </c>
      <c r="K134" s="5"/>
      <c r="L134" s="5"/>
      <c r="M134" s="5"/>
      <c r="N134" s="5"/>
      <c r="S134" s="5" t="str" cm="1">
        <f t="array" ref="S134">IF(R134="","",SUMPRODUCT(($E$7:$E$503=R134)*($H$7:$H$503)))</f>
        <v/>
      </c>
    </row>
    <row r="135" spans="1:19" x14ac:dyDescent="0.2">
      <c r="A135" s="2" t="str">
        <f t="shared" si="12"/>
        <v/>
      </c>
      <c r="B135" s="6"/>
      <c r="H135" s="5"/>
      <c r="I135" s="5"/>
      <c r="J135" s="5" t="str">
        <f t="shared" si="13"/>
        <v/>
      </c>
      <c r="K135" s="5"/>
      <c r="L135" s="5"/>
      <c r="M135" s="5"/>
      <c r="N135" s="5"/>
      <c r="S135" s="5" t="str" cm="1">
        <f t="array" ref="S135">IF(R135="","",SUMPRODUCT(($E$7:$E$503=R135)*($H$7:$H$503)))</f>
        <v/>
      </c>
    </row>
    <row r="136" spans="1:19" x14ac:dyDescent="0.2">
      <c r="A136" s="2" t="str">
        <f t="shared" si="12"/>
        <v/>
      </c>
      <c r="B136" s="6"/>
      <c r="H136" s="5"/>
      <c r="I136" s="5"/>
      <c r="J136" s="5" t="str">
        <f t="shared" si="13"/>
        <v/>
      </c>
      <c r="K136" s="5"/>
      <c r="L136" s="5"/>
      <c r="M136" s="5"/>
      <c r="N136" s="5"/>
      <c r="S136" s="5" t="str" cm="1">
        <f t="array" ref="S136">IF(R136="","",SUMPRODUCT(($E$7:$E$503=R136)*($H$7:$H$503)))</f>
        <v/>
      </c>
    </row>
    <row r="137" spans="1:19" x14ac:dyDescent="0.2">
      <c r="A137" s="2" t="str">
        <f t="shared" si="12"/>
        <v/>
      </c>
      <c r="B137" s="6"/>
      <c r="H137" s="5"/>
      <c r="I137" s="5"/>
      <c r="J137" s="5" t="str">
        <f t="shared" si="13"/>
        <v/>
      </c>
      <c r="K137" s="5"/>
      <c r="L137" s="5"/>
      <c r="M137" s="5"/>
      <c r="N137" s="5"/>
      <c r="S137" s="5" t="str" cm="1">
        <f t="array" ref="S137">IF(R137="","",SUMPRODUCT(($E$7:$E$503=R137)*($H$7:$H$503)))</f>
        <v/>
      </c>
    </row>
    <row r="138" spans="1:19" x14ac:dyDescent="0.2">
      <c r="A138" s="2" t="str">
        <f t="shared" ref="A138:A201" si="14">IF(B138="","",ROW()-7)</f>
        <v/>
      </c>
      <c r="B138" s="6"/>
      <c r="H138" s="5"/>
      <c r="I138" s="5"/>
      <c r="J138" s="5" t="str">
        <f t="shared" si="13"/>
        <v/>
      </c>
      <c r="K138" s="5"/>
      <c r="L138" s="5"/>
      <c r="M138" s="5"/>
      <c r="N138" s="5"/>
      <c r="S138" s="5" t="str" cm="1">
        <f t="array" ref="S138">IF(R138="","",SUMPRODUCT(($E$7:$E$503=R138)*($H$7:$H$503)))</f>
        <v/>
      </c>
    </row>
    <row r="139" spans="1:19" x14ac:dyDescent="0.2">
      <c r="A139" s="2" t="str">
        <f t="shared" si="14"/>
        <v/>
      </c>
      <c r="B139" s="6"/>
      <c r="H139" s="5"/>
      <c r="I139" s="5"/>
      <c r="J139" s="5" t="str">
        <f t="shared" ref="J139:J202" si="15">IF(AND(H139="",I139=""),"",J138+H139-I139)</f>
        <v/>
      </c>
      <c r="K139" s="5"/>
      <c r="L139" s="5"/>
      <c r="M139" s="5"/>
      <c r="N139" s="5"/>
      <c r="S139" s="5" t="str" cm="1">
        <f t="array" ref="S139">IF(R139="","",SUMPRODUCT(($E$7:$E$503=R139)*($H$7:$H$503)))</f>
        <v/>
      </c>
    </row>
    <row r="140" spans="1:19" x14ac:dyDescent="0.2">
      <c r="A140" s="2" t="str">
        <f t="shared" si="14"/>
        <v/>
      </c>
      <c r="B140" s="6"/>
      <c r="H140" s="5"/>
      <c r="I140" s="5"/>
      <c r="J140" s="5" t="str">
        <f t="shared" si="15"/>
        <v/>
      </c>
      <c r="K140" s="5"/>
      <c r="L140" s="5"/>
      <c r="M140" s="5"/>
      <c r="N140" s="5"/>
      <c r="S140" s="5" t="str" cm="1">
        <f t="array" ref="S140">IF(R140="","",SUMPRODUCT(($E$7:$E$503=R140)*($H$7:$H$503)))</f>
        <v/>
      </c>
    </row>
    <row r="141" spans="1:19" x14ac:dyDescent="0.2">
      <c r="A141" s="2" t="str">
        <f t="shared" si="14"/>
        <v/>
      </c>
      <c r="B141" s="6"/>
      <c r="H141" s="5"/>
      <c r="I141" s="5"/>
      <c r="J141" s="5" t="str">
        <f t="shared" si="15"/>
        <v/>
      </c>
      <c r="K141" s="5"/>
      <c r="L141" s="5"/>
      <c r="M141" s="5"/>
      <c r="N141" s="5"/>
      <c r="S141" s="5" t="str" cm="1">
        <f t="array" ref="S141">IF(R141="","",SUMPRODUCT(($E$7:$E$503=R141)*($H$7:$H$503)))</f>
        <v/>
      </c>
    </row>
    <row r="142" spans="1:19" x14ac:dyDescent="0.2">
      <c r="A142" s="2" t="str">
        <f t="shared" si="14"/>
        <v/>
      </c>
      <c r="B142" s="6"/>
      <c r="H142" s="5"/>
      <c r="I142" s="5"/>
      <c r="J142" s="5" t="str">
        <f t="shared" si="15"/>
        <v/>
      </c>
      <c r="K142" s="5"/>
      <c r="L142" s="5"/>
      <c r="M142" s="5"/>
      <c r="N142" s="5"/>
      <c r="S142" s="5" t="str" cm="1">
        <f t="array" ref="S142">IF(R142="","",SUMPRODUCT(($E$7:$E$503=R142)*($H$7:$H$503)))</f>
        <v/>
      </c>
    </row>
    <row r="143" spans="1:19" x14ac:dyDescent="0.2">
      <c r="A143" s="2" t="str">
        <f t="shared" si="14"/>
        <v/>
      </c>
      <c r="B143" s="6"/>
      <c r="H143" s="5"/>
      <c r="I143" s="5"/>
      <c r="J143" s="5" t="str">
        <f t="shared" si="15"/>
        <v/>
      </c>
      <c r="K143" s="5"/>
      <c r="L143" s="5"/>
      <c r="M143" s="5"/>
      <c r="N143" s="5"/>
      <c r="S143" s="5" t="str" cm="1">
        <f t="array" ref="S143">IF(R143="","",SUMPRODUCT(($E$7:$E$503=R143)*($H$7:$H$503)))</f>
        <v/>
      </c>
    </row>
    <row r="144" spans="1:19" x14ac:dyDescent="0.2">
      <c r="A144" s="2" t="str">
        <f t="shared" si="14"/>
        <v/>
      </c>
      <c r="B144" s="6"/>
      <c r="H144" s="5"/>
      <c r="I144" s="5"/>
      <c r="J144" s="5" t="str">
        <f t="shared" si="15"/>
        <v/>
      </c>
      <c r="K144" s="5"/>
      <c r="L144" s="5"/>
      <c r="M144" s="5"/>
      <c r="N144" s="5"/>
      <c r="S144" s="5" t="str" cm="1">
        <f t="array" ref="S144">IF(R144="","",SUMPRODUCT(($E$7:$E$503=R144)*($H$7:$H$503)))</f>
        <v/>
      </c>
    </row>
    <row r="145" spans="1:19" x14ac:dyDescent="0.2">
      <c r="A145" s="2" t="str">
        <f t="shared" si="14"/>
        <v/>
      </c>
      <c r="B145" s="6"/>
      <c r="H145" s="5"/>
      <c r="I145" s="5"/>
      <c r="J145" s="5" t="str">
        <f t="shared" si="15"/>
        <v/>
      </c>
      <c r="K145" s="5"/>
      <c r="L145" s="5"/>
      <c r="M145" s="5"/>
      <c r="N145" s="5"/>
      <c r="S145" s="5" t="str" cm="1">
        <f t="array" ref="S145">IF(R145="","",SUMPRODUCT(($E$7:$E$503=R145)*($H$7:$H$503)))</f>
        <v/>
      </c>
    </row>
    <row r="146" spans="1:19" x14ac:dyDescent="0.2">
      <c r="A146" s="2" t="str">
        <f t="shared" si="14"/>
        <v/>
      </c>
      <c r="B146" s="6"/>
      <c r="H146" s="5"/>
      <c r="I146" s="5"/>
      <c r="J146" s="5" t="str">
        <f t="shared" si="15"/>
        <v/>
      </c>
      <c r="K146" s="5"/>
      <c r="L146" s="5"/>
      <c r="M146" s="5"/>
      <c r="N146" s="5"/>
      <c r="S146" s="5" t="str" cm="1">
        <f t="array" ref="S146">IF(R146="","",SUMPRODUCT(($E$7:$E$503=R146)*($H$7:$H$503)))</f>
        <v/>
      </c>
    </row>
    <row r="147" spans="1:19" x14ac:dyDescent="0.2">
      <c r="A147" s="2" t="str">
        <f t="shared" si="14"/>
        <v/>
      </c>
      <c r="B147" s="6"/>
      <c r="H147" s="5"/>
      <c r="I147" s="5"/>
      <c r="J147" s="5" t="str">
        <f t="shared" si="15"/>
        <v/>
      </c>
      <c r="K147" s="5"/>
      <c r="L147" s="5"/>
      <c r="M147" s="5"/>
      <c r="N147" s="5"/>
      <c r="S147" s="5" t="str" cm="1">
        <f t="array" ref="S147">IF(R147="","",SUMPRODUCT(($E$7:$E$503=R147)*($H$7:$H$503)))</f>
        <v/>
      </c>
    </row>
    <row r="148" spans="1:19" x14ac:dyDescent="0.2">
      <c r="A148" s="2" t="str">
        <f t="shared" si="14"/>
        <v/>
      </c>
      <c r="B148" s="6"/>
      <c r="H148" s="5"/>
      <c r="I148" s="5"/>
      <c r="J148" s="5" t="str">
        <f t="shared" si="15"/>
        <v/>
      </c>
      <c r="K148" s="5"/>
      <c r="L148" s="5"/>
      <c r="M148" s="5"/>
      <c r="N148" s="5"/>
      <c r="S148" s="5" t="str" cm="1">
        <f t="array" ref="S148">IF(R148="","",SUMPRODUCT(($E$7:$E$503=R148)*($H$7:$H$503)))</f>
        <v/>
      </c>
    </row>
    <row r="149" spans="1:19" x14ac:dyDescent="0.2">
      <c r="A149" s="2" t="str">
        <f t="shared" si="14"/>
        <v/>
      </c>
      <c r="B149" s="6"/>
      <c r="H149" s="5"/>
      <c r="I149" s="5"/>
      <c r="J149" s="5" t="str">
        <f t="shared" si="15"/>
        <v/>
      </c>
      <c r="K149" s="5"/>
      <c r="L149" s="5"/>
      <c r="M149" s="5"/>
      <c r="N149" s="5"/>
      <c r="S149" s="5" t="str" cm="1">
        <f t="array" ref="S149">IF(R149="","",SUMPRODUCT(($E$7:$E$503=R149)*($H$7:$H$503)))</f>
        <v/>
      </c>
    </row>
    <row r="150" spans="1:19" x14ac:dyDescent="0.2">
      <c r="A150" s="2" t="str">
        <f t="shared" si="14"/>
        <v/>
      </c>
      <c r="B150" s="6"/>
      <c r="H150" s="5"/>
      <c r="I150" s="5"/>
      <c r="J150" s="5" t="str">
        <f t="shared" si="15"/>
        <v/>
      </c>
      <c r="K150" s="5"/>
      <c r="L150" s="5"/>
      <c r="M150" s="5"/>
      <c r="N150" s="5"/>
      <c r="S150" s="5" t="str" cm="1">
        <f t="array" ref="S150">IF(R150="","",SUMPRODUCT(($E$7:$E$503=R150)*($H$7:$H$503)))</f>
        <v/>
      </c>
    </row>
    <row r="151" spans="1:19" x14ac:dyDescent="0.2">
      <c r="A151" s="2" t="str">
        <f t="shared" si="14"/>
        <v/>
      </c>
      <c r="B151" s="6"/>
      <c r="H151" s="5"/>
      <c r="I151" s="5"/>
      <c r="J151" s="5" t="str">
        <f t="shared" si="15"/>
        <v/>
      </c>
      <c r="K151" s="5"/>
      <c r="L151" s="5"/>
      <c r="M151" s="5"/>
      <c r="N151" s="5"/>
      <c r="S151" s="5" t="str" cm="1">
        <f t="array" ref="S151">IF(R151="","",SUMPRODUCT(($E$7:$E$503=R151)*($H$7:$H$503)))</f>
        <v/>
      </c>
    </row>
    <row r="152" spans="1:19" x14ac:dyDescent="0.2">
      <c r="A152" s="2" t="str">
        <f t="shared" si="14"/>
        <v/>
      </c>
      <c r="B152" s="6"/>
      <c r="H152" s="5"/>
      <c r="I152" s="5"/>
      <c r="J152" s="5" t="str">
        <f t="shared" si="15"/>
        <v/>
      </c>
      <c r="K152" s="5"/>
      <c r="L152" s="5"/>
      <c r="M152" s="5"/>
      <c r="N152" s="5"/>
      <c r="S152" s="5" t="str" cm="1">
        <f t="array" ref="S152">IF(R152="","",SUMPRODUCT(($E$7:$E$503=R152)*($H$7:$H$503)))</f>
        <v/>
      </c>
    </row>
    <row r="153" spans="1:19" x14ac:dyDescent="0.2">
      <c r="A153" s="2" t="str">
        <f t="shared" si="14"/>
        <v/>
      </c>
      <c r="B153" s="6"/>
      <c r="H153" s="5"/>
      <c r="I153" s="5"/>
      <c r="J153" s="5" t="str">
        <f t="shared" si="15"/>
        <v/>
      </c>
      <c r="K153" s="5"/>
      <c r="L153" s="5"/>
      <c r="M153" s="5"/>
      <c r="N153" s="5"/>
      <c r="S153" s="5" t="str" cm="1">
        <f t="array" ref="S153">IF(R153="","",SUMPRODUCT(($E$7:$E$503=R153)*($H$7:$H$503)))</f>
        <v/>
      </c>
    </row>
    <row r="154" spans="1:19" x14ac:dyDescent="0.2">
      <c r="A154" s="2" t="str">
        <f t="shared" si="14"/>
        <v/>
      </c>
      <c r="B154" s="6"/>
      <c r="H154" s="5"/>
      <c r="I154" s="5"/>
      <c r="J154" s="5" t="str">
        <f t="shared" si="15"/>
        <v/>
      </c>
      <c r="K154" s="5"/>
      <c r="L154" s="5"/>
      <c r="M154" s="5"/>
      <c r="N154" s="5"/>
      <c r="S154" s="5" t="str" cm="1">
        <f t="array" ref="S154">IF(R154="","",SUMPRODUCT(($E$7:$E$503=R154)*($H$7:$H$503)))</f>
        <v/>
      </c>
    </row>
    <row r="155" spans="1:19" x14ac:dyDescent="0.2">
      <c r="A155" s="2" t="str">
        <f t="shared" si="14"/>
        <v/>
      </c>
      <c r="B155" s="6"/>
      <c r="H155" s="5"/>
      <c r="I155" s="5"/>
      <c r="J155" s="5" t="str">
        <f t="shared" si="15"/>
        <v/>
      </c>
      <c r="K155" s="5"/>
      <c r="L155" s="5"/>
      <c r="M155" s="5"/>
      <c r="N155" s="5"/>
      <c r="S155" s="5" t="str" cm="1">
        <f t="array" ref="S155">IF(R155="","",SUMPRODUCT(($E$7:$E$503=R155)*($H$7:$H$503)))</f>
        <v/>
      </c>
    </row>
    <row r="156" spans="1:19" x14ac:dyDescent="0.2">
      <c r="A156" s="2" t="str">
        <f t="shared" si="14"/>
        <v/>
      </c>
      <c r="B156" s="6"/>
      <c r="H156" s="5"/>
      <c r="I156" s="5"/>
      <c r="J156" s="5" t="str">
        <f t="shared" si="15"/>
        <v/>
      </c>
      <c r="K156" s="5"/>
      <c r="L156" s="5"/>
      <c r="M156" s="5"/>
      <c r="N156" s="5"/>
      <c r="S156" s="5" t="str" cm="1">
        <f t="array" ref="S156">IF(R156="","",SUMPRODUCT(($E$7:$E$503=R156)*($H$7:$H$503)))</f>
        <v/>
      </c>
    </row>
    <row r="157" spans="1:19" x14ac:dyDescent="0.2">
      <c r="A157" s="2" t="str">
        <f t="shared" si="14"/>
        <v/>
      </c>
      <c r="B157" s="6"/>
      <c r="H157" s="5"/>
      <c r="I157" s="5"/>
      <c r="J157" s="5" t="str">
        <f t="shared" si="15"/>
        <v/>
      </c>
      <c r="K157" s="5"/>
      <c r="L157" s="5"/>
      <c r="M157" s="5"/>
      <c r="N157" s="5"/>
      <c r="S157" s="5" t="str" cm="1">
        <f t="array" ref="S157">IF(R157="","",SUMPRODUCT(($E$7:$E$503=R157)*($H$7:$H$503)))</f>
        <v/>
      </c>
    </row>
    <row r="158" spans="1:19" x14ac:dyDescent="0.2">
      <c r="A158" s="2" t="str">
        <f t="shared" si="14"/>
        <v/>
      </c>
      <c r="B158" s="6"/>
      <c r="H158" s="5"/>
      <c r="I158" s="5"/>
      <c r="J158" s="5" t="str">
        <f t="shared" si="15"/>
        <v/>
      </c>
      <c r="K158" s="5"/>
      <c r="L158" s="5"/>
      <c r="M158" s="5"/>
      <c r="N158" s="5"/>
      <c r="S158" s="5" t="str" cm="1">
        <f t="array" ref="S158">IF(R158="","",SUMPRODUCT(($E$7:$E$503=R158)*($H$7:$H$503)))</f>
        <v/>
      </c>
    </row>
    <row r="159" spans="1:19" x14ac:dyDescent="0.2">
      <c r="A159" s="2" t="str">
        <f t="shared" si="14"/>
        <v/>
      </c>
      <c r="B159" s="6"/>
      <c r="H159" s="5"/>
      <c r="I159" s="5"/>
      <c r="J159" s="5" t="str">
        <f t="shared" si="15"/>
        <v/>
      </c>
      <c r="K159" s="5"/>
      <c r="L159" s="5"/>
      <c r="M159" s="5"/>
      <c r="N159" s="5"/>
      <c r="S159" s="5" t="str" cm="1">
        <f t="array" ref="S159">IF(R159="","",SUMPRODUCT(($E$7:$E$503=R159)*($H$7:$H$503)))</f>
        <v/>
      </c>
    </row>
    <row r="160" spans="1:19" x14ac:dyDescent="0.2">
      <c r="A160" s="2" t="str">
        <f t="shared" si="14"/>
        <v/>
      </c>
      <c r="B160" s="6"/>
      <c r="H160" s="5"/>
      <c r="I160" s="5"/>
      <c r="J160" s="5" t="str">
        <f t="shared" si="15"/>
        <v/>
      </c>
      <c r="K160" s="5"/>
      <c r="L160" s="5"/>
      <c r="M160" s="5"/>
      <c r="N160" s="5"/>
      <c r="S160" s="5" t="str" cm="1">
        <f t="array" ref="S160">IF(R160="","",SUMPRODUCT(($E$7:$E$503=R160)*($H$7:$H$503)))</f>
        <v/>
      </c>
    </row>
    <row r="161" spans="1:19" x14ac:dyDescent="0.2">
      <c r="A161" s="2" t="str">
        <f t="shared" si="14"/>
        <v/>
      </c>
      <c r="B161" s="6"/>
      <c r="H161" s="5"/>
      <c r="I161" s="5"/>
      <c r="J161" s="5" t="str">
        <f t="shared" si="15"/>
        <v/>
      </c>
      <c r="K161" s="5"/>
      <c r="L161" s="5"/>
      <c r="M161" s="5"/>
      <c r="N161" s="5"/>
      <c r="S161" s="5" t="str" cm="1">
        <f t="array" ref="S161">IF(R161="","",SUMPRODUCT(($E$7:$E$503=R161)*($H$7:$H$503)))</f>
        <v/>
      </c>
    </row>
    <row r="162" spans="1:19" x14ac:dyDescent="0.2">
      <c r="A162" s="2" t="str">
        <f t="shared" si="14"/>
        <v/>
      </c>
      <c r="B162" s="6"/>
      <c r="H162" s="5"/>
      <c r="I162" s="5"/>
      <c r="J162" s="5" t="str">
        <f t="shared" si="15"/>
        <v/>
      </c>
      <c r="K162" s="5"/>
      <c r="L162" s="5"/>
      <c r="M162" s="5"/>
      <c r="N162" s="5"/>
      <c r="S162" s="5" t="str" cm="1">
        <f t="array" ref="S162">IF(R162="","",SUMPRODUCT(($E$7:$E$503=R162)*($H$7:$H$503)))</f>
        <v/>
      </c>
    </row>
    <row r="163" spans="1:19" x14ac:dyDescent="0.2">
      <c r="A163" s="2" t="str">
        <f t="shared" si="14"/>
        <v/>
      </c>
      <c r="B163" s="6"/>
      <c r="H163" s="5"/>
      <c r="I163" s="5"/>
      <c r="J163" s="5" t="str">
        <f t="shared" si="15"/>
        <v/>
      </c>
      <c r="K163" s="5"/>
      <c r="L163" s="5"/>
      <c r="M163" s="5"/>
      <c r="N163" s="5"/>
      <c r="S163" s="5" t="str" cm="1">
        <f t="array" ref="S163">IF(R163="","",SUMPRODUCT(($E$7:$E$503=R163)*($H$7:$H$503)))</f>
        <v/>
      </c>
    </row>
    <row r="164" spans="1:19" x14ac:dyDescent="0.2">
      <c r="A164" s="2" t="str">
        <f t="shared" si="14"/>
        <v/>
      </c>
      <c r="B164" s="6"/>
      <c r="H164" s="5"/>
      <c r="I164" s="5"/>
      <c r="J164" s="5" t="str">
        <f t="shared" si="15"/>
        <v/>
      </c>
      <c r="K164" s="5"/>
      <c r="L164" s="5"/>
      <c r="M164" s="5"/>
      <c r="N164" s="5"/>
      <c r="S164" s="5" t="str" cm="1">
        <f t="array" ref="S164">IF(R164="","",SUMPRODUCT(($E$7:$E$503=R164)*($H$7:$H$503)))</f>
        <v/>
      </c>
    </row>
    <row r="165" spans="1:19" x14ac:dyDescent="0.2">
      <c r="A165" s="2" t="str">
        <f t="shared" si="14"/>
        <v/>
      </c>
      <c r="B165" s="6"/>
      <c r="H165" s="5"/>
      <c r="I165" s="5"/>
      <c r="J165" s="5" t="str">
        <f t="shared" si="15"/>
        <v/>
      </c>
      <c r="K165" s="5"/>
      <c r="L165" s="5"/>
      <c r="M165" s="5"/>
      <c r="N165" s="5"/>
      <c r="S165" s="5" t="str" cm="1">
        <f t="array" ref="S165">IF(R165="","",SUMPRODUCT(($E$7:$E$503=R165)*($H$7:$H$503)))</f>
        <v/>
      </c>
    </row>
    <row r="166" spans="1:19" x14ac:dyDescent="0.2">
      <c r="A166" s="2" t="str">
        <f t="shared" si="14"/>
        <v/>
      </c>
      <c r="B166" s="6"/>
      <c r="H166" s="5"/>
      <c r="I166" s="5"/>
      <c r="J166" s="5" t="str">
        <f t="shared" si="15"/>
        <v/>
      </c>
      <c r="K166" s="5"/>
      <c r="L166" s="5"/>
      <c r="M166" s="5"/>
      <c r="N166" s="5"/>
      <c r="S166" s="5" t="str" cm="1">
        <f t="array" ref="S166">IF(R166="","",SUMPRODUCT(($E$7:$E$503=R166)*($H$7:$H$503)))</f>
        <v/>
      </c>
    </row>
    <row r="167" spans="1:19" x14ac:dyDescent="0.2">
      <c r="A167" s="2" t="str">
        <f t="shared" si="14"/>
        <v/>
      </c>
      <c r="B167" s="6"/>
      <c r="H167" s="5"/>
      <c r="I167" s="5"/>
      <c r="J167" s="5" t="str">
        <f t="shared" si="15"/>
        <v/>
      </c>
      <c r="K167" s="5"/>
      <c r="L167" s="5"/>
      <c r="M167" s="5"/>
      <c r="N167" s="5"/>
      <c r="S167" s="5" t="str" cm="1">
        <f t="array" ref="S167">IF(R167="","",SUMPRODUCT(($E$7:$E$503=R167)*($H$7:$H$503)))</f>
        <v/>
      </c>
    </row>
    <row r="168" spans="1:19" x14ac:dyDescent="0.2">
      <c r="A168" s="2" t="str">
        <f t="shared" si="14"/>
        <v/>
      </c>
      <c r="B168" s="6"/>
      <c r="H168" s="5"/>
      <c r="I168" s="5"/>
      <c r="J168" s="5" t="str">
        <f t="shared" si="15"/>
        <v/>
      </c>
      <c r="K168" s="5"/>
      <c r="L168" s="5"/>
      <c r="M168" s="5"/>
      <c r="N168" s="5"/>
      <c r="S168" s="5" t="str" cm="1">
        <f t="array" ref="S168">IF(R168="","",SUMPRODUCT(($E$7:$E$503=R168)*($H$7:$H$503)))</f>
        <v/>
      </c>
    </row>
    <row r="169" spans="1:19" x14ac:dyDescent="0.2">
      <c r="A169" s="2" t="str">
        <f t="shared" si="14"/>
        <v/>
      </c>
      <c r="B169" s="6"/>
      <c r="H169" s="5"/>
      <c r="I169" s="5"/>
      <c r="J169" s="5" t="str">
        <f t="shared" si="15"/>
        <v/>
      </c>
      <c r="K169" s="5"/>
      <c r="L169" s="5"/>
      <c r="M169" s="5"/>
      <c r="N169" s="5"/>
      <c r="S169" s="5" t="str" cm="1">
        <f t="array" ref="S169">IF(R169="","",SUMPRODUCT(($E$7:$E$503=R169)*($H$7:$H$503)))</f>
        <v/>
      </c>
    </row>
    <row r="170" spans="1:19" x14ac:dyDescent="0.2">
      <c r="A170" s="2" t="str">
        <f t="shared" si="14"/>
        <v/>
      </c>
      <c r="B170" s="6"/>
      <c r="H170" s="5"/>
      <c r="I170" s="5"/>
      <c r="J170" s="5" t="str">
        <f t="shared" si="15"/>
        <v/>
      </c>
      <c r="K170" s="5"/>
      <c r="L170" s="5"/>
      <c r="M170" s="5"/>
      <c r="N170" s="5"/>
      <c r="S170" s="5" t="str" cm="1">
        <f t="array" ref="S170">IF(R170="","",SUMPRODUCT(($E$7:$E$503=R170)*($H$7:$H$503)))</f>
        <v/>
      </c>
    </row>
    <row r="171" spans="1:19" x14ac:dyDescent="0.2">
      <c r="A171" s="2" t="str">
        <f t="shared" si="14"/>
        <v/>
      </c>
      <c r="B171" s="6"/>
      <c r="H171" s="5"/>
      <c r="I171" s="5"/>
      <c r="J171" s="5" t="str">
        <f t="shared" si="15"/>
        <v/>
      </c>
      <c r="K171" s="5"/>
      <c r="L171" s="5"/>
      <c r="M171" s="5"/>
      <c r="N171" s="5"/>
      <c r="S171" s="5" t="str" cm="1">
        <f t="array" ref="S171">IF(R171="","",SUMPRODUCT(($E$7:$E$503=R171)*($H$7:$H$503)))</f>
        <v/>
      </c>
    </row>
    <row r="172" spans="1:19" x14ac:dyDescent="0.2">
      <c r="A172" s="2" t="str">
        <f t="shared" si="14"/>
        <v/>
      </c>
      <c r="B172" s="6"/>
      <c r="H172" s="5"/>
      <c r="I172" s="5"/>
      <c r="J172" s="5" t="str">
        <f t="shared" si="15"/>
        <v/>
      </c>
      <c r="K172" s="5"/>
      <c r="L172" s="5"/>
      <c r="M172" s="5"/>
      <c r="N172" s="5"/>
      <c r="S172" s="5" t="str" cm="1">
        <f t="array" ref="S172">IF(R172="","",SUMPRODUCT(($E$7:$E$503=R172)*($H$7:$H$503)))</f>
        <v/>
      </c>
    </row>
    <row r="173" spans="1:19" x14ac:dyDescent="0.2">
      <c r="A173" s="2" t="str">
        <f t="shared" si="14"/>
        <v/>
      </c>
      <c r="B173" s="6"/>
      <c r="H173" s="5"/>
      <c r="I173" s="5"/>
      <c r="J173" s="5" t="str">
        <f t="shared" si="15"/>
        <v/>
      </c>
      <c r="K173" s="5"/>
      <c r="L173" s="5"/>
      <c r="M173" s="5"/>
      <c r="N173" s="5"/>
      <c r="S173" s="5" t="str" cm="1">
        <f t="array" ref="S173">IF(R173="","",SUMPRODUCT(($E$7:$E$503=R173)*($H$7:$H$503)))</f>
        <v/>
      </c>
    </row>
    <row r="174" spans="1:19" x14ac:dyDescent="0.2">
      <c r="A174" s="2" t="str">
        <f t="shared" si="14"/>
        <v/>
      </c>
      <c r="B174" s="6"/>
      <c r="H174" s="5"/>
      <c r="I174" s="5"/>
      <c r="J174" s="5" t="str">
        <f t="shared" si="15"/>
        <v/>
      </c>
      <c r="K174" s="5"/>
      <c r="L174" s="5"/>
      <c r="M174" s="5"/>
      <c r="N174" s="5"/>
      <c r="S174" s="5" t="str" cm="1">
        <f t="array" ref="S174">IF(R174="","",SUMPRODUCT(($E$7:$E$503=R174)*($H$7:$H$503)))</f>
        <v/>
      </c>
    </row>
    <row r="175" spans="1:19" x14ac:dyDescent="0.2">
      <c r="A175" s="2" t="str">
        <f t="shared" si="14"/>
        <v/>
      </c>
      <c r="B175" s="6"/>
      <c r="H175" s="5"/>
      <c r="I175" s="5"/>
      <c r="J175" s="5" t="str">
        <f t="shared" si="15"/>
        <v/>
      </c>
      <c r="K175" s="5"/>
      <c r="L175" s="5"/>
      <c r="M175" s="5"/>
      <c r="N175" s="5"/>
      <c r="S175" s="5" t="str" cm="1">
        <f t="array" ref="S175">IF(R175="","",SUMPRODUCT(($E$7:$E$503=R175)*($H$7:$H$503)))</f>
        <v/>
      </c>
    </row>
    <row r="176" spans="1:19" x14ac:dyDescent="0.2">
      <c r="A176" s="2" t="str">
        <f t="shared" si="14"/>
        <v/>
      </c>
      <c r="B176" s="6"/>
      <c r="H176" s="5"/>
      <c r="I176" s="5"/>
      <c r="J176" s="5" t="str">
        <f t="shared" si="15"/>
        <v/>
      </c>
      <c r="K176" s="5"/>
      <c r="L176" s="5"/>
      <c r="M176" s="5"/>
      <c r="N176" s="5"/>
      <c r="S176" s="5" t="str" cm="1">
        <f t="array" ref="S176">IF(R176="","",SUMPRODUCT(($E$7:$E$503=R176)*($H$7:$H$503)))</f>
        <v/>
      </c>
    </row>
    <row r="177" spans="1:19" x14ac:dyDescent="0.2">
      <c r="A177" s="2" t="str">
        <f t="shared" si="14"/>
        <v/>
      </c>
      <c r="B177" s="6"/>
      <c r="H177" s="5"/>
      <c r="I177" s="5"/>
      <c r="J177" s="5" t="str">
        <f t="shared" si="15"/>
        <v/>
      </c>
      <c r="K177" s="5"/>
      <c r="L177" s="5"/>
      <c r="M177" s="5"/>
      <c r="N177" s="5"/>
      <c r="S177" s="5" t="str" cm="1">
        <f t="array" ref="S177">IF(R177="","",SUMPRODUCT(($E$7:$E$503=R177)*($H$7:$H$503)))</f>
        <v/>
      </c>
    </row>
    <row r="178" spans="1:19" x14ac:dyDescent="0.2">
      <c r="A178" s="2" t="str">
        <f t="shared" si="14"/>
        <v/>
      </c>
      <c r="B178" s="6"/>
      <c r="H178" s="5"/>
      <c r="I178" s="5"/>
      <c r="J178" s="5" t="str">
        <f t="shared" si="15"/>
        <v/>
      </c>
      <c r="K178" s="5"/>
      <c r="L178" s="5"/>
      <c r="M178" s="5"/>
      <c r="N178" s="5"/>
      <c r="S178" s="5" t="str" cm="1">
        <f t="array" ref="S178">IF(R178="","",SUMPRODUCT(($E$7:$E$503=R178)*($H$7:$H$503)))</f>
        <v/>
      </c>
    </row>
    <row r="179" spans="1:19" x14ac:dyDescent="0.2">
      <c r="A179" s="2" t="str">
        <f t="shared" si="14"/>
        <v/>
      </c>
      <c r="B179" s="6"/>
      <c r="H179" s="5"/>
      <c r="I179" s="5"/>
      <c r="J179" s="5" t="str">
        <f t="shared" si="15"/>
        <v/>
      </c>
      <c r="K179" s="5"/>
      <c r="L179" s="5"/>
      <c r="M179" s="5"/>
      <c r="N179" s="5"/>
      <c r="S179" s="5" t="str" cm="1">
        <f t="array" ref="S179">IF(R179="","",SUMPRODUCT(($E$7:$E$503=R179)*($H$7:$H$503)))</f>
        <v/>
      </c>
    </row>
    <row r="180" spans="1:19" x14ac:dyDescent="0.2">
      <c r="A180" s="2" t="str">
        <f t="shared" si="14"/>
        <v/>
      </c>
      <c r="B180" s="6"/>
      <c r="H180" s="5"/>
      <c r="I180" s="5"/>
      <c r="J180" s="5" t="str">
        <f t="shared" si="15"/>
        <v/>
      </c>
      <c r="K180" s="5"/>
      <c r="L180" s="5"/>
      <c r="M180" s="5"/>
      <c r="N180" s="5"/>
      <c r="S180" s="5" t="str" cm="1">
        <f t="array" ref="S180">IF(R180="","",SUMPRODUCT(($E$7:$E$503=R180)*($H$7:$H$503)))</f>
        <v/>
      </c>
    </row>
    <row r="181" spans="1:19" x14ac:dyDescent="0.2">
      <c r="A181" s="2" t="str">
        <f t="shared" si="14"/>
        <v/>
      </c>
      <c r="B181" s="6"/>
      <c r="H181" s="5"/>
      <c r="I181" s="5"/>
      <c r="J181" s="5" t="str">
        <f t="shared" si="15"/>
        <v/>
      </c>
      <c r="K181" s="5"/>
      <c r="L181" s="5"/>
      <c r="M181" s="5"/>
      <c r="N181" s="5"/>
      <c r="S181" s="5" t="str" cm="1">
        <f t="array" ref="S181">IF(R181="","",SUMPRODUCT(($E$7:$E$503=R181)*($H$7:$H$503)))</f>
        <v/>
      </c>
    </row>
    <row r="182" spans="1:19" x14ac:dyDescent="0.2">
      <c r="A182" s="2" t="str">
        <f t="shared" si="14"/>
        <v/>
      </c>
      <c r="B182" s="6"/>
      <c r="H182" s="5"/>
      <c r="I182" s="5"/>
      <c r="J182" s="5" t="str">
        <f t="shared" si="15"/>
        <v/>
      </c>
      <c r="K182" s="5"/>
      <c r="L182" s="5"/>
      <c r="M182" s="5"/>
      <c r="N182" s="5"/>
      <c r="S182" s="5" t="str" cm="1">
        <f t="array" ref="S182">IF(R182="","",SUMPRODUCT(($E$7:$E$503=R182)*($H$7:$H$503)))</f>
        <v/>
      </c>
    </row>
    <row r="183" spans="1:19" x14ac:dyDescent="0.2">
      <c r="A183" s="2" t="str">
        <f t="shared" si="14"/>
        <v/>
      </c>
      <c r="B183" s="6"/>
      <c r="H183" s="5"/>
      <c r="I183" s="5"/>
      <c r="J183" s="5" t="str">
        <f t="shared" si="15"/>
        <v/>
      </c>
      <c r="K183" s="5"/>
      <c r="L183" s="5"/>
      <c r="M183" s="5"/>
      <c r="N183" s="5"/>
      <c r="S183" s="5" t="str" cm="1">
        <f t="array" ref="S183">IF(R183="","",SUMPRODUCT(($E$7:$E$503=R183)*($H$7:$H$503)))</f>
        <v/>
      </c>
    </row>
    <row r="184" spans="1:19" x14ac:dyDescent="0.2">
      <c r="A184" s="2" t="str">
        <f t="shared" si="14"/>
        <v/>
      </c>
      <c r="B184" s="6"/>
      <c r="H184" s="5"/>
      <c r="I184" s="5"/>
      <c r="J184" s="5" t="str">
        <f t="shared" si="15"/>
        <v/>
      </c>
      <c r="K184" s="5"/>
      <c r="L184" s="5"/>
      <c r="M184" s="5"/>
      <c r="N184" s="5"/>
      <c r="S184" s="5" t="str" cm="1">
        <f t="array" ref="S184">IF(R184="","",SUMPRODUCT(($E$7:$E$503=R184)*($H$7:$H$503)))</f>
        <v/>
      </c>
    </row>
    <row r="185" spans="1:19" x14ac:dyDescent="0.2">
      <c r="A185" s="2" t="str">
        <f t="shared" si="14"/>
        <v/>
      </c>
      <c r="B185" s="6"/>
      <c r="H185" s="5"/>
      <c r="I185" s="5"/>
      <c r="J185" s="5" t="str">
        <f t="shared" si="15"/>
        <v/>
      </c>
      <c r="K185" s="5"/>
      <c r="L185" s="5"/>
      <c r="M185" s="5"/>
      <c r="N185" s="5"/>
      <c r="S185" s="5" t="str" cm="1">
        <f t="array" ref="S185">IF(R185="","",SUMPRODUCT(($E$7:$E$503=R185)*($H$7:$H$503)))</f>
        <v/>
      </c>
    </row>
    <row r="186" spans="1:19" x14ac:dyDescent="0.2">
      <c r="A186" s="2" t="str">
        <f t="shared" si="14"/>
        <v/>
      </c>
      <c r="B186" s="6"/>
      <c r="H186" s="5"/>
      <c r="I186" s="5"/>
      <c r="J186" s="5" t="str">
        <f t="shared" si="15"/>
        <v/>
      </c>
      <c r="K186" s="5"/>
      <c r="L186" s="5"/>
      <c r="M186" s="5"/>
      <c r="N186" s="5"/>
      <c r="S186" s="5" t="str" cm="1">
        <f t="array" ref="S186">IF(R186="","",SUMPRODUCT(($E$7:$E$503=R186)*($H$7:$H$503)))</f>
        <v/>
      </c>
    </row>
    <row r="187" spans="1:19" x14ac:dyDescent="0.2">
      <c r="A187" s="2" t="str">
        <f t="shared" si="14"/>
        <v/>
      </c>
      <c r="B187" s="6"/>
      <c r="H187" s="5"/>
      <c r="I187" s="5"/>
      <c r="J187" s="5" t="str">
        <f t="shared" si="15"/>
        <v/>
      </c>
      <c r="K187" s="5"/>
      <c r="L187" s="5"/>
      <c r="M187" s="5"/>
      <c r="N187" s="5"/>
      <c r="S187" s="5" t="str" cm="1">
        <f t="array" ref="S187">IF(R187="","",SUMPRODUCT(($E$7:$E$503=R187)*($H$7:$H$503)))</f>
        <v/>
      </c>
    </row>
    <row r="188" spans="1:19" x14ac:dyDescent="0.2">
      <c r="A188" s="2" t="str">
        <f t="shared" si="14"/>
        <v/>
      </c>
      <c r="B188" s="6"/>
      <c r="H188" s="5"/>
      <c r="I188" s="5"/>
      <c r="J188" s="5" t="str">
        <f t="shared" si="15"/>
        <v/>
      </c>
      <c r="K188" s="5"/>
      <c r="L188" s="5"/>
      <c r="M188" s="5"/>
      <c r="N188" s="5"/>
      <c r="S188" s="5" t="str" cm="1">
        <f t="array" ref="S188">IF(R188="","",SUMPRODUCT(($E$7:$E$503=R188)*($H$7:$H$503)))</f>
        <v/>
      </c>
    </row>
    <row r="189" spans="1:19" x14ac:dyDescent="0.2">
      <c r="A189" s="2" t="str">
        <f t="shared" si="14"/>
        <v/>
      </c>
      <c r="B189" s="6"/>
      <c r="H189" s="5"/>
      <c r="I189" s="5"/>
      <c r="J189" s="5" t="str">
        <f t="shared" si="15"/>
        <v/>
      </c>
      <c r="K189" s="5"/>
      <c r="L189" s="5"/>
      <c r="M189" s="5"/>
      <c r="N189" s="5"/>
      <c r="S189" s="5" t="str" cm="1">
        <f t="array" ref="S189">IF(R189="","",SUMPRODUCT(($E$7:$E$503=R189)*($H$7:$H$503)))</f>
        <v/>
      </c>
    </row>
    <row r="190" spans="1:19" x14ac:dyDescent="0.2">
      <c r="A190" s="2" t="str">
        <f t="shared" si="14"/>
        <v/>
      </c>
      <c r="B190" s="6"/>
      <c r="H190" s="5"/>
      <c r="I190" s="5"/>
      <c r="J190" s="5" t="str">
        <f t="shared" si="15"/>
        <v/>
      </c>
      <c r="K190" s="5"/>
      <c r="L190" s="5"/>
      <c r="M190" s="5"/>
      <c r="N190" s="5"/>
      <c r="S190" s="5" t="str" cm="1">
        <f t="array" ref="S190">IF(R190="","",SUMPRODUCT(($E$7:$E$503=R190)*($H$7:$H$503)))</f>
        <v/>
      </c>
    </row>
    <row r="191" spans="1:19" x14ac:dyDescent="0.2">
      <c r="A191" s="2" t="str">
        <f t="shared" si="14"/>
        <v/>
      </c>
      <c r="B191" s="6"/>
      <c r="H191" s="5"/>
      <c r="I191" s="5"/>
      <c r="J191" s="5" t="str">
        <f t="shared" si="15"/>
        <v/>
      </c>
      <c r="K191" s="5"/>
      <c r="L191" s="5"/>
      <c r="M191" s="5"/>
      <c r="N191" s="5"/>
      <c r="S191" s="5" t="str" cm="1">
        <f t="array" ref="S191">IF(R191="","",SUMPRODUCT(($E$7:$E$503=R191)*($H$7:$H$503)))</f>
        <v/>
      </c>
    </row>
    <row r="192" spans="1:19" x14ac:dyDescent="0.2">
      <c r="A192" s="2" t="str">
        <f t="shared" si="14"/>
        <v/>
      </c>
      <c r="B192" s="6"/>
      <c r="H192" s="5"/>
      <c r="I192" s="5"/>
      <c r="J192" s="5" t="str">
        <f t="shared" si="15"/>
        <v/>
      </c>
      <c r="K192" s="5"/>
      <c r="L192" s="5"/>
      <c r="M192" s="5"/>
      <c r="N192" s="5"/>
      <c r="S192" s="5" t="str" cm="1">
        <f t="array" ref="S192">IF(R192="","",SUMPRODUCT(($E$7:$E$503=R192)*($H$7:$H$503)))</f>
        <v/>
      </c>
    </row>
    <row r="193" spans="1:19" x14ac:dyDescent="0.2">
      <c r="A193" s="2" t="str">
        <f t="shared" si="14"/>
        <v/>
      </c>
      <c r="B193" s="6"/>
      <c r="H193" s="5"/>
      <c r="I193" s="5"/>
      <c r="J193" s="5" t="str">
        <f t="shared" si="15"/>
        <v/>
      </c>
      <c r="K193" s="5"/>
      <c r="L193" s="5"/>
      <c r="M193" s="5"/>
      <c r="N193" s="5"/>
      <c r="S193" s="5" t="str" cm="1">
        <f t="array" ref="S193">IF(R193="","",SUMPRODUCT(($E$7:$E$503=R193)*($H$7:$H$503)))</f>
        <v/>
      </c>
    </row>
    <row r="194" spans="1:19" x14ac:dyDescent="0.2">
      <c r="A194" s="2" t="str">
        <f t="shared" si="14"/>
        <v/>
      </c>
      <c r="B194" s="6"/>
      <c r="H194" s="5"/>
      <c r="I194" s="5"/>
      <c r="J194" s="5" t="str">
        <f t="shared" si="15"/>
        <v/>
      </c>
      <c r="K194" s="5"/>
      <c r="L194" s="5"/>
      <c r="M194" s="5"/>
      <c r="N194" s="5"/>
      <c r="S194" s="5" t="str" cm="1">
        <f t="array" ref="S194">IF(R194="","",SUMPRODUCT(($E$7:$E$503=R194)*($H$7:$H$503)))</f>
        <v/>
      </c>
    </row>
    <row r="195" spans="1:19" x14ac:dyDescent="0.2">
      <c r="A195" s="2" t="str">
        <f t="shared" si="14"/>
        <v/>
      </c>
      <c r="B195" s="6"/>
      <c r="H195" s="5"/>
      <c r="I195" s="5"/>
      <c r="J195" s="5" t="str">
        <f t="shared" si="15"/>
        <v/>
      </c>
      <c r="K195" s="5"/>
      <c r="L195" s="5"/>
      <c r="M195" s="5"/>
      <c r="N195" s="5"/>
      <c r="S195" s="5" t="str" cm="1">
        <f t="array" ref="S195">IF(R195="","",SUMPRODUCT(($E$7:$E$503=R195)*($H$7:$H$503)))</f>
        <v/>
      </c>
    </row>
    <row r="196" spans="1:19" x14ac:dyDescent="0.2">
      <c r="A196" s="2" t="str">
        <f t="shared" si="14"/>
        <v/>
      </c>
      <c r="B196" s="6"/>
      <c r="H196" s="5"/>
      <c r="I196" s="5"/>
      <c r="J196" s="5" t="str">
        <f t="shared" si="15"/>
        <v/>
      </c>
      <c r="K196" s="5"/>
      <c r="L196" s="5"/>
      <c r="M196" s="5"/>
      <c r="N196" s="5"/>
      <c r="S196" s="5" t="str" cm="1">
        <f t="array" ref="S196">IF(R196="","",SUMPRODUCT(($E$7:$E$503=R196)*($H$7:$H$503)))</f>
        <v/>
      </c>
    </row>
    <row r="197" spans="1:19" x14ac:dyDescent="0.2">
      <c r="A197" s="2" t="str">
        <f t="shared" si="14"/>
        <v/>
      </c>
      <c r="B197" s="6"/>
      <c r="H197" s="5"/>
      <c r="I197" s="5"/>
      <c r="J197" s="5" t="str">
        <f t="shared" si="15"/>
        <v/>
      </c>
      <c r="K197" s="5"/>
      <c r="L197" s="5"/>
      <c r="M197" s="5"/>
      <c r="N197" s="5"/>
      <c r="S197" s="5" t="str" cm="1">
        <f t="array" ref="S197">IF(R197="","",SUMPRODUCT(($E$7:$E$503=R197)*($H$7:$H$503)))</f>
        <v/>
      </c>
    </row>
    <row r="198" spans="1:19" x14ac:dyDescent="0.2">
      <c r="A198" s="2" t="str">
        <f t="shared" si="14"/>
        <v/>
      </c>
      <c r="B198" s="6"/>
      <c r="H198" s="5"/>
      <c r="I198" s="5"/>
      <c r="J198" s="5" t="str">
        <f t="shared" si="15"/>
        <v/>
      </c>
      <c r="K198" s="5"/>
      <c r="L198" s="5"/>
      <c r="M198" s="5"/>
      <c r="N198" s="5"/>
      <c r="S198" s="5" t="str" cm="1">
        <f t="array" ref="S198">IF(R198="","",SUMPRODUCT(($E$7:$E$503=R198)*($H$7:$H$503)))</f>
        <v/>
      </c>
    </row>
    <row r="199" spans="1:19" x14ac:dyDescent="0.2">
      <c r="A199" s="2" t="str">
        <f t="shared" si="14"/>
        <v/>
      </c>
      <c r="B199" s="6"/>
      <c r="H199" s="5"/>
      <c r="I199" s="5"/>
      <c r="J199" s="5" t="str">
        <f t="shared" si="15"/>
        <v/>
      </c>
      <c r="K199" s="5"/>
      <c r="L199" s="5"/>
      <c r="M199" s="5"/>
      <c r="N199" s="5"/>
      <c r="S199" s="5" t="str" cm="1">
        <f t="array" ref="S199">IF(R199="","",SUMPRODUCT(($E$7:$E$503=R199)*($H$7:$H$503)))</f>
        <v/>
      </c>
    </row>
    <row r="200" spans="1:19" x14ac:dyDescent="0.2">
      <c r="A200" s="2" t="str">
        <f t="shared" si="14"/>
        <v/>
      </c>
      <c r="B200" s="6"/>
      <c r="H200" s="5"/>
      <c r="I200" s="5"/>
      <c r="J200" s="5" t="str">
        <f t="shared" si="15"/>
        <v/>
      </c>
      <c r="K200" s="5"/>
      <c r="L200" s="5"/>
      <c r="M200" s="5"/>
      <c r="N200" s="5"/>
      <c r="S200" s="5" t="str" cm="1">
        <f t="array" ref="S200">IF(R200="","",SUMPRODUCT(($E$7:$E$503=R200)*($H$7:$H$503)))</f>
        <v/>
      </c>
    </row>
    <row r="201" spans="1:19" x14ac:dyDescent="0.2">
      <c r="A201" s="2" t="str">
        <f t="shared" si="14"/>
        <v/>
      </c>
      <c r="B201" s="6"/>
      <c r="H201" s="5"/>
      <c r="I201" s="5"/>
      <c r="J201" s="5" t="str">
        <f t="shared" si="15"/>
        <v/>
      </c>
      <c r="K201" s="5"/>
      <c r="L201" s="5"/>
      <c r="M201" s="5"/>
      <c r="N201" s="5"/>
      <c r="S201" s="5" t="str" cm="1">
        <f t="array" ref="S201">IF(R201="","",SUMPRODUCT(($E$7:$E$503=R201)*($H$7:$H$503)))</f>
        <v/>
      </c>
    </row>
    <row r="202" spans="1:19" x14ac:dyDescent="0.2">
      <c r="A202" s="2" t="str">
        <f t="shared" ref="A202:A265" si="16">IF(B202="","",ROW()-7)</f>
        <v/>
      </c>
      <c r="B202" s="6"/>
      <c r="H202" s="5"/>
      <c r="I202" s="5"/>
      <c r="J202" s="5" t="str">
        <f t="shared" si="15"/>
        <v/>
      </c>
      <c r="K202" s="5"/>
      <c r="L202" s="5"/>
      <c r="M202" s="5"/>
      <c r="N202" s="5"/>
      <c r="S202" s="5" t="str" cm="1">
        <f t="array" ref="S202">IF(R202="","",SUMPRODUCT(($E$7:$E$503=R202)*($H$7:$H$503)))</f>
        <v/>
      </c>
    </row>
    <row r="203" spans="1:19" x14ac:dyDescent="0.2">
      <c r="A203" s="2" t="str">
        <f t="shared" si="16"/>
        <v/>
      </c>
      <c r="B203" s="6"/>
      <c r="H203" s="5"/>
      <c r="I203" s="5"/>
      <c r="J203" s="5" t="str">
        <f t="shared" ref="J203:J266" si="17">IF(AND(H203="",I203=""),"",J202+H203-I203)</f>
        <v/>
      </c>
      <c r="K203" s="5"/>
      <c r="L203" s="5"/>
      <c r="M203" s="5"/>
      <c r="N203" s="5"/>
      <c r="S203" s="5" t="str" cm="1">
        <f t="array" ref="S203">IF(R203="","",SUMPRODUCT(($E$7:$E$503=R203)*($H$7:$H$503)))</f>
        <v/>
      </c>
    </row>
    <row r="204" spans="1:19" x14ac:dyDescent="0.2">
      <c r="A204" s="2" t="str">
        <f t="shared" si="16"/>
        <v/>
      </c>
      <c r="B204" s="6"/>
      <c r="H204" s="5"/>
      <c r="I204" s="5"/>
      <c r="J204" s="5" t="str">
        <f t="shared" si="17"/>
        <v/>
      </c>
      <c r="K204" s="5"/>
      <c r="L204" s="5"/>
      <c r="M204" s="5"/>
      <c r="N204" s="5"/>
      <c r="S204" s="5" t="str" cm="1">
        <f t="array" ref="S204">IF(R204="","",SUMPRODUCT(($E$7:$E$503=R204)*($H$7:$H$503)))</f>
        <v/>
      </c>
    </row>
    <row r="205" spans="1:19" x14ac:dyDescent="0.2">
      <c r="A205" s="2" t="str">
        <f t="shared" si="16"/>
        <v/>
      </c>
      <c r="B205" s="6"/>
      <c r="H205" s="5"/>
      <c r="I205" s="5"/>
      <c r="J205" s="5" t="str">
        <f t="shared" si="17"/>
        <v/>
      </c>
      <c r="K205" s="5"/>
      <c r="L205" s="5"/>
      <c r="M205" s="5"/>
      <c r="N205" s="5"/>
      <c r="S205" s="5" t="str" cm="1">
        <f t="array" ref="S205">IF(R205="","",SUMPRODUCT(($E$7:$E$503=R205)*($H$7:$H$503)))</f>
        <v/>
      </c>
    </row>
    <row r="206" spans="1:19" x14ac:dyDescent="0.2">
      <c r="A206" s="2" t="str">
        <f t="shared" si="16"/>
        <v/>
      </c>
      <c r="B206" s="6"/>
      <c r="H206" s="5"/>
      <c r="I206" s="5"/>
      <c r="J206" s="5" t="str">
        <f t="shared" si="17"/>
        <v/>
      </c>
      <c r="K206" s="5"/>
      <c r="L206" s="5"/>
      <c r="M206" s="5"/>
      <c r="N206" s="5"/>
      <c r="S206" s="5" t="str" cm="1">
        <f t="array" ref="S206">IF(R206="","",SUMPRODUCT(($E$7:$E$503=R206)*($H$7:$H$503)))</f>
        <v/>
      </c>
    </row>
    <row r="207" spans="1:19" x14ac:dyDescent="0.2">
      <c r="A207" s="2" t="str">
        <f t="shared" si="16"/>
        <v/>
      </c>
      <c r="B207" s="6"/>
      <c r="H207" s="5"/>
      <c r="I207" s="5"/>
      <c r="J207" s="5" t="str">
        <f t="shared" si="17"/>
        <v/>
      </c>
      <c r="K207" s="5"/>
      <c r="L207" s="5"/>
      <c r="M207" s="5"/>
      <c r="N207" s="5"/>
      <c r="S207" s="5" t="str" cm="1">
        <f t="array" ref="S207">IF(R207="","",SUMPRODUCT(($E$7:$E$503=R207)*($H$7:$H$503)))</f>
        <v/>
      </c>
    </row>
    <row r="208" spans="1:19" x14ac:dyDescent="0.2">
      <c r="A208" s="2" t="str">
        <f t="shared" si="16"/>
        <v/>
      </c>
      <c r="B208" s="6"/>
      <c r="H208" s="5"/>
      <c r="I208" s="5"/>
      <c r="J208" s="5" t="str">
        <f t="shared" si="17"/>
        <v/>
      </c>
      <c r="K208" s="5"/>
      <c r="L208" s="5"/>
      <c r="M208" s="5"/>
      <c r="N208" s="5"/>
      <c r="S208" s="5" t="str" cm="1">
        <f t="array" ref="S208">IF(R208="","",SUMPRODUCT(($E$7:$E$503=R208)*($H$7:$H$503)))</f>
        <v/>
      </c>
    </row>
    <row r="209" spans="1:19" x14ac:dyDescent="0.2">
      <c r="A209" s="2" t="str">
        <f t="shared" si="16"/>
        <v/>
      </c>
      <c r="B209" s="6"/>
      <c r="H209" s="5"/>
      <c r="I209" s="5"/>
      <c r="J209" s="5" t="str">
        <f t="shared" si="17"/>
        <v/>
      </c>
      <c r="K209" s="5"/>
      <c r="L209" s="5"/>
      <c r="M209" s="5"/>
      <c r="N209" s="5"/>
      <c r="S209" s="5" t="str" cm="1">
        <f t="array" ref="S209">IF(R209="","",SUMPRODUCT(($E$7:$E$503=R209)*($H$7:$H$503)))</f>
        <v/>
      </c>
    </row>
    <row r="210" spans="1:19" x14ac:dyDescent="0.2">
      <c r="A210" s="2" t="str">
        <f t="shared" si="16"/>
        <v/>
      </c>
      <c r="B210" s="6"/>
      <c r="H210" s="5"/>
      <c r="I210" s="5"/>
      <c r="J210" s="5" t="str">
        <f t="shared" si="17"/>
        <v/>
      </c>
      <c r="K210" s="5"/>
      <c r="L210" s="5"/>
      <c r="M210" s="5"/>
      <c r="N210" s="5"/>
      <c r="S210" s="5" t="str" cm="1">
        <f t="array" ref="S210">IF(R210="","",SUMPRODUCT(($E$7:$E$503=R210)*($H$7:$H$503)))</f>
        <v/>
      </c>
    </row>
    <row r="211" spans="1:19" x14ac:dyDescent="0.2">
      <c r="A211" s="2" t="str">
        <f t="shared" si="16"/>
        <v/>
      </c>
      <c r="B211" s="6"/>
      <c r="H211" s="5"/>
      <c r="I211" s="5"/>
      <c r="J211" s="5" t="str">
        <f t="shared" si="17"/>
        <v/>
      </c>
      <c r="K211" s="5"/>
      <c r="L211" s="5"/>
      <c r="M211" s="5"/>
      <c r="N211" s="5"/>
      <c r="S211" s="5" t="str" cm="1">
        <f t="array" ref="S211">IF(R211="","",SUMPRODUCT(($E$7:$E$503=R211)*($H$7:$H$503)))</f>
        <v/>
      </c>
    </row>
    <row r="212" spans="1:19" x14ac:dyDescent="0.2">
      <c r="A212" s="2" t="str">
        <f t="shared" si="16"/>
        <v/>
      </c>
      <c r="B212" s="6"/>
      <c r="H212" s="5"/>
      <c r="I212" s="5"/>
      <c r="J212" s="5" t="str">
        <f t="shared" si="17"/>
        <v/>
      </c>
      <c r="K212" s="5"/>
      <c r="L212" s="5"/>
      <c r="M212" s="5"/>
      <c r="N212" s="5"/>
      <c r="S212" s="5" t="str" cm="1">
        <f t="array" ref="S212">IF(R212="","",SUMPRODUCT(($E$7:$E$503=R212)*($H$7:$H$503)))</f>
        <v/>
      </c>
    </row>
    <row r="213" spans="1:19" x14ac:dyDescent="0.2">
      <c r="A213" s="2" t="str">
        <f t="shared" si="16"/>
        <v/>
      </c>
      <c r="B213" s="6"/>
      <c r="H213" s="5"/>
      <c r="I213" s="5"/>
      <c r="J213" s="5" t="str">
        <f t="shared" si="17"/>
        <v/>
      </c>
      <c r="K213" s="5"/>
      <c r="L213" s="5"/>
      <c r="M213" s="5"/>
      <c r="N213" s="5"/>
      <c r="S213" s="5" t="str" cm="1">
        <f t="array" ref="S213">IF(R213="","",SUMPRODUCT(($E$7:$E$503=R213)*($H$7:$H$503)))</f>
        <v/>
      </c>
    </row>
    <row r="214" spans="1:19" x14ac:dyDescent="0.2">
      <c r="A214" s="2" t="str">
        <f t="shared" si="16"/>
        <v/>
      </c>
      <c r="B214" s="6"/>
      <c r="H214" s="5"/>
      <c r="I214" s="5"/>
      <c r="J214" s="5" t="str">
        <f t="shared" si="17"/>
        <v/>
      </c>
      <c r="K214" s="5"/>
      <c r="L214" s="5"/>
      <c r="M214" s="5"/>
      <c r="N214" s="5"/>
      <c r="S214" s="5" t="str" cm="1">
        <f t="array" ref="S214">IF(R214="","",SUMPRODUCT(($E$7:$E$503=R214)*($H$7:$H$503)))</f>
        <v/>
      </c>
    </row>
    <row r="215" spans="1:19" x14ac:dyDescent="0.2">
      <c r="A215" s="2" t="str">
        <f t="shared" si="16"/>
        <v/>
      </c>
      <c r="B215" s="6"/>
      <c r="H215" s="5"/>
      <c r="I215" s="5"/>
      <c r="J215" s="5" t="str">
        <f t="shared" si="17"/>
        <v/>
      </c>
      <c r="K215" s="5"/>
      <c r="L215" s="5"/>
      <c r="M215" s="5"/>
      <c r="N215" s="5"/>
      <c r="S215" s="5" t="str" cm="1">
        <f t="array" ref="S215">IF(R215="","",SUMPRODUCT(($E$7:$E$503=R215)*($H$7:$H$503)))</f>
        <v/>
      </c>
    </row>
    <row r="216" spans="1:19" x14ac:dyDescent="0.2">
      <c r="A216" s="2" t="str">
        <f t="shared" si="16"/>
        <v/>
      </c>
      <c r="B216" s="6"/>
      <c r="H216" s="5"/>
      <c r="I216" s="5"/>
      <c r="J216" s="5" t="str">
        <f t="shared" si="17"/>
        <v/>
      </c>
      <c r="K216" s="5"/>
      <c r="L216" s="5"/>
      <c r="M216" s="5"/>
      <c r="N216" s="5"/>
      <c r="S216" s="5" t="str" cm="1">
        <f t="array" ref="S216">IF(R216="","",SUMPRODUCT(($E$7:$E$503=R216)*($H$7:$H$503)))</f>
        <v/>
      </c>
    </row>
    <row r="217" spans="1:19" x14ac:dyDescent="0.2">
      <c r="A217" s="2" t="str">
        <f t="shared" si="16"/>
        <v/>
      </c>
      <c r="B217" s="6"/>
      <c r="H217" s="5"/>
      <c r="I217" s="5"/>
      <c r="J217" s="5" t="str">
        <f t="shared" si="17"/>
        <v/>
      </c>
      <c r="K217" s="5"/>
      <c r="L217" s="5"/>
      <c r="M217" s="5"/>
      <c r="N217" s="5"/>
      <c r="S217" s="5" t="str" cm="1">
        <f t="array" ref="S217">IF(R217="","",SUMPRODUCT(($E$7:$E$503=R217)*($H$7:$H$503)))</f>
        <v/>
      </c>
    </row>
    <row r="218" spans="1:19" x14ac:dyDescent="0.2">
      <c r="A218" s="2" t="str">
        <f t="shared" si="16"/>
        <v/>
      </c>
      <c r="B218" s="6"/>
      <c r="H218" s="5"/>
      <c r="I218" s="5"/>
      <c r="J218" s="5" t="str">
        <f t="shared" si="17"/>
        <v/>
      </c>
      <c r="K218" s="5"/>
      <c r="L218" s="5"/>
      <c r="M218" s="5"/>
      <c r="N218" s="5"/>
      <c r="S218" s="5" t="str" cm="1">
        <f t="array" ref="S218">IF(R218="","",SUMPRODUCT(($E$7:$E$503=R218)*($H$7:$H$503)))</f>
        <v/>
      </c>
    </row>
    <row r="219" spans="1:19" x14ac:dyDescent="0.2">
      <c r="A219" s="2" t="str">
        <f t="shared" si="16"/>
        <v/>
      </c>
      <c r="B219" s="6"/>
      <c r="H219" s="5"/>
      <c r="I219" s="5"/>
      <c r="J219" s="5" t="str">
        <f t="shared" si="17"/>
        <v/>
      </c>
      <c r="K219" s="5"/>
      <c r="L219" s="5"/>
      <c r="M219" s="5"/>
      <c r="N219" s="5"/>
      <c r="S219" s="5" t="str" cm="1">
        <f t="array" ref="S219">IF(R219="","",SUMPRODUCT(($E$7:$E$503=R219)*($H$7:$H$503)))</f>
        <v/>
      </c>
    </row>
    <row r="220" spans="1:19" x14ac:dyDescent="0.2">
      <c r="A220" s="2" t="str">
        <f t="shared" si="16"/>
        <v/>
      </c>
      <c r="B220" s="6"/>
      <c r="H220" s="5"/>
      <c r="I220" s="5"/>
      <c r="J220" s="5" t="str">
        <f t="shared" si="17"/>
        <v/>
      </c>
      <c r="K220" s="5"/>
      <c r="L220" s="5"/>
      <c r="M220" s="5"/>
      <c r="N220" s="5"/>
      <c r="S220" s="5" t="str" cm="1">
        <f t="array" ref="S220">IF(R220="","",SUMPRODUCT(($E$7:$E$503=R220)*($H$7:$H$503)))</f>
        <v/>
      </c>
    </row>
    <row r="221" spans="1:19" x14ac:dyDescent="0.2">
      <c r="A221" s="2" t="str">
        <f t="shared" si="16"/>
        <v/>
      </c>
      <c r="B221" s="6"/>
      <c r="H221" s="5"/>
      <c r="I221" s="5"/>
      <c r="J221" s="5" t="str">
        <f t="shared" si="17"/>
        <v/>
      </c>
      <c r="K221" s="5"/>
      <c r="L221" s="5"/>
      <c r="M221" s="5"/>
      <c r="N221" s="5"/>
      <c r="S221" s="5" t="str" cm="1">
        <f t="array" ref="S221">IF(R221="","",SUMPRODUCT(($E$7:$E$503=R221)*($H$7:$H$503)))</f>
        <v/>
      </c>
    </row>
    <row r="222" spans="1:19" x14ac:dyDescent="0.2">
      <c r="A222" s="2" t="str">
        <f t="shared" si="16"/>
        <v/>
      </c>
      <c r="B222" s="6"/>
      <c r="H222" s="5"/>
      <c r="I222" s="5"/>
      <c r="J222" s="5" t="str">
        <f t="shared" si="17"/>
        <v/>
      </c>
      <c r="K222" s="5"/>
      <c r="L222" s="5"/>
      <c r="M222" s="5"/>
      <c r="N222" s="5"/>
      <c r="S222" s="5" t="str" cm="1">
        <f t="array" ref="S222">IF(R222="","",SUMPRODUCT(($E$7:$E$503=R222)*($H$7:$H$503)))</f>
        <v/>
      </c>
    </row>
    <row r="223" spans="1:19" x14ac:dyDescent="0.2">
      <c r="A223" s="2" t="str">
        <f t="shared" si="16"/>
        <v/>
      </c>
      <c r="B223" s="6"/>
      <c r="H223" s="5"/>
      <c r="I223" s="5"/>
      <c r="J223" s="5" t="str">
        <f t="shared" si="17"/>
        <v/>
      </c>
      <c r="K223" s="5"/>
      <c r="L223" s="5"/>
      <c r="M223" s="5"/>
      <c r="N223" s="5"/>
      <c r="S223" s="5" t="str" cm="1">
        <f t="array" ref="S223">IF(R223="","",SUMPRODUCT(($E$7:$E$503=R223)*($H$7:$H$503)))</f>
        <v/>
      </c>
    </row>
    <row r="224" spans="1:19" x14ac:dyDescent="0.2">
      <c r="A224" s="2" t="str">
        <f t="shared" si="16"/>
        <v/>
      </c>
      <c r="B224" s="6"/>
      <c r="H224" s="5"/>
      <c r="I224" s="5"/>
      <c r="J224" s="5" t="str">
        <f t="shared" si="17"/>
        <v/>
      </c>
      <c r="K224" s="5"/>
      <c r="L224" s="5"/>
      <c r="M224" s="5"/>
      <c r="N224" s="5"/>
      <c r="S224" s="5" t="str" cm="1">
        <f t="array" ref="S224">IF(R224="","",SUMPRODUCT(($E$7:$E$503=R224)*($H$7:$H$503)))</f>
        <v/>
      </c>
    </row>
    <row r="225" spans="1:19" x14ac:dyDescent="0.2">
      <c r="A225" s="2" t="str">
        <f t="shared" si="16"/>
        <v/>
      </c>
      <c r="B225" s="6"/>
      <c r="H225" s="5"/>
      <c r="I225" s="5"/>
      <c r="J225" s="5" t="str">
        <f t="shared" si="17"/>
        <v/>
      </c>
      <c r="K225" s="5"/>
      <c r="L225" s="5"/>
      <c r="M225" s="5"/>
      <c r="N225" s="5"/>
      <c r="S225" s="5" t="str" cm="1">
        <f t="array" ref="S225">IF(R225="","",SUMPRODUCT(($E$7:$E$503=R225)*($H$7:$H$503)))</f>
        <v/>
      </c>
    </row>
    <row r="226" spans="1:19" x14ac:dyDescent="0.2">
      <c r="A226" s="2" t="str">
        <f t="shared" si="16"/>
        <v/>
      </c>
      <c r="B226" s="6"/>
      <c r="H226" s="5"/>
      <c r="I226" s="5"/>
      <c r="J226" s="5" t="str">
        <f t="shared" si="17"/>
        <v/>
      </c>
      <c r="K226" s="5"/>
      <c r="L226" s="5"/>
      <c r="M226" s="5"/>
      <c r="N226" s="5"/>
      <c r="S226" s="5" t="str" cm="1">
        <f t="array" ref="S226">IF(R226="","",SUMPRODUCT(($E$7:$E$503=R226)*($H$7:$H$503)))</f>
        <v/>
      </c>
    </row>
    <row r="227" spans="1:19" x14ac:dyDescent="0.2">
      <c r="A227" s="2" t="str">
        <f t="shared" si="16"/>
        <v/>
      </c>
      <c r="B227" s="6"/>
      <c r="H227" s="5"/>
      <c r="I227" s="5"/>
      <c r="J227" s="5" t="str">
        <f t="shared" si="17"/>
        <v/>
      </c>
      <c r="K227" s="5"/>
      <c r="L227" s="5"/>
      <c r="M227" s="5"/>
      <c r="N227" s="5"/>
      <c r="S227" s="5" t="str" cm="1">
        <f t="array" ref="S227">IF(R227="","",SUMPRODUCT(($E$7:$E$503=R227)*($H$7:$H$503)))</f>
        <v/>
      </c>
    </row>
    <row r="228" spans="1:19" x14ac:dyDescent="0.2">
      <c r="A228" s="2" t="str">
        <f t="shared" si="16"/>
        <v/>
      </c>
      <c r="B228" s="6"/>
      <c r="H228" s="5"/>
      <c r="I228" s="5"/>
      <c r="J228" s="5" t="str">
        <f t="shared" si="17"/>
        <v/>
      </c>
      <c r="K228" s="5"/>
      <c r="L228" s="5"/>
      <c r="M228" s="5"/>
      <c r="N228" s="5"/>
      <c r="S228" s="5" t="str" cm="1">
        <f t="array" ref="S228">IF(R228="","",SUMPRODUCT(($E$7:$E$503=R228)*($H$7:$H$503)))</f>
        <v/>
      </c>
    </row>
    <row r="229" spans="1:19" x14ac:dyDescent="0.2">
      <c r="A229" s="2" t="str">
        <f t="shared" si="16"/>
        <v/>
      </c>
      <c r="B229" s="6"/>
      <c r="H229" s="5"/>
      <c r="I229" s="5"/>
      <c r="J229" s="5" t="str">
        <f t="shared" si="17"/>
        <v/>
      </c>
      <c r="K229" s="5"/>
      <c r="L229" s="5"/>
      <c r="M229" s="5"/>
      <c r="N229" s="5"/>
      <c r="S229" s="5" t="str" cm="1">
        <f t="array" ref="S229">IF(R229="","",SUMPRODUCT(($E$7:$E$503=R229)*($H$7:$H$503)))</f>
        <v/>
      </c>
    </row>
    <row r="230" spans="1:19" x14ac:dyDescent="0.2">
      <c r="A230" s="2" t="str">
        <f t="shared" si="16"/>
        <v/>
      </c>
      <c r="B230" s="6"/>
      <c r="H230" s="5"/>
      <c r="I230" s="5"/>
      <c r="J230" s="5" t="str">
        <f t="shared" si="17"/>
        <v/>
      </c>
      <c r="K230" s="5"/>
      <c r="L230" s="5"/>
      <c r="M230" s="5"/>
      <c r="N230" s="5"/>
      <c r="S230" s="5" t="str" cm="1">
        <f t="array" ref="S230">IF(R230="","",SUMPRODUCT(($E$7:$E$503=R230)*($H$7:$H$503)))</f>
        <v/>
      </c>
    </row>
    <row r="231" spans="1:19" x14ac:dyDescent="0.2">
      <c r="A231" s="2" t="str">
        <f t="shared" si="16"/>
        <v/>
      </c>
      <c r="B231" s="6"/>
      <c r="H231" s="5"/>
      <c r="I231" s="5"/>
      <c r="J231" s="5" t="str">
        <f t="shared" si="17"/>
        <v/>
      </c>
      <c r="K231" s="5"/>
      <c r="L231" s="5"/>
      <c r="M231" s="5"/>
      <c r="N231" s="5"/>
      <c r="S231" s="5" t="str" cm="1">
        <f t="array" ref="S231">IF(R231="","",SUMPRODUCT(($E$7:$E$503=R231)*($H$7:$H$503)))</f>
        <v/>
      </c>
    </row>
    <row r="232" spans="1:19" x14ac:dyDescent="0.2">
      <c r="A232" s="2" t="str">
        <f t="shared" si="16"/>
        <v/>
      </c>
      <c r="B232" s="6"/>
      <c r="H232" s="5"/>
      <c r="I232" s="5"/>
      <c r="J232" s="5" t="str">
        <f t="shared" si="17"/>
        <v/>
      </c>
      <c r="K232" s="5"/>
      <c r="L232" s="5"/>
      <c r="M232" s="5"/>
      <c r="N232" s="5"/>
      <c r="S232" s="5" t="str" cm="1">
        <f t="array" ref="S232">IF(R232="","",SUMPRODUCT(($E$7:$E$503=R232)*($H$7:$H$503)))</f>
        <v/>
      </c>
    </row>
    <row r="233" spans="1:19" x14ac:dyDescent="0.2">
      <c r="A233" s="2" t="str">
        <f t="shared" si="16"/>
        <v/>
      </c>
      <c r="B233" s="6"/>
      <c r="H233" s="5"/>
      <c r="I233" s="5"/>
      <c r="J233" s="5" t="str">
        <f t="shared" si="17"/>
        <v/>
      </c>
      <c r="K233" s="5"/>
      <c r="L233" s="5"/>
      <c r="M233" s="5"/>
      <c r="N233" s="5"/>
      <c r="S233" s="5" t="str" cm="1">
        <f t="array" ref="S233">IF(R233="","",SUMPRODUCT(($E$7:$E$503=R233)*($H$7:$H$503)))</f>
        <v/>
      </c>
    </row>
    <row r="234" spans="1:19" x14ac:dyDescent="0.2">
      <c r="A234" s="2" t="str">
        <f t="shared" si="16"/>
        <v/>
      </c>
      <c r="B234" s="6"/>
      <c r="H234" s="5"/>
      <c r="I234" s="5"/>
      <c r="J234" s="5" t="str">
        <f t="shared" si="17"/>
        <v/>
      </c>
      <c r="K234" s="5"/>
      <c r="L234" s="5"/>
      <c r="M234" s="5"/>
      <c r="N234" s="5"/>
      <c r="S234" s="5" t="str" cm="1">
        <f t="array" ref="S234">IF(R234="","",SUMPRODUCT(($E$7:$E$503=R234)*($H$7:$H$503)))</f>
        <v/>
      </c>
    </row>
    <row r="235" spans="1:19" x14ac:dyDescent="0.2">
      <c r="A235" s="2" t="str">
        <f t="shared" si="16"/>
        <v/>
      </c>
      <c r="B235" s="6"/>
      <c r="H235" s="5"/>
      <c r="I235" s="5"/>
      <c r="J235" s="5" t="str">
        <f t="shared" si="17"/>
        <v/>
      </c>
      <c r="K235" s="5"/>
      <c r="L235" s="5"/>
      <c r="M235" s="5"/>
      <c r="N235" s="5"/>
      <c r="S235" s="5" t="str" cm="1">
        <f t="array" ref="S235">IF(R235="","",SUMPRODUCT(($E$7:$E$503=R235)*($H$7:$H$503)))</f>
        <v/>
      </c>
    </row>
    <row r="236" spans="1:19" x14ac:dyDescent="0.2">
      <c r="A236" s="2" t="str">
        <f t="shared" si="16"/>
        <v/>
      </c>
      <c r="B236" s="6"/>
      <c r="H236" s="5"/>
      <c r="I236" s="5"/>
      <c r="J236" s="5" t="str">
        <f t="shared" si="17"/>
        <v/>
      </c>
      <c r="K236" s="5"/>
      <c r="L236" s="5"/>
      <c r="M236" s="5"/>
      <c r="N236" s="5"/>
      <c r="S236" s="5" t="str" cm="1">
        <f t="array" ref="S236">IF(R236="","",SUMPRODUCT(($E$7:$E$503=R236)*($H$7:$H$503)))</f>
        <v/>
      </c>
    </row>
    <row r="237" spans="1:19" x14ac:dyDescent="0.2">
      <c r="A237" s="2" t="str">
        <f t="shared" si="16"/>
        <v/>
      </c>
      <c r="B237" s="6"/>
      <c r="H237" s="5"/>
      <c r="I237" s="5"/>
      <c r="J237" s="5" t="str">
        <f t="shared" si="17"/>
        <v/>
      </c>
      <c r="K237" s="5"/>
      <c r="L237" s="5"/>
      <c r="M237" s="5"/>
      <c r="N237" s="5"/>
      <c r="S237" s="5" t="str" cm="1">
        <f t="array" ref="S237">IF(R237="","",SUMPRODUCT(($E$7:$E$503=R237)*($H$7:$H$503)))</f>
        <v/>
      </c>
    </row>
    <row r="238" spans="1:19" x14ac:dyDescent="0.2">
      <c r="A238" s="2" t="str">
        <f t="shared" si="16"/>
        <v/>
      </c>
      <c r="B238" s="6"/>
      <c r="H238" s="5"/>
      <c r="I238" s="5"/>
      <c r="J238" s="5" t="str">
        <f t="shared" si="17"/>
        <v/>
      </c>
      <c r="K238" s="5"/>
      <c r="L238" s="5"/>
      <c r="M238" s="5"/>
      <c r="N238" s="5"/>
      <c r="S238" s="5" t="str" cm="1">
        <f t="array" ref="S238">IF(R238="","",SUMPRODUCT(($E$7:$E$503=R238)*($H$7:$H$503)))</f>
        <v/>
      </c>
    </row>
    <row r="239" spans="1:19" x14ac:dyDescent="0.2">
      <c r="A239" s="2" t="str">
        <f t="shared" si="16"/>
        <v/>
      </c>
      <c r="B239" s="6"/>
      <c r="H239" s="5"/>
      <c r="I239" s="5"/>
      <c r="J239" s="5" t="str">
        <f t="shared" si="17"/>
        <v/>
      </c>
      <c r="K239" s="5"/>
      <c r="L239" s="5"/>
      <c r="M239" s="5"/>
      <c r="N239" s="5"/>
      <c r="S239" s="5" t="str" cm="1">
        <f t="array" ref="S239">IF(R239="","",SUMPRODUCT(($E$7:$E$503=R239)*($H$7:$H$503)))</f>
        <v/>
      </c>
    </row>
    <row r="240" spans="1:19" x14ac:dyDescent="0.2">
      <c r="A240" s="2" t="str">
        <f t="shared" si="16"/>
        <v/>
      </c>
      <c r="B240" s="6"/>
      <c r="H240" s="5"/>
      <c r="I240" s="5"/>
      <c r="J240" s="5" t="str">
        <f t="shared" si="17"/>
        <v/>
      </c>
      <c r="K240" s="5"/>
      <c r="L240" s="5"/>
      <c r="M240" s="5"/>
      <c r="N240" s="5"/>
      <c r="S240" s="5" t="str" cm="1">
        <f t="array" ref="S240">IF(R240="","",SUMPRODUCT(($E$7:$E$503=R240)*($H$7:$H$503)))</f>
        <v/>
      </c>
    </row>
    <row r="241" spans="1:19" x14ac:dyDescent="0.2">
      <c r="A241" s="2" t="str">
        <f t="shared" si="16"/>
        <v/>
      </c>
      <c r="B241" s="6"/>
      <c r="H241" s="5"/>
      <c r="I241" s="5"/>
      <c r="J241" s="5" t="str">
        <f t="shared" si="17"/>
        <v/>
      </c>
      <c r="K241" s="5"/>
      <c r="L241" s="5"/>
      <c r="M241" s="5"/>
      <c r="N241" s="5"/>
      <c r="S241" s="5" t="str" cm="1">
        <f t="array" ref="S241">IF(R241="","",SUMPRODUCT(($E$7:$E$503=R241)*($H$7:$H$503)))</f>
        <v/>
      </c>
    </row>
    <row r="242" spans="1:19" x14ac:dyDescent="0.2">
      <c r="A242" s="2" t="str">
        <f t="shared" si="16"/>
        <v/>
      </c>
      <c r="B242" s="6"/>
      <c r="H242" s="5"/>
      <c r="I242" s="5"/>
      <c r="J242" s="5" t="str">
        <f t="shared" si="17"/>
        <v/>
      </c>
      <c r="K242" s="5"/>
      <c r="L242" s="5"/>
      <c r="M242" s="5"/>
      <c r="N242" s="5"/>
      <c r="S242" s="5" t="str" cm="1">
        <f t="array" ref="S242">IF(R242="","",SUMPRODUCT(($E$7:$E$503=R242)*($H$7:$H$503)))</f>
        <v/>
      </c>
    </row>
    <row r="243" spans="1:19" x14ac:dyDescent="0.2">
      <c r="A243" s="2" t="str">
        <f t="shared" si="16"/>
        <v/>
      </c>
      <c r="B243" s="6"/>
      <c r="H243" s="5"/>
      <c r="I243" s="5"/>
      <c r="J243" s="5" t="str">
        <f t="shared" si="17"/>
        <v/>
      </c>
      <c r="K243" s="5"/>
      <c r="L243" s="5"/>
      <c r="M243" s="5"/>
      <c r="N243" s="5"/>
      <c r="S243" s="5" t="str" cm="1">
        <f t="array" ref="S243">IF(R243="","",SUMPRODUCT(($E$7:$E$503=R243)*($H$7:$H$503)))</f>
        <v/>
      </c>
    </row>
    <row r="244" spans="1:19" x14ac:dyDescent="0.2">
      <c r="A244" s="2" t="str">
        <f t="shared" si="16"/>
        <v/>
      </c>
      <c r="B244" s="6"/>
      <c r="H244" s="5"/>
      <c r="I244" s="5"/>
      <c r="J244" s="5" t="str">
        <f t="shared" si="17"/>
        <v/>
      </c>
      <c r="K244" s="5"/>
      <c r="L244" s="5"/>
      <c r="M244" s="5"/>
      <c r="N244" s="5"/>
      <c r="S244" s="5" t="str" cm="1">
        <f t="array" ref="S244">IF(R244="","",SUMPRODUCT(($E$7:$E$503=R244)*($H$7:$H$503)))</f>
        <v/>
      </c>
    </row>
    <row r="245" spans="1:19" x14ac:dyDescent="0.2">
      <c r="A245" s="2" t="str">
        <f t="shared" si="16"/>
        <v/>
      </c>
      <c r="B245" s="6"/>
      <c r="H245" s="5"/>
      <c r="I245" s="5"/>
      <c r="J245" s="5" t="str">
        <f t="shared" si="17"/>
        <v/>
      </c>
      <c r="K245" s="5"/>
      <c r="L245" s="5"/>
      <c r="M245" s="5"/>
      <c r="N245" s="5"/>
      <c r="S245" s="5" t="str" cm="1">
        <f t="array" ref="S245">IF(R245="","",SUMPRODUCT(($E$7:$E$503=R245)*($H$7:$H$503)))</f>
        <v/>
      </c>
    </row>
    <row r="246" spans="1:19" x14ac:dyDescent="0.2">
      <c r="A246" s="2" t="str">
        <f t="shared" si="16"/>
        <v/>
      </c>
      <c r="B246" s="6"/>
      <c r="H246" s="5"/>
      <c r="I246" s="5"/>
      <c r="J246" s="5" t="str">
        <f t="shared" si="17"/>
        <v/>
      </c>
      <c r="K246" s="5"/>
      <c r="L246" s="5"/>
      <c r="M246" s="5"/>
      <c r="N246" s="5"/>
      <c r="S246" s="5" t="str" cm="1">
        <f t="array" ref="S246">IF(R246="","",SUMPRODUCT(($E$7:$E$503=R246)*($H$7:$H$503)))</f>
        <v/>
      </c>
    </row>
    <row r="247" spans="1:19" x14ac:dyDescent="0.2">
      <c r="A247" s="2" t="str">
        <f t="shared" si="16"/>
        <v/>
      </c>
      <c r="B247" s="6"/>
      <c r="H247" s="5"/>
      <c r="I247" s="5"/>
      <c r="J247" s="5" t="str">
        <f t="shared" si="17"/>
        <v/>
      </c>
      <c r="K247" s="5"/>
      <c r="L247" s="5"/>
      <c r="M247" s="5"/>
      <c r="N247" s="5"/>
      <c r="S247" s="5" t="str" cm="1">
        <f t="array" ref="S247">IF(R247="","",SUMPRODUCT(($E$7:$E$503=R247)*($H$7:$H$503)))</f>
        <v/>
      </c>
    </row>
    <row r="248" spans="1:19" x14ac:dyDescent="0.2">
      <c r="A248" s="2" t="str">
        <f t="shared" si="16"/>
        <v/>
      </c>
      <c r="B248" s="6"/>
      <c r="H248" s="5"/>
      <c r="I248" s="5"/>
      <c r="J248" s="5" t="str">
        <f t="shared" si="17"/>
        <v/>
      </c>
      <c r="K248" s="5"/>
      <c r="L248" s="5"/>
      <c r="M248" s="5"/>
      <c r="N248" s="5"/>
      <c r="S248" s="5" t="str" cm="1">
        <f t="array" ref="S248">IF(R248="","",SUMPRODUCT(($E$7:$E$503=R248)*($H$7:$H$503)))</f>
        <v/>
      </c>
    </row>
    <row r="249" spans="1:19" x14ac:dyDescent="0.2">
      <c r="A249" s="2" t="str">
        <f t="shared" si="16"/>
        <v/>
      </c>
      <c r="B249" s="6"/>
      <c r="H249" s="5"/>
      <c r="I249" s="5"/>
      <c r="J249" s="5" t="str">
        <f t="shared" si="17"/>
        <v/>
      </c>
      <c r="K249" s="5"/>
      <c r="L249" s="5"/>
      <c r="M249" s="5"/>
      <c r="N249" s="5"/>
      <c r="S249" s="5" t="str" cm="1">
        <f t="array" ref="S249">IF(R249="","",SUMPRODUCT(($E$7:$E$503=R249)*($H$7:$H$503)))</f>
        <v/>
      </c>
    </row>
    <row r="250" spans="1:19" x14ac:dyDescent="0.2">
      <c r="A250" s="2" t="str">
        <f t="shared" si="16"/>
        <v/>
      </c>
      <c r="B250" s="6"/>
      <c r="H250" s="5"/>
      <c r="I250" s="5"/>
      <c r="J250" s="5" t="str">
        <f t="shared" si="17"/>
        <v/>
      </c>
      <c r="K250" s="5"/>
      <c r="L250" s="5"/>
      <c r="M250" s="5"/>
      <c r="N250" s="5"/>
      <c r="S250" s="5" t="str" cm="1">
        <f t="array" ref="S250">IF(R250="","",SUMPRODUCT(($E$7:$E$503=R250)*($H$7:$H$503)))</f>
        <v/>
      </c>
    </row>
    <row r="251" spans="1:19" x14ac:dyDescent="0.2">
      <c r="A251" s="2" t="str">
        <f t="shared" si="16"/>
        <v/>
      </c>
      <c r="B251" s="6"/>
      <c r="H251" s="5"/>
      <c r="I251" s="5"/>
      <c r="J251" s="5" t="str">
        <f t="shared" si="17"/>
        <v/>
      </c>
      <c r="K251" s="5"/>
      <c r="L251" s="5"/>
      <c r="M251" s="5"/>
      <c r="N251" s="5"/>
      <c r="S251" s="5" t="str" cm="1">
        <f t="array" ref="S251">IF(R251="","",SUMPRODUCT(($E$7:$E$503=R251)*($H$7:$H$503)))</f>
        <v/>
      </c>
    </row>
    <row r="252" spans="1:19" x14ac:dyDescent="0.2">
      <c r="A252" s="2" t="str">
        <f t="shared" si="16"/>
        <v/>
      </c>
      <c r="B252" s="6"/>
      <c r="H252" s="5"/>
      <c r="I252" s="5"/>
      <c r="J252" s="5" t="str">
        <f t="shared" si="17"/>
        <v/>
      </c>
      <c r="K252" s="5"/>
      <c r="L252" s="5"/>
      <c r="M252" s="5"/>
      <c r="N252" s="5"/>
      <c r="S252" s="5" t="str" cm="1">
        <f t="array" ref="S252">IF(R252="","",SUMPRODUCT(($E$7:$E$503=R252)*($H$7:$H$503)))</f>
        <v/>
      </c>
    </row>
    <row r="253" spans="1:19" x14ac:dyDescent="0.2">
      <c r="A253" s="2" t="str">
        <f t="shared" si="16"/>
        <v/>
      </c>
      <c r="B253" s="6"/>
      <c r="H253" s="5"/>
      <c r="I253" s="5"/>
      <c r="J253" s="5" t="str">
        <f t="shared" si="17"/>
        <v/>
      </c>
      <c r="K253" s="5"/>
      <c r="L253" s="5"/>
      <c r="M253" s="5"/>
      <c r="N253" s="5"/>
      <c r="S253" s="5" t="str" cm="1">
        <f t="array" ref="S253">IF(R253="","",SUMPRODUCT(($E$7:$E$503=R253)*($H$7:$H$503)))</f>
        <v/>
      </c>
    </row>
    <row r="254" spans="1:19" x14ac:dyDescent="0.2">
      <c r="A254" s="2" t="str">
        <f t="shared" si="16"/>
        <v/>
      </c>
      <c r="B254" s="6"/>
      <c r="H254" s="5"/>
      <c r="I254" s="5"/>
      <c r="J254" s="5" t="str">
        <f t="shared" si="17"/>
        <v/>
      </c>
      <c r="K254" s="5"/>
      <c r="L254" s="5"/>
      <c r="M254" s="5"/>
      <c r="N254" s="5"/>
      <c r="S254" s="5" t="str" cm="1">
        <f t="array" ref="S254">IF(R254="","",SUMPRODUCT(($E$7:$E$503=R254)*($H$7:$H$503)))</f>
        <v/>
      </c>
    </row>
    <row r="255" spans="1:19" x14ac:dyDescent="0.2">
      <c r="A255" s="2" t="str">
        <f t="shared" si="16"/>
        <v/>
      </c>
      <c r="B255" s="6"/>
      <c r="H255" s="5"/>
      <c r="I255" s="5"/>
      <c r="J255" s="5" t="str">
        <f t="shared" si="17"/>
        <v/>
      </c>
      <c r="K255" s="5"/>
      <c r="L255" s="5"/>
      <c r="M255" s="5"/>
      <c r="N255" s="5"/>
      <c r="S255" s="5" t="str" cm="1">
        <f t="array" ref="S255">IF(R255="","",SUMPRODUCT(($E$7:$E$503=R255)*($H$7:$H$503)))</f>
        <v/>
      </c>
    </row>
    <row r="256" spans="1:19" x14ac:dyDescent="0.2">
      <c r="A256" s="2" t="str">
        <f t="shared" si="16"/>
        <v/>
      </c>
      <c r="B256" s="6"/>
      <c r="H256" s="5"/>
      <c r="I256" s="5"/>
      <c r="J256" s="5" t="str">
        <f t="shared" si="17"/>
        <v/>
      </c>
      <c r="K256" s="5"/>
      <c r="L256" s="5"/>
      <c r="M256" s="5"/>
      <c r="N256" s="5"/>
      <c r="S256" s="5" t="str" cm="1">
        <f t="array" ref="S256">IF(R256="","",SUMPRODUCT(($E$7:$E$503=R256)*($H$7:$H$503)))</f>
        <v/>
      </c>
    </row>
    <row r="257" spans="1:19" x14ac:dyDescent="0.2">
      <c r="A257" s="2" t="str">
        <f t="shared" si="16"/>
        <v/>
      </c>
      <c r="B257" s="6"/>
      <c r="H257" s="5"/>
      <c r="I257" s="5"/>
      <c r="J257" s="5" t="str">
        <f t="shared" si="17"/>
        <v/>
      </c>
      <c r="K257" s="5"/>
      <c r="L257" s="5"/>
      <c r="M257" s="5"/>
      <c r="N257" s="5"/>
      <c r="S257" s="5" t="str" cm="1">
        <f t="array" ref="S257">IF(R257="","",SUMPRODUCT(($E$7:$E$503=R257)*($H$7:$H$503)))</f>
        <v/>
      </c>
    </row>
    <row r="258" spans="1:19" x14ac:dyDescent="0.2">
      <c r="A258" s="2" t="str">
        <f t="shared" si="16"/>
        <v/>
      </c>
      <c r="B258" s="6"/>
      <c r="H258" s="5"/>
      <c r="I258" s="5"/>
      <c r="J258" s="5" t="str">
        <f t="shared" si="17"/>
        <v/>
      </c>
      <c r="K258" s="5"/>
      <c r="L258" s="5"/>
      <c r="M258" s="5"/>
      <c r="N258" s="5"/>
      <c r="S258" s="5" t="str" cm="1">
        <f t="array" ref="S258">IF(R258="","",SUMPRODUCT(($E$7:$E$503=R258)*($H$7:$H$503)))</f>
        <v/>
      </c>
    </row>
    <row r="259" spans="1:19" x14ac:dyDescent="0.2">
      <c r="A259" s="2" t="str">
        <f t="shared" si="16"/>
        <v/>
      </c>
      <c r="B259" s="6"/>
      <c r="H259" s="5"/>
      <c r="I259" s="5"/>
      <c r="J259" s="5" t="str">
        <f t="shared" si="17"/>
        <v/>
      </c>
      <c r="K259" s="5"/>
      <c r="L259" s="5"/>
      <c r="M259" s="5"/>
      <c r="N259" s="5"/>
      <c r="S259" s="5" t="str" cm="1">
        <f t="array" ref="S259">IF(R259="","",SUMPRODUCT(($E$7:$E$503=R259)*($H$7:$H$503)))</f>
        <v/>
      </c>
    </row>
    <row r="260" spans="1:19" x14ac:dyDescent="0.2">
      <c r="A260" s="2" t="str">
        <f t="shared" si="16"/>
        <v/>
      </c>
      <c r="B260" s="6"/>
      <c r="H260" s="5"/>
      <c r="I260" s="5"/>
      <c r="J260" s="5" t="str">
        <f t="shared" si="17"/>
        <v/>
      </c>
      <c r="K260" s="5"/>
      <c r="L260" s="5"/>
      <c r="M260" s="5"/>
      <c r="N260" s="5"/>
      <c r="S260" s="5" t="str" cm="1">
        <f t="array" ref="S260">IF(R260="","",SUMPRODUCT(($E$7:$E$503=R260)*($H$7:$H$503)))</f>
        <v/>
      </c>
    </row>
    <row r="261" spans="1:19" x14ac:dyDescent="0.2">
      <c r="A261" s="2" t="str">
        <f t="shared" si="16"/>
        <v/>
      </c>
      <c r="B261" s="6"/>
      <c r="H261" s="5"/>
      <c r="I261" s="5"/>
      <c r="J261" s="5" t="str">
        <f t="shared" si="17"/>
        <v/>
      </c>
      <c r="K261" s="5"/>
      <c r="L261" s="5"/>
      <c r="M261" s="5"/>
      <c r="N261" s="5"/>
      <c r="S261" s="5" t="str" cm="1">
        <f t="array" ref="S261">IF(R261="","",SUMPRODUCT(($E$7:$E$503=R261)*($H$7:$H$503)))</f>
        <v/>
      </c>
    </row>
    <row r="262" spans="1:19" x14ac:dyDescent="0.2">
      <c r="A262" s="2" t="str">
        <f t="shared" si="16"/>
        <v/>
      </c>
      <c r="B262" s="6"/>
      <c r="H262" s="5"/>
      <c r="I262" s="5"/>
      <c r="J262" s="5" t="str">
        <f t="shared" si="17"/>
        <v/>
      </c>
      <c r="K262" s="5"/>
      <c r="L262" s="5"/>
      <c r="M262" s="5"/>
      <c r="N262" s="5"/>
      <c r="S262" s="5" t="str" cm="1">
        <f t="array" ref="S262">IF(R262="","",SUMPRODUCT(($E$7:$E$503=R262)*($H$7:$H$503)))</f>
        <v/>
      </c>
    </row>
    <row r="263" spans="1:19" x14ac:dyDescent="0.2">
      <c r="A263" s="2" t="str">
        <f t="shared" si="16"/>
        <v/>
      </c>
      <c r="B263" s="6"/>
      <c r="H263" s="5"/>
      <c r="I263" s="5"/>
      <c r="J263" s="5" t="str">
        <f t="shared" si="17"/>
        <v/>
      </c>
      <c r="K263" s="5"/>
      <c r="L263" s="5"/>
      <c r="M263" s="5"/>
      <c r="N263" s="5"/>
      <c r="S263" s="5" t="str" cm="1">
        <f t="array" ref="S263">IF(R263="","",SUMPRODUCT(($E$7:$E$503=R263)*($H$7:$H$503)))</f>
        <v/>
      </c>
    </row>
    <row r="264" spans="1:19" x14ac:dyDescent="0.2">
      <c r="A264" s="2" t="str">
        <f t="shared" si="16"/>
        <v/>
      </c>
      <c r="B264" s="6"/>
      <c r="H264" s="5"/>
      <c r="I264" s="5"/>
      <c r="J264" s="5" t="str">
        <f t="shared" si="17"/>
        <v/>
      </c>
      <c r="K264" s="5"/>
      <c r="L264" s="5"/>
      <c r="M264" s="5"/>
      <c r="N264" s="5"/>
      <c r="S264" s="5" t="str" cm="1">
        <f t="array" ref="S264">IF(R264="","",SUMPRODUCT(($E$7:$E$503=R264)*($H$7:$H$503)))</f>
        <v/>
      </c>
    </row>
    <row r="265" spans="1:19" x14ac:dyDescent="0.2">
      <c r="A265" s="2" t="str">
        <f t="shared" si="16"/>
        <v/>
      </c>
      <c r="B265" s="6"/>
      <c r="H265" s="5"/>
      <c r="I265" s="5"/>
      <c r="J265" s="5" t="str">
        <f t="shared" si="17"/>
        <v/>
      </c>
      <c r="K265" s="5"/>
      <c r="L265" s="5"/>
      <c r="M265" s="5"/>
      <c r="N265" s="5"/>
      <c r="S265" s="5" t="str" cm="1">
        <f t="array" ref="S265">IF(R265="","",SUMPRODUCT(($E$7:$E$503=R265)*($H$7:$H$503)))</f>
        <v/>
      </c>
    </row>
    <row r="266" spans="1:19" x14ac:dyDescent="0.2">
      <c r="A266" s="2" t="str">
        <f t="shared" ref="A266:A329" si="18">IF(B266="","",ROW()-7)</f>
        <v/>
      </c>
      <c r="B266" s="6"/>
      <c r="H266" s="5"/>
      <c r="I266" s="5"/>
      <c r="J266" s="5" t="str">
        <f t="shared" si="17"/>
        <v/>
      </c>
      <c r="K266" s="5"/>
      <c r="L266" s="5"/>
      <c r="M266" s="5"/>
      <c r="N266" s="5"/>
      <c r="S266" s="5" t="str" cm="1">
        <f t="array" ref="S266">IF(R266="","",SUMPRODUCT(($E$7:$E$503=R266)*($H$7:$H$503)))</f>
        <v/>
      </c>
    </row>
    <row r="267" spans="1:19" x14ac:dyDescent="0.2">
      <c r="A267" s="2" t="str">
        <f t="shared" si="18"/>
        <v/>
      </c>
      <c r="B267" s="6"/>
      <c r="H267" s="5"/>
      <c r="I267" s="5"/>
      <c r="J267" s="5" t="str">
        <f t="shared" ref="J267:J330" si="19">IF(AND(H267="",I267=""),"",J266+H267-I267)</f>
        <v/>
      </c>
      <c r="K267" s="5"/>
      <c r="L267" s="5"/>
      <c r="M267" s="5"/>
      <c r="N267" s="5"/>
      <c r="S267" s="5" t="str" cm="1">
        <f t="array" ref="S267">IF(R267="","",SUMPRODUCT(($E$7:$E$503=R267)*($H$7:$H$503)))</f>
        <v/>
      </c>
    </row>
    <row r="268" spans="1:19" x14ac:dyDescent="0.2">
      <c r="A268" s="2" t="str">
        <f t="shared" si="18"/>
        <v/>
      </c>
      <c r="B268" s="6"/>
      <c r="H268" s="5"/>
      <c r="I268" s="5"/>
      <c r="J268" s="5" t="str">
        <f t="shared" si="19"/>
        <v/>
      </c>
      <c r="K268" s="5"/>
      <c r="L268" s="5"/>
      <c r="M268" s="5"/>
      <c r="N268" s="5"/>
      <c r="S268" s="5" t="str" cm="1">
        <f t="array" ref="S268">IF(R268="","",SUMPRODUCT(($E$7:$E$503=R268)*($H$7:$H$503)))</f>
        <v/>
      </c>
    </row>
    <row r="269" spans="1:19" x14ac:dyDescent="0.2">
      <c r="A269" s="2" t="str">
        <f t="shared" si="18"/>
        <v/>
      </c>
      <c r="B269" s="6"/>
      <c r="H269" s="5"/>
      <c r="I269" s="5"/>
      <c r="J269" s="5" t="str">
        <f t="shared" si="19"/>
        <v/>
      </c>
      <c r="K269" s="5"/>
      <c r="L269" s="5"/>
      <c r="M269" s="5"/>
      <c r="N269" s="5"/>
      <c r="S269" s="5" t="str" cm="1">
        <f t="array" ref="S269">IF(R269="","",SUMPRODUCT(($E$7:$E$503=R269)*($H$7:$H$503)))</f>
        <v/>
      </c>
    </row>
    <row r="270" spans="1:19" x14ac:dyDescent="0.2">
      <c r="A270" s="2" t="str">
        <f t="shared" si="18"/>
        <v/>
      </c>
      <c r="B270" s="6"/>
      <c r="H270" s="5"/>
      <c r="I270" s="5"/>
      <c r="J270" s="5" t="str">
        <f t="shared" si="19"/>
        <v/>
      </c>
      <c r="K270" s="5"/>
      <c r="L270" s="5"/>
      <c r="M270" s="5"/>
      <c r="N270" s="5"/>
      <c r="S270" s="5" t="str" cm="1">
        <f t="array" ref="S270">IF(R270="","",SUMPRODUCT(($E$7:$E$503=R270)*($H$7:$H$503)))</f>
        <v/>
      </c>
    </row>
    <row r="271" spans="1:19" x14ac:dyDescent="0.2">
      <c r="A271" s="2" t="str">
        <f t="shared" si="18"/>
        <v/>
      </c>
      <c r="B271" s="6"/>
      <c r="H271" s="5"/>
      <c r="I271" s="5"/>
      <c r="J271" s="5" t="str">
        <f t="shared" si="19"/>
        <v/>
      </c>
      <c r="K271" s="5"/>
      <c r="L271" s="5"/>
      <c r="M271" s="5"/>
      <c r="N271" s="5"/>
      <c r="S271" s="5" t="str" cm="1">
        <f t="array" ref="S271">IF(R271="","",SUMPRODUCT(($E$7:$E$503=R271)*($H$7:$H$503)))</f>
        <v/>
      </c>
    </row>
    <row r="272" spans="1:19" x14ac:dyDescent="0.2">
      <c r="A272" s="2" t="str">
        <f t="shared" si="18"/>
        <v/>
      </c>
      <c r="B272" s="6"/>
      <c r="H272" s="5"/>
      <c r="I272" s="5"/>
      <c r="J272" s="5" t="str">
        <f t="shared" si="19"/>
        <v/>
      </c>
      <c r="K272" s="5"/>
      <c r="L272" s="5"/>
      <c r="M272" s="5"/>
      <c r="N272" s="5"/>
      <c r="S272" s="5" t="str" cm="1">
        <f t="array" ref="S272">IF(R272="","",SUMPRODUCT(($E$7:$E$503=R272)*($H$7:$H$503)))</f>
        <v/>
      </c>
    </row>
    <row r="273" spans="1:19" x14ac:dyDescent="0.2">
      <c r="A273" s="2" t="str">
        <f t="shared" si="18"/>
        <v/>
      </c>
      <c r="B273" s="6"/>
      <c r="H273" s="5"/>
      <c r="I273" s="5"/>
      <c r="J273" s="5" t="str">
        <f t="shared" si="19"/>
        <v/>
      </c>
      <c r="K273" s="5"/>
      <c r="L273" s="5"/>
      <c r="M273" s="5"/>
      <c r="N273" s="5"/>
      <c r="S273" s="5" t="str" cm="1">
        <f t="array" ref="S273">IF(R273="","",SUMPRODUCT(($E$7:$E$503=R273)*($H$7:$H$503)))</f>
        <v/>
      </c>
    </row>
    <row r="274" spans="1:19" x14ac:dyDescent="0.2">
      <c r="A274" s="2" t="str">
        <f t="shared" si="18"/>
        <v/>
      </c>
      <c r="B274" s="6"/>
      <c r="H274" s="5"/>
      <c r="I274" s="5"/>
      <c r="J274" s="5" t="str">
        <f t="shared" si="19"/>
        <v/>
      </c>
      <c r="K274" s="5"/>
      <c r="L274" s="5"/>
      <c r="M274" s="5"/>
      <c r="N274" s="5"/>
      <c r="S274" s="5" t="str" cm="1">
        <f t="array" ref="S274">IF(R274="","",SUMPRODUCT(($E$7:$E$503=R274)*($H$7:$H$503)))</f>
        <v/>
      </c>
    </row>
    <row r="275" spans="1:19" x14ac:dyDescent="0.2">
      <c r="A275" s="2" t="str">
        <f t="shared" si="18"/>
        <v/>
      </c>
      <c r="B275" s="6"/>
      <c r="H275" s="5"/>
      <c r="I275" s="5"/>
      <c r="J275" s="5" t="str">
        <f t="shared" si="19"/>
        <v/>
      </c>
      <c r="K275" s="5"/>
      <c r="L275" s="5"/>
      <c r="M275" s="5"/>
      <c r="N275" s="5"/>
      <c r="S275" s="5" t="str" cm="1">
        <f t="array" ref="S275">IF(R275="","",SUMPRODUCT(($E$7:$E$503=R275)*($H$7:$H$503)))</f>
        <v/>
      </c>
    </row>
    <row r="276" spans="1:19" x14ac:dyDescent="0.2">
      <c r="A276" s="2" t="str">
        <f t="shared" si="18"/>
        <v/>
      </c>
      <c r="B276" s="6"/>
      <c r="H276" s="5"/>
      <c r="I276" s="5"/>
      <c r="J276" s="5" t="str">
        <f t="shared" si="19"/>
        <v/>
      </c>
      <c r="K276" s="5"/>
      <c r="L276" s="5"/>
      <c r="M276" s="5"/>
      <c r="N276" s="5"/>
      <c r="S276" s="5" t="str" cm="1">
        <f t="array" ref="S276">IF(R276="","",SUMPRODUCT(($E$7:$E$503=R276)*($H$7:$H$503)))</f>
        <v/>
      </c>
    </row>
    <row r="277" spans="1:19" x14ac:dyDescent="0.2">
      <c r="A277" s="2" t="str">
        <f t="shared" si="18"/>
        <v/>
      </c>
      <c r="B277" s="6"/>
      <c r="H277" s="5"/>
      <c r="I277" s="5"/>
      <c r="J277" s="5" t="str">
        <f t="shared" si="19"/>
        <v/>
      </c>
      <c r="K277" s="5"/>
      <c r="L277" s="5"/>
      <c r="M277" s="5"/>
      <c r="N277" s="5"/>
      <c r="S277" s="5" t="str" cm="1">
        <f t="array" ref="S277">IF(R277="","",SUMPRODUCT(($E$7:$E$503=R277)*($H$7:$H$503)))</f>
        <v/>
      </c>
    </row>
    <row r="278" spans="1:19" x14ac:dyDescent="0.2">
      <c r="A278" s="2" t="str">
        <f t="shared" si="18"/>
        <v/>
      </c>
      <c r="B278" s="6"/>
      <c r="H278" s="5"/>
      <c r="I278" s="5"/>
      <c r="J278" s="5" t="str">
        <f t="shared" si="19"/>
        <v/>
      </c>
      <c r="K278" s="5"/>
      <c r="L278" s="5"/>
      <c r="M278" s="5"/>
      <c r="N278" s="5"/>
      <c r="S278" s="5" t="str" cm="1">
        <f t="array" ref="S278">IF(R278="","",SUMPRODUCT(($E$7:$E$503=R278)*($H$7:$H$503)))</f>
        <v/>
      </c>
    </row>
    <row r="279" spans="1:19" x14ac:dyDescent="0.2">
      <c r="A279" s="2" t="str">
        <f t="shared" si="18"/>
        <v/>
      </c>
      <c r="B279" s="6"/>
      <c r="H279" s="5"/>
      <c r="I279" s="5"/>
      <c r="J279" s="5" t="str">
        <f t="shared" si="19"/>
        <v/>
      </c>
      <c r="K279" s="5"/>
      <c r="L279" s="5"/>
      <c r="M279" s="5"/>
      <c r="N279" s="5"/>
      <c r="S279" s="5" t="str" cm="1">
        <f t="array" ref="S279">IF(R279="","",SUMPRODUCT(($E$7:$E$503=R279)*($H$7:$H$503)))</f>
        <v/>
      </c>
    </row>
    <row r="280" spans="1:19" x14ac:dyDescent="0.2">
      <c r="A280" s="2" t="str">
        <f t="shared" si="18"/>
        <v/>
      </c>
      <c r="B280" s="6"/>
      <c r="H280" s="5"/>
      <c r="I280" s="5"/>
      <c r="J280" s="5" t="str">
        <f t="shared" si="19"/>
        <v/>
      </c>
      <c r="K280" s="5"/>
      <c r="L280" s="5"/>
      <c r="M280" s="5"/>
      <c r="N280" s="5"/>
      <c r="S280" s="5" t="str" cm="1">
        <f t="array" ref="S280">IF(R280="","",SUMPRODUCT(($E$7:$E$503=R280)*($H$7:$H$503)))</f>
        <v/>
      </c>
    </row>
    <row r="281" spans="1:19" x14ac:dyDescent="0.2">
      <c r="A281" s="2" t="str">
        <f t="shared" si="18"/>
        <v/>
      </c>
      <c r="B281" s="6"/>
      <c r="H281" s="5"/>
      <c r="I281" s="5"/>
      <c r="J281" s="5" t="str">
        <f t="shared" si="19"/>
        <v/>
      </c>
      <c r="K281" s="5"/>
      <c r="L281" s="5"/>
      <c r="M281" s="5"/>
      <c r="N281" s="5"/>
      <c r="S281" s="5" t="str" cm="1">
        <f t="array" ref="S281">IF(R281="","",SUMPRODUCT(($E$7:$E$503=R281)*($H$7:$H$503)))</f>
        <v/>
      </c>
    </row>
    <row r="282" spans="1:19" x14ac:dyDescent="0.2">
      <c r="A282" s="2" t="str">
        <f t="shared" si="18"/>
        <v/>
      </c>
      <c r="B282" s="6"/>
      <c r="H282" s="5"/>
      <c r="I282" s="5"/>
      <c r="J282" s="5" t="str">
        <f t="shared" si="19"/>
        <v/>
      </c>
      <c r="K282" s="5"/>
      <c r="L282" s="5"/>
      <c r="M282" s="5"/>
      <c r="N282" s="5"/>
      <c r="S282" s="5" t="str" cm="1">
        <f t="array" ref="S282">IF(R282="","",SUMPRODUCT(($E$7:$E$503=R282)*($H$7:$H$503)))</f>
        <v/>
      </c>
    </row>
    <row r="283" spans="1:19" x14ac:dyDescent="0.2">
      <c r="A283" s="2" t="str">
        <f t="shared" si="18"/>
        <v/>
      </c>
      <c r="B283" s="6"/>
      <c r="H283" s="5"/>
      <c r="I283" s="5"/>
      <c r="J283" s="5" t="str">
        <f t="shared" si="19"/>
        <v/>
      </c>
      <c r="K283" s="5"/>
      <c r="L283" s="5"/>
      <c r="M283" s="5"/>
      <c r="N283" s="5"/>
      <c r="S283" s="5" t="str" cm="1">
        <f t="array" ref="S283">IF(R283="","",SUMPRODUCT(($E$7:$E$503=R283)*($H$7:$H$503)))</f>
        <v/>
      </c>
    </row>
    <row r="284" spans="1:19" x14ac:dyDescent="0.2">
      <c r="A284" s="2" t="str">
        <f t="shared" si="18"/>
        <v/>
      </c>
      <c r="B284" s="6"/>
      <c r="H284" s="5"/>
      <c r="I284" s="5"/>
      <c r="J284" s="5" t="str">
        <f t="shared" si="19"/>
        <v/>
      </c>
      <c r="K284" s="5"/>
      <c r="L284" s="5"/>
      <c r="M284" s="5"/>
      <c r="N284" s="5"/>
      <c r="S284" s="5" t="str" cm="1">
        <f t="array" ref="S284">IF(R284="","",SUMPRODUCT(($E$7:$E$503=R284)*($H$7:$H$503)))</f>
        <v/>
      </c>
    </row>
    <row r="285" spans="1:19" x14ac:dyDescent="0.2">
      <c r="A285" s="2" t="str">
        <f t="shared" si="18"/>
        <v/>
      </c>
      <c r="B285" s="6"/>
      <c r="H285" s="5"/>
      <c r="I285" s="5"/>
      <c r="J285" s="5" t="str">
        <f t="shared" si="19"/>
        <v/>
      </c>
      <c r="K285" s="5"/>
      <c r="L285" s="5"/>
      <c r="M285" s="5"/>
      <c r="N285" s="5"/>
      <c r="S285" s="5" t="str" cm="1">
        <f t="array" ref="S285">IF(R285="","",SUMPRODUCT(($E$7:$E$503=R285)*($H$7:$H$503)))</f>
        <v/>
      </c>
    </row>
    <row r="286" spans="1:19" x14ac:dyDescent="0.2">
      <c r="A286" s="2" t="str">
        <f t="shared" si="18"/>
        <v/>
      </c>
      <c r="B286" s="6"/>
      <c r="H286" s="5"/>
      <c r="I286" s="5"/>
      <c r="J286" s="5" t="str">
        <f t="shared" si="19"/>
        <v/>
      </c>
      <c r="K286" s="5"/>
      <c r="L286" s="5"/>
      <c r="M286" s="5"/>
      <c r="N286" s="5"/>
      <c r="S286" s="5" t="str" cm="1">
        <f t="array" ref="S286">IF(R286="","",SUMPRODUCT(($E$7:$E$503=R286)*($H$7:$H$503)))</f>
        <v/>
      </c>
    </row>
    <row r="287" spans="1:19" x14ac:dyDescent="0.2">
      <c r="A287" s="2" t="str">
        <f t="shared" si="18"/>
        <v/>
      </c>
      <c r="B287" s="6"/>
      <c r="H287" s="5"/>
      <c r="I287" s="5"/>
      <c r="J287" s="5" t="str">
        <f t="shared" si="19"/>
        <v/>
      </c>
      <c r="K287" s="5"/>
      <c r="L287" s="5"/>
      <c r="M287" s="5"/>
      <c r="N287" s="5"/>
      <c r="S287" s="5" t="str" cm="1">
        <f t="array" ref="S287">IF(R287="","",SUMPRODUCT(($E$7:$E$503=R287)*($H$7:$H$503)))</f>
        <v/>
      </c>
    </row>
    <row r="288" spans="1:19" x14ac:dyDescent="0.2">
      <c r="A288" s="2" t="str">
        <f t="shared" si="18"/>
        <v/>
      </c>
      <c r="B288" s="6"/>
      <c r="H288" s="5"/>
      <c r="I288" s="5"/>
      <c r="J288" s="5" t="str">
        <f t="shared" si="19"/>
        <v/>
      </c>
      <c r="K288" s="5"/>
      <c r="L288" s="5"/>
      <c r="M288" s="5"/>
      <c r="N288" s="5"/>
      <c r="S288" s="5" t="str" cm="1">
        <f t="array" ref="S288">IF(R288="","",SUMPRODUCT(($E$7:$E$503=R288)*($H$7:$H$503)))</f>
        <v/>
      </c>
    </row>
    <row r="289" spans="1:19" x14ac:dyDescent="0.2">
      <c r="A289" s="2" t="str">
        <f t="shared" si="18"/>
        <v/>
      </c>
      <c r="B289" s="6"/>
      <c r="H289" s="5"/>
      <c r="I289" s="5"/>
      <c r="J289" s="5" t="str">
        <f t="shared" si="19"/>
        <v/>
      </c>
      <c r="K289" s="5"/>
      <c r="L289" s="5"/>
      <c r="M289" s="5"/>
      <c r="N289" s="5"/>
      <c r="S289" s="5" t="str" cm="1">
        <f t="array" ref="S289">IF(R289="","",SUMPRODUCT(($E$7:$E$503=R289)*($H$7:$H$503)))</f>
        <v/>
      </c>
    </row>
    <row r="290" spans="1:19" x14ac:dyDescent="0.2">
      <c r="A290" s="2" t="str">
        <f t="shared" si="18"/>
        <v/>
      </c>
      <c r="B290" s="6"/>
      <c r="H290" s="5"/>
      <c r="I290" s="5"/>
      <c r="J290" s="5" t="str">
        <f t="shared" si="19"/>
        <v/>
      </c>
      <c r="K290" s="5"/>
      <c r="L290" s="5"/>
      <c r="M290" s="5"/>
      <c r="N290" s="5"/>
      <c r="S290" s="5" t="str" cm="1">
        <f t="array" ref="S290">IF(R290="","",SUMPRODUCT(($E$7:$E$503=R290)*($H$7:$H$503)))</f>
        <v/>
      </c>
    </row>
    <row r="291" spans="1:19" x14ac:dyDescent="0.2">
      <c r="A291" s="2" t="str">
        <f t="shared" si="18"/>
        <v/>
      </c>
      <c r="B291" s="6"/>
      <c r="H291" s="5"/>
      <c r="I291" s="5"/>
      <c r="J291" s="5" t="str">
        <f t="shared" si="19"/>
        <v/>
      </c>
      <c r="K291" s="5"/>
      <c r="L291" s="5"/>
      <c r="M291" s="5"/>
      <c r="N291" s="5"/>
      <c r="S291" s="5" t="str" cm="1">
        <f t="array" ref="S291">IF(R291="","",SUMPRODUCT(($E$7:$E$503=R291)*($H$7:$H$503)))</f>
        <v/>
      </c>
    </row>
    <row r="292" spans="1:19" x14ac:dyDescent="0.2">
      <c r="A292" s="2" t="str">
        <f t="shared" si="18"/>
        <v/>
      </c>
      <c r="B292" s="6"/>
      <c r="H292" s="5"/>
      <c r="I292" s="5"/>
      <c r="J292" s="5" t="str">
        <f t="shared" si="19"/>
        <v/>
      </c>
      <c r="K292" s="5"/>
      <c r="L292" s="5"/>
      <c r="M292" s="5"/>
      <c r="N292" s="5"/>
      <c r="S292" s="5" t="str" cm="1">
        <f t="array" ref="S292">IF(R292="","",SUMPRODUCT(($E$7:$E$503=R292)*($H$7:$H$503)))</f>
        <v/>
      </c>
    </row>
    <row r="293" spans="1:19" x14ac:dyDescent="0.2">
      <c r="A293" s="2" t="str">
        <f t="shared" si="18"/>
        <v/>
      </c>
      <c r="B293" s="6"/>
      <c r="H293" s="5"/>
      <c r="I293" s="5"/>
      <c r="J293" s="5" t="str">
        <f t="shared" si="19"/>
        <v/>
      </c>
      <c r="K293" s="5"/>
      <c r="L293" s="5"/>
      <c r="M293" s="5"/>
      <c r="N293" s="5"/>
      <c r="S293" s="5" t="str" cm="1">
        <f t="array" ref="S293">IF(R293="","",SUMPRODUCT(($E$7:$E$503=R293)*($H$7:$H$503)))</f>
        <v/>
      </c>
    </row>
    <row r="294" spans="1:19" x14ac:dyDescent="0.2">
      <c r="A294" s="2" t="str">
        <f t="shared" si="18"/>
        <v/>
      </c>
      <c r="B294" s="6"/>
      <c r="H294" s="5"/>
      <c r="I294" s="5"/>
      <c r="J294" s="5" t="str">
        <f t="shared" si="19"/>
        <v/>
      </c>
      <c r="K294" s="5"/>
      <c r="L294" s="5"/>
      <c r="M294" s="5"/>
      <c r="N294" s="5"/>
      <c r="S294" s="5" t="str" cm="1">
        <f t="array" ref="S294">IF(R294="","",SUMPRODUCT(($E$7:$E$503=R294)*($H$7:$H$503)))</f>
        <v/>
      </c>
    </row>
    <row r="295" spans="1:19" x14ac:dyDescent="0.2">
      <c r="A295" s="2" t="str">
        <f t="shared" si="18"/>
        <v/>
      </c>
      <c r="B295" s="6"/>
      <c r="H295" s="5"/>
      <c r="I295" s="5"/>
      <c r="J295" s="5" t="str">
        <f t="shared" si="19"/>
        <v/>
      </c>
      <c r="K295" s="5"/>
      <c r="L295" s="5"/>
      <c r="M295" s="5"/>
      <c r="N295" s="5"/>
      <c r="S295" s="5" t="str" cm="1">
        <f t="array" ref="S295">IF(R295="","",SUMPRODUCT(($E$7:$E$503=R295)*($H$7:$H$503)))</f>
        <v/>
      </c>
    </row>
    <row r="296" spans="1:19" x14ac:dyDescent="0.2">
      <c r="A296" s="2" t="str">
        <f t="shared" si="18"/>
        <v/>
      </c>
      <c r="B296" s="6"/>
      <c r="H296" s="5"/>
      <c r="I296" s="5"/>
      <c r="J296" s="5" t="str">
        <f t="shared" si="19"/>
        <v/>
      </c>
      <c r="K296" s="5"/>
      <c r="L296" s="5"/>
      <c r="M296" s="5"/>
      <c r="N296" s="5"/>
      <c r="S296" s="5" t="str" cm="1">
        <f t="array" ref="S296">IF(R296="","",SUMPRODUCT(($E$7:$E$503=R296)*($H$7:$H$503)))</f>
        <v/>
      </c>
    </row>
    <row r="297" spans="1:19" x14ac:dyDescent="0.2">
      <c r="A297" s="2" t="str">
        <f t="shared" si="18"/>
        <v/>
      </c>
      <c r="B297" s="6"/>
      <c r="H297" s="5"/>
      <c r="I297" s="5"/>
      <c r="J297" s="5" t="str">
        <f t="shared" si="19"/>
        <v/>
      </c>
      <c r="K297" s="5"/>
      <c r="L297" s="5"/>
      <c r="M297" s="5"/>
      <c r="N297" s="5"/>
      <c r="S297" s="5" t="str" cm="1">
        <f t="array" ref="S297">IF(R297="","",SUMPRODUCT(($E$7:$E$503=R297)*($H$7:$H$503)))</f>
        <v/>
      </c>
    </row>
    <row r="298" spans="1:19" x14ac:dyDescent="0.2">
      <c r="A298" s="2" t="str">
        <f t="shared" si="18"/>
        <v/>
      </c>
      <c r="B298" s="6"/>
      <c r="H298" s="5"/>
      <c r="I298" s="5"/>
      <c r="J298" s="5" t="str">
        <f t="shared" si="19"/>
        <v/>
      </c>
      <c r="K298" s="5"/>
      <c r="L298" s="5"/>
      <c r="M298" s="5"/>
      <c r="N298" s="5"/>
      <c r="S298" s="5" t="str" cm="1">
        <f t="array" ref="S298">IF(R298="","",SUMPRODUCT(($E$7:$E$503=R298)*($H$7:$H$503)))</f>
        <v/>
      </c>
    </row>
    <row r="299" spans="1:19" x14ac:dyDescent="0.2">
      <c r="A299" s="2" t="str">
        <f t="shared" si="18"/>
        <v/>
      </c>
      <c r="B299" s="6"/>
      <c r="H299" s="5"/>
      <c r="I299" s="5"/>
      <c r="J299" s="5" t="str">
        <f t="shared" si="19"/>
        <v/>
      </c>
      <c r="K299" s="5"/>
      <c r="L299" s="5"/>
      <c r="M299" s="5"/>
      <c r="N299" s="5"/>
      <c r="S299" s="5" t="str" cm="1">
        <f t="array" ref="S299">IF(R299="","",SUMPRODUCT(($E$7:$E$503=R299)*($H$7:$H$503)))</f>
        <v/>
      </c>
    </row>
    <row r="300" spans="1:19" x14ac:dyDescent="0.2">
      <c r="A300" s="2" t="str">
        <f t="shared" si="18"/>
        <v/>
      </c>
      <c r="B300" s="6"/>
      <c r="H300" s="5"/>
      <c r="I300" s="5"/>
      <c r="J300" s="5" t="str">
        <f t="shared" si="19"/>
        <v/>
      </c>
      <c r="K300" s="5"/>
      <c r="L300" s="5"/>
      <c r="M300" s="5"/>
      <c r="N300" s="5"/>
      <c r="S300" s="5" t="str" cm="1">
        <f t="array" ref="S300">IF(R300="","",SUMPRODUCT(($E$7:$E$503=R300)*($H$7:$H$503)))</f>
        <v/>
      </c>
    </row>
    <row r="301" spans="1:19" x14ac:dyDescent="0.2">
      <c r="A301" s="2" t="str">
        <f t="shared" si="18"/>
        <v/>
      </c>
      <c r="B301" s="6"/>
      <c r="H301" s="5"/>
      <c r="I301" s="5"/>
      <c r="J301" s="5" t="str">
        <f t="shared" si="19"/>
        <v/>
      </c>
      <c r="K301" s="5"/>
      <c r="L301" s="5"/>
      <c r="M301" s="5"/>
      <c r="N301" s="5"/>
      <c r="S301" s="5" t="str" cm="1">
        <f t="array" ref="S301">IF(R301="","",SUMPRODUCT(($E$7:$E$503=R301)*($H$7:$H$503)))</f>
        <v/>
      </c>
    </row>
    <row r="302" spans="1:19" x14ac:dyDescent="0.2">
      <c r="A302" s="2" t="str">
        <f t="shared" si="18"/>
        <v/>
      </c>
      <c r="B302" s="6"/>
      <c r="H302" s="5"/>
      <c r="I302" s="5"/>
      <c r="J302" s="5" t="str">
        <f t="shared" si="19"/>
        <v/>
      </c>
      <c r="K302" s="5"/>
      <c r="L302" s="5"/>
      <c r="M302" s="5"/>
      <c r="N302" s="5"/>
      <c r="S302" s="5" t="str" cm="1">
        <f t="array" ref="S302">IF(R302="","",SUMPRODUCT(($E$7:$E$503=R302)*($H$7:$H$503)))</f>
        <v/>
      </c>
    </row>
    <row r="303" spans="1:19" x14ac:dyDescent="0.2">
      <c r="A303" s="2" t="str">
        <f t="shared" si="18"/>
        <v/>
      </c>
      <c r="B303" s="6"/>
      <c r="H303" s="5"/>
      <c r="I303" s="5"/>
      <c r="J303" s="5" t="str">
        <f t="shared" si="19"/>
        <v/>
      </c>
      <c r="K303" s="5"/>
      <c r="L303" s="5"/>
      <c r="M303" s="5"/>
      <c r="N303" s="5"/>
      <c r="S303" s="5" t="str" cm="1">
        <f t="array" ref="S303">IF(R303="","",SUMPRODUCT(($E$7:$E$503=R303)*($H$7:$H$503)))</f>
        <v/>
      </c>
    </row>
    <row r="304" spans="1:19" x14ac:dyDescent="0.2">
      <c r="A304" s="2" t="str">
        <f t="shared" si="18"/>
        <v/>
      </c>
      <c r="B304" s="6"/>
      <c r="H304" s="5"/>
      <c r="I304" s="5"/>
      <c r="J304" s="5" t="str">
        <f t="shared" si="19"/>
        <v/>
      </c>
      <c r="K304" s="5"/>
      <c r="L304" s="5"/>
      <c r="M304" s="5"/>
      <c r="N304" s="5"/>
      <c r="S304" s="5" t="str" cm="1">
        <f t="array" ref="S304">IF(R304="","",SUMPRODUCT(($E$7:$E$503=R304)*($H$7:$H$503)))</f>
        <v/>
      </c>
    </row>
    <row r="305" spans="1:19" x14ac:dyDescent="0.2">
      <c r="A305" s="2" t="str">
        <f t="shared" si="18"/>
        <v/>
      </c>
      <c r="B305" s="6"/>
      <c r="H305" s="5"/>
      <c r="I305" s="5"/>
      <c r="J305" s="5" t="str">
        <f t="shared" si="19"/>
        <v/>
      </c>
      <c r="K305" s="5"/>
      <c r="L305" s="5"/>
      <c r="M305" s="5"/>
      <c r="N305" s="5"/>
      <c r="S305" s="5" t="str" cm="1">
        <f t="array" ref="S305">IF(R305="","",SUMPRODUCT(($E$7:$E$503=R305)*($H$7:$H$503)))</f>
        <v/>
      </c>
    </row>
    <row r="306" spans="1:19" x14ac:dyDescent="0.2">
      <c r="A306" s="2" t="str">
        <f t="shared" si="18"/>
        <v/>
      </c>
      <c r="B306" s="6"/>
      <c r="H306" s="5"/>
      <c r="I306" s="5"/>
      <c r="J306" s="5" t="str">
        <f t="shared" si="19"/>
        <v/>
      </c>
      <c r="K306" s="5"/>
      <c r="L306" s="5"/>
      <c r="M306" s="5"/>
      <c r="N306" s="5"/>
      <c r="S306" s="5" t="str" cm="1">
        <f t="array" ref="S306">IF(R306="","",SUMPRODUCT(($E$7:$E$503=R306)*($H$7:$H$503)))</f>
        <v/>
      </c>
    </row>
    <row r="307" spans="1:19" x14ac:dyDescent="0.2">
      <c r="A307" s="2" t="str">
        <f t="shared" si="18"/>
        <v/>
      </c>
      <c r="B307" s="6"/>
      <c r="H307" s="5"/>
      <c r="I307" s="5"/>
      <c r="J307" s="5" t="str">
        <f t="shared" si="19"/>
        <v/>
      </c>
      <c r="K307" s="5"/>
      <c r="L307" s="5"/>
      <c r="M307" s="5"/>
      <c r="N307" s="5"/>
      <c r="S307" s="5" t="str" cm="1">
        <f t="array" ref="S307">IF(R307="","",SUMPRODUCT(($E$7:$E$503=R307)*($H$7:$H$503)))</f>
        <v/>
      </c>
    </row>
    <row r="308" spans="1:19" x14ac:dyDescent="0.2">
      <c r="A308" s="2" t="str">
        <f t="shared" si="18"/>
        <v/>
      </c>
      <c r="B308" s="6"/>
      <c r="H308" s="5"/>
      <c r="I308" s="5"/>
      <c r="J308" s="5" t="str">
        <f t="shared" si="19"/>
        <v/>
      </c>
      <c r="K308" s="5"/>
      <c r="L308" s="5"/>
      <c r="M308" s="5"/>
      <c r="N308" s="5"/>
      <c r="S308" s="5" t="str" cm="1">
        <f t="array" ref="S308">IF(R308="","",SUMPRODUCT(($E$7:$E$503=R308)*($H$7:$H$503)))</f>
        <v/>
      </c>
    </row>
    <row r="309" spans="1:19" x14ac:dyDescent="0.2">
      <c r="A309" s="2" t="str">
        <f t="shared" si="18"/>
        <v/>
      </c>
      <c r="B309" s="6"/>
      <c r="H309" s="5"/>
      <c r="I309" s="5"/>
      <c r="J309" s="5" t="str">
        <f t="shared" si="19"/>
        <v/>
      </c>
      <c r="K309" s="5"/>
      <c r="L309" s="5"/>
      <c r="M309" s="5"/>
      <c r="N309" s="5"/>
      <c r="S309" s="5" t="str" cm="1">
        <f t="array" ref="S309">IF(R309="","",SUMPRODUCT(($E$7:$E$503=R309)*($H$7:$H$503)))</f>
        <v/>
      </c>
    </row>
    <row r="310" spans="1:19" x14ac:dyDescent="0.2">
      <c r="A310" s="2" t="str">
        <f t="shared" si="18"/>
        <v/>
      </c>
      <c r="B310" s="6"/>
      <c r="H310" s="5"/>
      <c r="I310" s="5"/>
      <c r="J310" s="5" t="str">
        <f t="shared" si="19"/>
        <v/>
      </c>
      <c r="K310" s="5"/>
      <c r="L310" s="5"/>
      <c r="M310" s="5"/>
      <c r="N310" s="5"/>
      <c r="S310" s="5" t="str" cm="1">
        <f t="array" ref="S310">IF(R310="","",SUMPRODUCT(($E$7:$E$503=R310)*($H$7:$H$503)))</f>
        <v/>
      </c>
    </row>
    <row r="311" spans="1:19" x14ac:dyDescent="0.2">
      <c r="A311" s="2" t="str">
        <f t="shared" si="18"/>
        <v/>
      </c>
      <c r="B311" s="6"/>
      <c r="H311" s="5"/>
      <c r="I311" s="5"/>
      <c r="J311" s="5" t="str">
        <f t="shared" si="19"/>
        <v/>
      </c>
      <c r="K311" s="5"/>
      <c r="L311" s="5"/>
      <c r="M311" s="5"/>
      <c r="N311" s="5"/>
      <c r="S311" s="5" t="str" cm="1">
        <f t="array" ref="S311">IF(R311="","",SUMPRODUCT(($E$7:$E$503=R311)*($H$7:$H$503)))</f>
        <v/>
      </c>
    </row>
    <row r="312" spans="1:19" x14ac:dyDescent="0.2">
      <c r="A312" s="2" t="str">
        <f t="shared" si="18"/>
        <v/>
      </c>
      <c r="B312" s="6"/>
      <c r="H312" s="5"/>
      <c r="I312" s="5"/>
      <c r="J312" s="5" t="str">
        <f t="shared" si="19"/>
        <v/>
      </c>
      <c r="K312" s="5"/>
      <c r="L312" s="5"/>
      <c r="M312" s="5"/>
      <c r="N312" s="5"/>
      <c r="S312" s="5" t="str" cm="1">
        <f t="array" ref="S312">IF(R312="","",SUMPRODUCT(($E$7:$E$503=R312)*($H$7:$H$503)))</f>
        <v/>
      </c>
    </row>
    <row r="313" spans="1:19" x14ac:dyDescent="0.2">
      <c r="A313" s="2" t="str">
        <f t="shared" si="18"/>
        <v/>
      </c>
      <c r="B313" s="6"/>
      <c r="H313" s="5"/>
      <c r="I313" s="5"/>
      <c r="J313" s="5" t="str">
        <f t="shared" si="19"/>
        <v/>
      </c>
      <c r="K313" s="5"/>
      <c r="L313" s="5"/>
      <c r="M313" s="5"/>
      <c r="N313" s="5"/>
      <c r="S313" s="5" t="str" cm="1">
        <f t="array" ref="S313">IF(R313="","",SUMPRODUCT(($E$7:$E$503=R313)*($H$7:$H$503)))</f>
        <v/>
      </c>
    </row>
    <row r="314" spans="1:19" x14ac:dyDescent="0.2">
      <c r="A314" s="2" t="str">
        <f t="shared" si="18"/>
        <v/>
      </c>
      <c r="B314" s="6"/>
      <c r="H314" s="5"/>
      <c r="I314" s="5"/>
      <c r="J314" s="5" t="str">
        <f t="shared" si="19"/>
        <v/>
      </c>
      <c r="K314" s="5"/>
      <c r="L314" s="5"/>
      <c r="M314" s="5"/>
      <c r="N314" s="5"/>
      <c r="S314" s="5" t="str" cm="1">
        <f t="array" ref="S314">IF(R314="","",SUMPRODUCT(($E$7:$E$503=R314)*($H$7:$H$503)))</f>
        <v/>
      </c>
    </row>
    <row r="315" spans="1:19" x14ac:dyDescent="0.2">
      <c r="A315" s="2" t="str">
        <f t="shared" si="18"/>
        <v/>
      </c>
      <c r="B315" s="6"/>
      <c r="H315" s="5"/>
      <c r="I315" s="5"/>
      <c r="J315" s="5" t="str">
        <f t="shared" si="19"/>
        <v/>
      </c>
      <c r="K315" s="5"/>
      <c r="L315" s="5"/>
      <c r="M315" s="5"/>
      <c r="N315" s="5"/>
      <c r="S315" s="5" t="str" cm="1">
        <f t="array" ref="S315">IF(R315="","",SUMPRODUCT(($E$7:$E$503=R315)*($H$7:$H$503)))</f>
        <v/>
      </c>
    </row>
    <row r="316" spans="1:19" x14ac:dyDescent="0.2">
      <c r="A316" s="2" t="str">
        <f t="shared" si="18"/>
        <v/>
      </c>
      <c r="B316" s="6"/>
      <c r="H316" s="5"/>
      <c r="I316" s="5"/>
      <c r="J316" s="5" t="str">
        <f t="shared" si="19"/>
        <v/>
      </c>
      <c r="K316" s="5"/>
      <c r="L316" s="5"/>
      <c r="M316" s="5"/>
      <c r="N316" s="5"/>
      <c r="S316" s="5" t="str" cm="1">
        <f t="array" ref="S316">IF(R316="","",SUMPRODUCT(($E$7:$E$503=R316)*($H$7:$H$503)))</f>
        <v/>
      </c>
    </row>
    <row r="317" spans="1:19" x14ac:dyDescent="0.2">
      <c r="A317" s="2" t="str">
        <f t="shared" si="18"/>
        <v/>
      </c>
      <c r="B317" s="6"/>
      <c r="H317" s="5"/>
      <c r="I317" s="5"/>
      <c r="J317" s="5" t="str">
        <f t="shared" si="19"/>
        <v/>
      </c>
      <c r="K317" s="5"/>
      <c r="L317" s="5"/>
      <c r="M317" s="5"/>
      <c r="N317" s="5"/>
      <c r="S317" s="5" t="str" cm="1">
        <f t="array" ref="S317">IF(R317="","",SUMPRODUCT(($E$7:$E$503=R317)*($H$7:$H$503)))</f>
        <v/>
      </c>
    </row>
    <row r="318" spans="1:19" x14ac:dyDescent="0.2">
      <c r="A318" s="2" t="str">
        <f t="shared" si="18"/>
        <v/>
      </c>
      <c r="B318" s="6"/>
      <c r="H318" s="5"/>
      <c r="I318" s="5"/>
      <c r="J318" s="5" t="str">
        <f t="shared" si="19"/>
        <v/>
      </c>
      <c r="K318" s="5"/>
      <c r="L318" s="5"/>
      <c r="M318" s="5"/>
      <c r="N318" s="5"/>
      <c r="S318" s="5" t="str" cm="1">
        <f t="array" ref="S318">IF(R318="","",SUMPRODUCT(($E$7:$E$503=R318)*($H$7:$H$503)))</f>
        <v/>
      </c>
    </row>
    <row r="319" spans="1:19" x14ac:dyDescent="0.2">
      <c r="A319" s="2" t="str">
        <f t="shared" si="18"/>
        <v/>
      </c>
      <c r="B319" s="6"/>
      <c r="H319" s="5"/>
      <c r="I319" s="5"/>
      <c r="J319" s="5" t="str">
        <f t="shared" si="19"/>
        <v/>
      </c>
      <c r="K319" s="5"/>
      <c r="L319" s="5"/>
      <c r="M319" s="5"/>
      <c r="N319" s="5"/>
      <c r="S319" s="5" t="str" cm="1">
        <f t="array" ref="S319">IF(R319="","",SUMPRODUCT(($E$7:$E$503=R319)*($H$7:$H$503)))</f>
        <v/>
      </c>
    </row>
    <row r="320" spans="1:19" x14ac:dyDescent="0.2">
      <c r="A320" s="2" t="str">
        <f t="shared" si="18"/>
        <v/>
      </c>
      <c r="B320" s="6"/>
      <c r="H320" s="5"/>
      <c r="I320" s="5"/>
      <c r="J320" s="5" t="str">
        <f t="shared" si="19"/>
        <v/>
      </c>
      <c r="K320" s="5"/>
      <c r="L320" s="5"/>
      <c r="M320" s="5"/>
      <c r="N320" s="5"/>
      <c r="S320" s="5" t="str" cm="1">
        <f t="array" ref="S320">IF(R320="","",SUMPRODUCT(($E$7:$E$503=R320)*($H$7:$H$503)))</f>
        <v/>
      </c>
    </row>
    <row r="321" spans="1:19" x14ac:dyDescent="0.2">
      <c r="A321" s="2" t="str">
        <f t="shared" si="18"/>
        <v/>
      </c>
      <c r="B321" s="6"/>
      <c r="H321" s="5"/>
      <c r="I321" s="5"/>
      <c r="J321" s="5" t="str">
        <f t="shared" si="19"/>
        <v/>
      </c>
      <c r="K321" s="5"/>
      <c r="L321" s="5"/>
      <c r="M321" s="5"/>
      <c r="N321" s="5"/>
      <c r="S321" s="5" t="str" cm="1">
        <f t="array" ref="S321">IF(R321="","",SUMPRODUCT(($E$7:$E$503=R321)*($H$7:$H$503)))</f>
        <v/>
      </c>
    </row>
    <row r="322" spans="1:19" x14ac:dyDescent="0.2">
      <c r="A322" s="2" t="str">
        <f t="shared" si="18"/>
        <v/>
      </c>
      <c r="B322" s="6"/>
      <c r="H322" s="5"/>
      <c r="I322" s="5"/>
      <c r="J322" s="5" t="str">
        <f t="shared" si="19"/>
        <v/>
      </c>
      <c r="K322" s="5"/>
      <c r="L322" s="5"/>
      <c r="M322" s="5"/>
      <c r="N322" s="5"/>
      <c r="S322" s="5" t="str" cm="1">
        <f t="array" ref="S322">IF(R322="","",SUMPRODUCT(($E$7:$E$503=R322)*($H$7:$H$503)))</f>
        <v/>
      </c>
    </row>
    <row r="323" spans="1:19" x14ac:dyDescent="0.2">
      <c r="A323" s="2" t="str">
        <f t="shared" si="18"/>
        <v/>
      </c>
      <c r="B323" s="6"/>
      <c r="H323" s="5"/>
      <c r="I323" s="5"/>
      <c r="J323" s="5" t="str">
        <f t="shared" si="19"/>
        <v/>
      </c>
      <c r="K323" s="5"/>
      <c r="L323" s="5"/>
      <c r="M323" s="5"/>
      <c r="N323" s="5"/>
      <c r="S323" s="5" t="str" cm="1">
        <f t="array" ref="S323">IF(R323="","",SUMPRODUCT(($E$7:$E$503=R323)*($H$7:$H$503)))</f>
        <v/>
      </c>
    </row>
    <row r="324" spans="1:19" x14ac:dyDescent="0.2">
      <c r="A324" s="2" t="str">
        <f t="shared" si="18"/>
        <v/>
      </c>
      <c r="B324" s="6"/>
      <c r="H324" s="5"/>
      <c r="I324" s="5"/>
      <c r="J324" s="5" t="str">
        <f t="shared" si="19"/>
        <v/>
      </c>
      <c r="K324" s="5"/>
      <c r="L324" s="5"/>
      <c r="M324" s="5"/>
      <c r="N324" s="5"/>
      <c r="S324" s="5" t="str" cm="1">
        <f t="array" ref="S324">IF(R324="","",SUMPRODUCT(($E$7:$E$503=R324)*($H$7:$H$503)))</f>
        <v/>
      </c>
    </row>
    <row r="325" spans="1:19" x14ac:dyDescent="0.2">
      <c r="A325" s="2" t="str">
        <f t="shared" si="18"/>
        <v/>
      </c>
      <c r="B325" s="6"/>
      <c r="H325" s="5"/>
      <c r="I325" s="5"/>
      <c r="J325" s="5" t="str">
        <f t="shared" si="19"/>
        <v/>
      </c>
      <c r="K325" s="5"/>
      <c r="L325" s="5"/>
      <c r="M325" s="5"/>
      <c r="N325" s="5"/>
      <c r="S325" s="5" t="str" cm="1">
        <f t="array" ref="S325">IF(R325="","",SUMPRODUCT(($E$7:$E$503=R325)*($H$7:$H$503)))</f>
        <v/>
      </c>
    </row>
    <row r="326" spans="1:19" x14ac:dyDescent="0.2">
      <c r="A326" s="2" t="str">
        <f t="shared" si="18"/>
        <v/>
      </c>
      <c r="B326" s="6"/>
      <c r="H326" s="5"/>
      <c r="I326" s="5"/>
      <c r="J326" s="5" t="str">
        <f t="shared" si="19"/>
        <v/>
      </c>
      <c r="K326" s="5"/>
      <c r="L326" s="5"/>
      <c r="M326" s="5"/>
      <c r="N326" s="5"/>
      <c r="S326" s="5" t="str" cm="1">
        <f t="array" ref="S326">IF(R326="","",SUMPRODUCT(($E$7:$E$503=R326)*($H$7:$H$503)))</f>
        <v/>
      </c>
    </row>
    <row r="327" spans="1:19" x14ac:dyDescent="0.2">
      <c r="A327" s="2" t="str">
        <f t="shared" si="18"/>
        <v/>
      </c>
      <c r="B327" s="6"/>
      <c r="H327" s="5"/>
      <c r="I327" s="5"/>
      <c r="J327" s="5" t="str">
        <f t="shared" si="19"/>
        <v/>
      </c>
      <c r="K327" s="5"/>
      <c r="L327" s="5"/>
      <c r="M327" s="5"/>
      <c r="N327" s="5"/>
      <c r="S327" s="5" t="str" cm="1">
        <f t="array" ref="S327">IF(R327="","",SUMPRODUCT(($E$7:$E$503=R327)*($H$7:$H$503)))</f>
        <v/>
      </c>
    </row>
    <row r="328" spans="1:19" x14ac:dyDescent="0.2">
      <c r="A328" s="2" t="str">
        <f t="shared" si="18"/>
        <v/>
      </c>
      <c r="B328" s="6"/>
      <c r="H328" s="5"/>
      <c r="I328" s="5"/>
      <c r="J328" s="5" t="str">
        <f t="shared" si="19"/>
        <v/>
      </c>
      <c r="K328" s="5"/>
      <c r="L328" s="5"/>
      <c r="M328" s="5"/>
      <c r="N328" s="5"/>
      <c r="S328" s="5" t="str" cm="1">
        <f t="array" ref="S328">IF(R328="","",SUMPRODUCT(($E$7:$E$503=R328)*($H$7:$H$503)))</f>
        <v/>
      </c>
    </row>
    <row r="329" spans="1:19" x14ac:dyDescent="0.2">
      <c r="A329" s="2" t="str">
        <f t="shared" si="18"/>
        <v/>
      </c>
      <c r="B329" s="6"/>
      <c r="H329" s="5"/>
      <c r="I329" s="5"/>
      <c r="J329" s="5" t="str">
        <f t="shared" si="19"/>
        <v/>
      </c>
      <c r="K329" s="5"/>
      <c r="L329" s="5"/>
      <c r="M329" s="5"/>
      <c r="N329" s="5"/>
      <c r="S329" s="5" t="str" cm="1">
        <f t="array" ref="S329">IF(R329="","",SUMPRODUCT(($E$7:$E$503=R329)*($H$7:$H$503)))</f>
        <v/>
      </c>
    </row>
    <row r="330" spans="1:19" x14ac:dyDescent="0.2">
      <c r="A330" s="2" t="str">
        <f t="shared" ref="A330:A393" si="20">IF(B330="","",ROW()-7)</f>
        <v/>
      </c>
      <c r="B330" s="6"/>
      <c r="H330" s="5"/>
      <c r="I330" s="5"/>
      <c r="J330" s="5" t="str">
        <f t="shared" si="19"/>
        <v/>
      </c>
      <c r="K330" s="5"/>
      <c r="L330" s="5"/>
      <c r="M330" s="5"/>
      <c r="N330" s="5"/>
      <c r="S330" s="5" t="str" cm="1">
        <f t="array" ref="S330">IF(R330="","",SUMPRODUCT(($E$7:$E$503=R330)*($H$7:$H$503)))</f>
        <v/>
      </c>
    </row>
    <row r="331" spans="1:19" x14ac:dyDescent="0.2">
      <c r="A331" s="2" t="str">
        <f t="shared" si="20"/>
        <v/>
      </c>
      <c r="B331" s="6"/>
      <c r="H331" s="5"/>
      <c r="I331" s="5"/>
      <c r="J331" s="5" t="str">
        <f t="shared" ref="J331:J394" si="21">IF(AND(H331="",I331=""),"",J330+H331-I331)</f>
        <v/>
      </c>
      <c r="K331" s="5"/>
      <c r="L331" s="5"/>
      <c r="M331" s="5"/>
      <c r="N331" s="5"/>
      <c r="S331" s="5" t="str" cm="1">
        <f t="array" ref="S331">IF(R331="","",SUMPRODUCT(($E$7:$E$503=R331)*($H$7:$H$503)))</f>
        <v/>
      </c>
    </row>
    <row r="332" spans="1:19" x14ac:dyDescent="0.2">
      <c r="A332" s="2" t="str">
        <f t="shared" si="20"/>
        <v/>
      </c>
      <c r="B332" s="6"/>
      <c r="H332" s="5"/>
      <c r="I332" s="5"/>
      <c r="J332" s="5" t="str">
        <f t="shared" si="21"/>
        <v/>
      </c>
      <c r="K332" s="5"/>
      <c r="L332" s="5"/>
      <c r="M332" s="5"/>
      <c r="N332" s="5"/>
      <c r="S332" s="5" t="str" cm="1">
        <f t="array" ref="S332">IF(R332="","",SUMPRODUCT(($E$7:$E$503=R332)*($H$7:$H$503)))</f>
        <v/>
      </c>
    </row>
    <row r="333" spans="1:19" x14ac:dyDescent="0.2">
      <c r="A333" s="2" t="str">
        <f t="shared" si="20"/>
        <v/>
      </c>
      <c r="B333" s="6"/>
      <c r="H333" s="5"/>
      <c r="I333" s="5"/>
      <c r="J333" s="5" t="str">
        <f t="shared" si="21"/>
        <v/>
      </c>
      <c r="K333" s="5"/>
      <c r="L333" s="5"/>
      <c r="M333" s="5"/>
      <c r="N333" s="5"/>
      <c r="S333" s="5" t="str" cm="1">
        <f t="array" ref="S333">IF(R333="","",SUMPRODUCT(($E$7:$E$503=R333)*($H$7:$H$503)))</f>
        <v/>
      </c>
    </row>
    <row r="334" spans="1:19" x14ac:dyDescent="0.2">
      <c r="A334" s="2" t="str">
        <f t="shared" si="20"/>
        <v/>
      </c>
      <c r="B334" s="6"/>
      <c r="H334" s="5"/>
      <c r="I334" s="5"/>
      <c r="J334" s="5" t="str">
        <f t="shared" si="21"/>
        <v/>
      </c>
      <c r="K334" s="5"/>
      <c r="L334" s="5"/>
      <c r="M334" s="5"/>
      <c r="N334" s="5"/>
      <c r="S334" s="5" t="str" cm="1">
        <f t="array" ref="S334">IF(R334="","",SUMPRODUCT(($E$7:$E$503=R334)*($H$7:$H$503)))</f>
        <v/>
      </c>
    </row>
    <row r="335" spans="1:19" x14ac:dyDescent="0.2">
      <c r="A335" s="2" t="str">
        <f t="shared" si="20"/>
        <v/>
      </c>
      <c r="B335" s="6"/>
      <c r="H335" s="5"/>
      <c r="I335" s="5"/>
      <c r="J335" s="5" t="str">
        <f t="shared" si="21"/>
        <v/>
      </c>
      <c r="K335" s="5"/>
      <c r="L335" s="5"/>
      <c r="M335" s="5"/>
      <c r="N335" s="5"/>
      <c r="S335" s="5" t="str" cm="1">
        <f t="array" ref="S335">IF(R335="","",SUMPRODUCT(($E$7:$E$503=R335)*($H$7:$H$503)))</f>
        <v/>
      </c>
    </row>
    <row r="336" spans="1:19" x14ac:dyDescent="0.2">
      <c r="A336" s="2" t="str">
        <f t="shared" si="20"/>
        <v/>
      </c>
      <c r="B336" s="6"/>
      <c r="H336" s="5"/>
      <c r="I336" s="5"/>
      <c r="J336" s="5" t="str">
        <f t="shared" si="21"/>
        <v/>
      </c>
      <c r="K336" s="5"/>
      <c r="L336" s="5"/>
      <c r="M336" s="5"/>
      <c r="N336" s="5"/>
      <c r="S336" s="5" t="str" cm="1">
        <f t="array" ref="S336">IF(R336="","",SUMPRODUCT(($E$7:$E$503=R336)*($H$7:$H$503)))</f>
        <v/>
      </c>
    </row>
    <row r="337" spans="1:19" x14ac:dyDescent="0.2">
      <c r="A337" s="2" t="str">
        <f t="shared" si="20"/>
        <v/>
      </c>
      <c r="B337" s="6"/>
      <c r="H337" s="5"/>
      <c r="I337" s="5"/>
      <c r="J337" s="5" t="str">
        <f t="shared" si="21"/>
        <v/>
      </c>
      <c r="K337" s="5"/>
      <c r="L337" s="5"/>
      <c r="M337" s="5"/>
      <c r="N337" s="5"/>
      <c r="S337" s="5" t="str" cm="1">
        <f t="array" ref="S337">IF(R337="","",SUMPRODUCT(($E$7:$E$503=R337)*($H$7:$H$503)))</f>
        <v/>
      </c>
    </row>
    <row r="338" spans="1:19" x14ac:dyDescent="0.2">
      <c r="A338" s="2" t="str">
        <f t="shared" si="20"/>
        <v/>
      </c>
      <c r="B338" s="6"/>
      <c r="H338" s="5"/>
      <c r="I338" s="5"/>
      <c r="J338" s="5" t="str">
        <f t="shared" si="21"/>
        <v/>
      </c>
      <c r="K338" s="5"/>
      <c r="L338" s="5"/>
      <c r="M338" s="5"/>
      <c r="N338" s="5"/>
      <c r="S338" s="5" t="str" cm="1">
        <f t="array" ref="S338">IF(R338="","",SUMPRODUCT(($E$7:$E$503=R338)*($H$7:$H$503)))</f>
        <v/>
      </c>
    </row>
    <row r="339" spans="1:19" x14ac:dyDescent="0.2">
      <c r="A339" s="2" t="str">
        <f t="shared" si="20"/>
        <v/>
      </c>
      <c r="B339" s="6"/>
      <c r="H339" s="5"/>
      <c r="I339" s="5"/>
      <c r="J339" s="5" t="str">
        <f t="shared" si="21"/>
        <v/>
      </c>
      <c r="K339" s="5"/>
      <c r="L339" s="5"/>
      <c r="M339" s="5"/>
      <c r="N339" s="5"/>
      <c r="S339" s="5" t="str" cm="1">
        <f t="array" ref="S339">IF(R339="","",SUMPRODUCT(($E$7:$E$503=R339)*($H$7:$H$503)))</f>
        <v/>
      </c>
    </row>
    <row r="340" spans="1:19" x14ac:dyDescent="0.2">
      <c r="A340" s="2" t="str">
        <f t="shared" si="20"/>
        <v/>
      </c>
      <c r="B340" s="6"/>
      <c r="H340" s="5"/>
      <c r="I340" s="5"/>
      <c r="J340" s="5" t="str">
        <f t="shared" si="21"/>
        <v/>
      </c>
      <c r="K340" s="5"/>
      <c r="L340" s="5"/>
      <c r="M340" s="5"/>
      <c r="N340" s="5"/>
      <c r="S340" s="5" t="str" cm="1">
        <f t="array" ref="S340">IF(R340="","",SUMPRODUCT(($E$7:$E$503=R340)*($H$7:$H$503)))</f>
        <v/>
      </c>
    </row>
    <row r="341" spans="1:19" x14ac:dyDescent="0.2">
      <c r="A341" s="2" t="str">
        <f t="shared" si="20"/>
        <v/>
      </c>
      <c r="B341" s="6"/>
      <c r="H341" s="5"/>
      <c r="I341" s="5"/>
      <c r="J341" s="5" t="str">
        <f t="shared" si="21"/>
        <v/>
      </c>
      <c r="K341" s="5"/>
      <c r="L341" s="5"/>
      <c r="M341" s="5"/>
      <c r="N341" s="5"/>
      <c r="S341" s="5" t="str" cm="1">
        <f t="array" ref="S341">IF(R341="","",SUMPRODUCT(($E$7:$E$503=R341)*($H$7:$H$503)))</f>
        <v/>
      </c>
    </row>
    <row r="342" spans="1:19" x14ac:dyDescent="0.2">
      <c r="A342" s="2" t="str">
        <f t="shared" si="20"/>
        <v/>
      </c>
      <c r="B342" s="6"/>
      <c r="H342" s="5"/>
      <c r="I342" s="5"/>
      <c r="J342" s="5" t="str">
        <f t="shared" si="21"/>
        <v/>
      </c>
      <c r="K342" s="5"/>
      <c r="L342" s="5"/>
      <c r="M342" s="5"/>
      <c r="N342" s="5"/>
      <c r="S342" s="5" t="str" cm="1">
        <f t="array" ref="S342">IF(R342="","",SUMPRODUCT(($E$7:$E$503=R342)*($H$7:$H$503)))</f>
        <v/>
      </c>
    </row>
    <row r="343" spans="1:19" x14ac:dyDescent="0.2">
      <c r="A343" s="2" t="str">
        <f t="shared" si="20"/>
        <v/>
      </c>
      <c r="B343" s="6"/>
      <c r="H343" s="5"/>
      <c r="I343" s="5"/>
      <c r="J343" s="5" t="str">
        <f t="shared" si="21"/>
        <v/>
      </c>
      <c r="K343" s="5"/>
      <c r="L343" s="5"/>
      <c r="M343" s="5"/>
      <c r="N343" s="5"/>
      <c r="S343" s="5" t="str" cm="1">
        <f t="array" ref="S343">IF(R343="","",SUMPRODUCT(($E$7:$E$503=R343)*($H$7:$H$503)))</f>
        <v/>
      </c>
    </row>
    <row r="344" spans="1:19" x14ac:dyDescent="0.2">
      <c r="A344" s="2" t="str">
        <f t="shared" si="20"/>
        <v/>
      </c>
      <c r="B344" s="6"/>
      <c r="H344" s="5"/>
      <c r="I344" s="5"/>
      <c r="J344" s="5" t="str">
        <f t="shared" si="21"/>
        <v/>
      </c>
      <c r="K344" s="5"/>
      <c r="L344" s="5"/>
      <c r="M344" s="5"/>
      <c r="N344" s="5"/>
      <c r="S344" s="5" t="str" cm="1">
        <f t="array" ref="S344">IF(R344="","",SUMPRODUCT(($E$7:$E$503=R344)*($H$7:$H$503)))</f>
        <v/>
      </c>
    </row>
    <row r="345" spans="1:19" x14ac:dyDescent="0.2">
      <c r="A345" s="2" t="str">
        <f t="shared" si="20"/>
        <v/>
      </c>
      <c r="B345" s="6"/>
      <c r="H345" s="5"/>
      <c r="I345" s="5"/>
      <c r="J345" s="5" t="str">
        <f t="shared" si="21"/>
        <v/>
      </c>
      <c r="K345" s="5"/>
      <c r="L345" s="5"/>
      <c r="M345" s="5"/>
      <c r="N345" s="5"/>
      <c r="S345" s="5" t="str" cm="1">
        <f t="array" ref="S345">IF(R345="","",SUMPRODUCT(($E$7:$E$503=R345)*($H$7:$H$503)))</f>
        <v/>
      </c>
    </row>
    <row r="346" spans="1:19" x14ac:dyDescent="0.2">
      <c r="A346" s="2" t="str">
        <f t="shared" si="20"/>
        <v/>
      </c>
      <c r="B346" s="6"/>
      <c r="H346" s="5"/>
      <c r="I346" s="5"/>
      <c r="J346" s="5" t="str">
        <f t="shared" si="21"/>
        <v/>
      </c>
      <c r="K346" s="5"/>
      <c r="L346" s="5"/>
      <c r="M346" s="5"/>
      <c r="N346" s="5"/>
      <c r="S346" s="5" t="str" cm="1">
        <f t="array" ref="S346">IF(R346="","",SUMPRODUCT(($E$7:$E$503=R346)*($H$7:$H$503)))</f>
        <v/>
      </c>
    </row>
    <row r="347" spans="1:19" x14ac:dyDescent="0.2">
      <c r="A347" s="2" t="str">
        <f t="shared" si="20"/>
        <v/>
      </c>
      <c r="B347" s="6"/>
      <c r="H347" s="5"/>
      <c r="I347" s="5"/>
      <c r="J347" s="5" t="str">
        <f t="shared" si="21"/>
        <v/>
      </c>
      <c r="K347" s="5"/>
      <c r="L347" s="5"/>
      <c r="M347" s="5"/>
      <c r="N347" s="5"/>
      <c r="S347" s="5" t="str" cm="1">
        <f t="array" ref="S347">IF(R347="","",SUMPRODUCT(($E$7:$E$503=R347)*($H$7:$H$503)))</f>
        <v/>
      </c>
    </row>
    <row r="348" spans="1:19" x14ac:dyDescent="0.2">
      <c r="A348" s="2" t="str">
        <f t="shared" si="20"/>
        <v/>
      </c>
      <c r="B348" s="6"/>
      <c r="H348" s="5"/>
      <c r="I348" s="5"/>
      <c r="J348" s="5" t="str">
        <f t="shared" si="21"/>
        <v/>
      </c>
      <c r="K348" s="5"/>
      <c r="L348" s="5"/>
      <c r="M348" s="5"/>
      <c r="N348" s="5"/>
      <c r="S348" s="5" t="str" cm="1">
        <f t="array" ref="S348">IF(R348="","",SUMPRODUCT(($E$7:$E$503=R348)*($H$7:$H$503)))</f>
        <v/>
      </c>
    </row>
    <row r="349" spans="1:19" x14ac:dyDescent="0.2">
      <c r="A349" s="2" t="str">
        <f t="shared" si="20"/>
        <v/>
      </c>
      <c r="B349" s="6"/>
      <c r="H349" s="5"/>
      <c r="I349" s="5"/>
      <c r="J349" s="5" t="str">
        <f t="shared" si="21"/>
        <v/>
      </c>
      <c r="K349" s="5"/>
      <c r="L349" s="5"/>
      <c r="M349" s="5"/>
      <c r="N349" s="5"/>
      <c r="S349" s="5" t="str" cm="1">
        <f t="array" ref="S349">IF(R349="","",SUMPRODUCT(($E$7:$E$503=R349)*($H$7:$H$503)))</f>
        <v/>
      </c>
    </row>
    <row r="350" spans="1:19" x14ac:dyDescent="0.2">
      <c r="A350" s="2" t="str">
        <f t="shared" si="20"/>
        <v/>
      </c>
      <c r="B350" s="6"/>
      <c r="H350" s="5"/>
      <c r="I350" s="5"/>
      <c r="J350" s="5" t="str">
        <f t="shared" si="21"/>
        <v/>
      </c>
      <c r="K350" s="5"/>
      <c r="L350" s="5"/>
      <c r="M350" s="5"/>
      <c r="N350" s="5"/>
      <c r="S350" s="5" t="str" cm="1">
        <f t="array" ref="S350">IF(R350="","",SUMPRODUCT(($E$7:$E$503=R350)*($H$7:$H$503)))</f>
        <v/>
      </c>
    </row>
    <row r="351" spans="1:19" x14ac:dyDescent="0.2">
      <c r="A351" s="2" t="str">
        <f t="shared" si="20"/>
        <v/>
      </c>
      <c r="B351" s="6"/>
      <c r="H351" s="5"/>
      <c r="I351" s="5"/>
      <c r="J351" s="5" t="str">
        <f t="shared" si="21"/>
        <v/>
      </c>
      <c r="K351" s="5"/>
      <c r="L351" s="5"/>
      <c r="M351" s="5"/>
      <c r="N351" s="5"/>
      <c r="S351" s="5" t="str" cm="1">
        <f t="array" ref="S351">IF(R351="","",SUMPRODUCT(($E$7:$E$503=R351)*($H$7:$H$503)))</f>
        <v/>
      </c>
    </row>
    <row r="352" spans="1:19" x14ac:dyDescent="0.2">
      <c r="A352" s="2" t="str">
        <f t="shared" si="20"/>
        <v/>
      </c>
      <c r="B352" s="6"/>
      <c r="H352" s="5"/>
      <c r="I352" s="5"/>
      <c r="J352" s="5" t="str">
        <f t="shared" si="21"/>
        <v/>
      </c>
      <c r="K352" s="5"/>
      <c r="L352" s="5"/>
      <c r="M352" s="5"/>
      <c r="N352" s="5"/>
      <c r="S352" s="5" t="str" cm="1">
        <f t="array" ref="S352">IF(R352="","",SUMPRODUCT(($E$7:$E$503=R352)*($H$7:$H$503)))</f>
        <v/>
      </c>
    </row>
    <row r="353" spans="1:19" x14ac:dyDescent="0.2">
      <c r="A353" s="2" t="str">
        <f t="shared" si="20"/>
        <v/>
      </c>
      <c r="B353" s="6"/>
      <c r="H353" s="5"/>
      <c r="I353" s="5"/>
      <c r="J353" s="5" t="str">
        <f t="shared" si="21"/>
        <v/>
      </c>
      <c r="K353" s="5"/>
      <c r="L353" s="5"/>
      <c r="M353" s="5"/>
      <c r="N353" s="5"/>
      <c r="S353" s="5" t="str" cm="1">
        <f t="array" ref="S353">IF(R353="","",SUMPRODUCT(($E$7:$E$503=R353)*($H$7:$H$503)))</f>
        <v/>
      </c>
    </row>
    <row r="354" spans="1:19" x14ac:dyDescent="0.2">
      <c r="A354" s="2" t="str">
        <f t="shared" si="20"/>
        <v/>
      </c>
      <c r="B354" s="6"/>
      <c r="H354" s="5"/>
      <c r="I354" s="5"/>
      <c r="J354" s="5" t="str">
        <f t="shared" si="21"/>
        <v/>
      </c>
      <c r="K354" s="5"/>
      <c r="L354" s="5"/>
      <c r="M354" s="5"/>
      <c r="N354" s="5"/>
      <c r="S354" s="5" t="str" cm="1">
        <f t="array" ref="S354">IF(R354="","",SUMPRODUCT(($E$7:$E$503=R354)*($H$7:$H$503)))</f>
        <v/>
      </c>
    </row>
    <row r="355" spans="1:19" x14ac:dyDescent="0.2">
      <c r="A355" s="2" t="str">
        <f t="shared" si="20"/>
        <v/>
      </c>
      <c r="B355" s="6"/>
      <c r="H355" s="5"/>
      <c r="I355" s="5"/>
      <c r="J355" s="5" t="str">
        <f t="shared" si="21"/>
        <v/>
      </c>
      <c r="K355" s="5"/>
      <c r="L355" s="5"/>
      <c r="M355" s="5"/>
      <c r="N355" s="5"/>
      <c r="S355" s="5" t="str" cm="1">
        <f t="array" ref="S355">IF(R355="","",SUMPRODUCT(($E$7:$E$503=R355)*($H$7:$H$503)))</f>
        <v/>
      </c>
    </row>
    <row r="356" spans="1:19" x14ac:dyDescent="0.2">
      <c r="A356" s="2" t="str">
        <f t="shared" si="20"/>
        <v/>
      </c>
      <c r="B356" s="6"/>
      <c r="H356" s="5"/>
      <c r="I356" s="5"/>
      <c r="J356" s="5" t="str">
        <f t="shared" si="21"/>
        <v/>
      </c>
      <c r="K356" s="5"/>
      <c r="L356" s="5"/>
      <c r="M356" s="5"/>
      <c r="N356" s="5"/>
      <c r="S356" s="5" t="str" cm="1">
        <f t="array" ref="S356">IF(R356="","",SUMPRODUCT(($E$7:$E$503=R356)*($H$7:$H$503)))</f>
        <v/>
      </c>
    </row>
    <row r="357" spans="1:19" x14ac:dyDescent="0.2">
      <c r="A357" s="2" t="str">
        <f t="shared" si="20"/>
        <v/>
      </c>
      <c r="B357" s="6"/>
      <c r="H357" s="5"/>
      <c r="I357" s="5"/>
      <c r="J357" s="5" t="str">
        <f t="shared" si="21"/>
        <v/>
      </c>
      <c r="K357" s="5"/>
      <c r="L357" s="5"/>
      <c r="M357" s="5"/>
      <c r="N357" s="5"/>
      <c r="S357" s="5" t="str" cm="1">
        <f t="array" ref="S357">IF(R357="","",SUMPRODUCT(($E$7:$E$503=R357)*($H$7:$H$503)))</f>
        <v/>
      </c>
    </row>
    <row r="358" spans="1:19" x14ac:dyDescent="0.2">
      <c r="A358" s="2" t="str">
        <f t="shared" si="20"/>
        <v/>
      </c>
      <c r="B358" s="6"/>
      <c r="H358" s="5"/>
      <c r="I358" s="5"/>
      <c r="J358" s="5" t="str">
        <f t="shared" si="21"/>
        <v/>
      </c>
      <c r="K358" s="5"/>
      <c r="L358" s="5"/>
      <c r="M358" s="5"/>
      <c r="N358" s="5"/>
      <c r="S358" s="5" t="str" cm="1">
        <f t="array" ref="S358">IF(R358="","",SUMPRODUCT(($E$7:$E$503=R358)*($H$7:$H$503)))</f>
        <v/>
      </c>
    </row>
    <row r="359" spans="1:19" x14ac:dyDescent="0.2">
      <c r="A359" s="2" t="str">
        <f t="shared" si="20"/>
        <v/>
      </c>
      <c r="B359" s="6"/>
      <c r="H359" s="5"/>
      <c r="I359" s="5"/>
      <c r="J359" s="5" t="str">
        <f t="shared" si="21"/>
        <v/>
      </c>
      <c r="K359" s="5"/>
      <c r="L359" s="5"/>
      <c r="M359" s="5"/>
      <c r="N359" s="5"/>
      <c r="S359" s="5" t="str" cm="1">
        <f t="array" ref="S359">IF(R359="","",SUMPRODUCT(($E$7:$E$503=R359)*($H$7:$H$503)))</f>
        <v/>
      </c>
    </row>
    <row r="360" spans="1:19" x14ac:dyDescent="0.2">
      <c r="A360" s="2" t="str">
        <f t="shared" si="20"/>
        <v/>
      </c>
      <c r="B360" s="6"/>
      <c r="H360" s="5"/>
      <c r="I360" s="5"/>
      <c r="J360" s="5" t="str">
        <f t="shared" si="21"/>
        <v/>
      </c>
      <c r="K360" s="5"/>
      <c r="L360" s="5"/>
      <c r="M360" s="5"/>
      <c r="N360" s="5"/>
      <c r="S360" s="5" t="str" cm="1">
        <f t="array" ref="S360">IF(R360="","",SUMPRODUCT(($E$7:$E$503=R360)*($H$7:$H$503)))</f>
        <v/>
      </c>
    </row>
    <row r="361" spans="1:19" x14ac:dyDescent="0.2">
      <c r="A361" s="2" t="str">
        <f t="shared" si="20"/>
        <v/>
      </c>
      <c r="B361" s="6"/>
      <c r="H361" s="5"/>
      <c r="I361" s="5"/>
      <c r="J361" s="5" t="str">
        <f t="shared" si="21"/>
        <v/>
      </c>
      <c r="K361" s="5"/>
      <c r="L361" s="5"/>
      <c r="M361" s="5"/>
      <c r="N361" s="5"/>
      <c r="S361" s="5" t="str" cm="1">
        <f t="array" ref="S361">IF(R361="","",SUMPRODUCT(($E$7:$E$503=R361)*($H$7:$H$503)))</f>
        <v/>
      </c>
    </row>
    <row r="362" spans="1:19" x14ac:dyDescent="0.2">
      <c r="A362" s="2" t="str">
        <f t="shared" si="20"/>
        <v/>
      </c>
      <c r="B362" s="6"/>
      <c r="H362" s="5"/>
      <c r="I362" s="5"/>
      <c r="J362" s="5" t="str">
        <f t="shared" si="21"/>
        <v/>
      </c>
      <c r="K362" s="5"/>
      <c r="L362" s="5"/>
      <c r="M362" s="5"/>
      <c r="N362" s="5"/>
      <c r="S362" s="5" t="str" cm="1">
        <f t="array" ref="S362">IF(R362="","",SUMPRODUCT(($E$7:$E$503=R362)*($H$7:$H$503)))</f>
        <v/>
      </c>
    </row>
    <row r="363" spans="1:19" x14ac:dyDescent="0.2">
      <c r="A363" s="2" t="str">
        <f t="shared" si="20"/>
        <v/>
      </c>
      <c r="B363" s="6"/>
      <c r="H363" s="5"/>
      <c r="I363" s="5"/>
      <c r="J363" s="5" t="str">
        <f t="shared" si="21"/>
        <v/>
      </c>
      <c r="K363" s="5"/>
      <c r="L363" s="5"/>
      <c r="M363" s="5"/>
      <c r="N363" s="5"/>
      <c r="S363" s="5" t="str" cm="1">
        <f t="array" ref="S363">IF(R363="","",SUMPRODUCT(($E$7:$E$503=R363)*($H$7:$H$503)))</f>
        <v/>
      </c>
    </row>
    <row r="364" spans="1:19" x14ac:dyDescent="0.2">
      <c r="A364" s="2" t="str">
        <f t="shared" si="20"/>
        <v/>
      </c>
      <c r="B364" s="6"/>
      <c r="H364" s="5"/>
      <c r="I364" s="5"/>
      <c r="J364" s="5" t="str">
        <f t="shared" si="21"/>
        <v/>
      </c>
      <c r="K364" s="5"/>
      <c r="L364" s="5"/>
      <c r="M364" s="5"/>
      <c r="N364" s="5"/>
      <c r="S364" s="5" t="str" cm="1">
        <f t="array" ref="S364">IF(R364="","",SUMPRODUCT(($E$7:$E$503=R364)*($H$7:$H$503)))</f>
        <v/>
      </c>
    </row>
    <row r="365" spans="1:19" x14ac:dyDescent="0.2">
      <c r="A365" s="2" t="str">
        <f t="shared" si="20"/>
        <v/>
      </c>
      <c r="B365" s="6"/>
      <c r="H365" s="5"/>
      <c r="I365" s="5"/>
      <c r="J365" s="5" t="str">
        <f t="shared" si="21"/>
        <v/>
      </c>
      <c r="K365" s="5"/>
      <c r="L365" s="5"/>
      <c r="M365" s="5"/>
      <c r="N365" s="5"/>
      <c r="S365" s="5" t="str" cm="1">
        <f t="array" ref="S365">IF(R365="","",SUMPRODUCT(($E$7:$E$503=R365)*($H$7:$H$503)))</f>
        <v/>
      </c>
    </row>
    <row r="366" spans="1:19" x14ac:dyDescent="0.2">
      <c r="A366" s="2" t="str">
        <f t="shared" si="20"/>
        <v/>
      </c>
      <c r="B366" s="6"/>
      <c r="H366" s="5"/>
      <c r="I366" s="5"/>
      <c r="J366" s="5" t="str">
        <f t="shared" si="21"/>
        <v/>
      </c>
      <c r="K366" s="5"/>
      <c r="L366" s="5"/>
      <c r="M366" s="5"/>
      <c r="N366" s="5"/>
      <c r="S366" s="5" t="str" cm="1">
        <f t="array" ref="S366">IF(R366="","",SUMPRODUCT(($E$7:$E$503=R366)*($H$7:$H$503)))</f>
        <v/>
      </c>
    </row>
    <row r="367" spans="1:19" x14ac:dyDescent="0.2">
      <c r="A367" s="2" t="str">
        <f t="shared" si="20"/>
        <v/>
      </c>
      <c r="B367" s="6"/>
      <c r="H367" s="5"/>
      <c r="I367" s="5"/>
      <c r="J367" s="5" t="str">
        <f t="shared" si="21"/>
        <v/>
      </c>
      <c r="K367" s="5"/>
      <c r="L367" s="5"/>
      <c r="M367" s="5"/>
      <c r="N367" s="5"/>
      <c r="S367" s="5" t="str" cm="1">
        <f t="array" ref="S367">IF(R367="","",SUMPRODUCT(($E$7:$E$503=R367)*($H$7:$H$503)))</f>
        <v/>
      </c>
    </row>
    <row r="368" spans="1:19" x14ac:dyDescent="0.2">
      <c r="A368" s="2" t="str">
        <f t="shared" si="20"/>
        <v/>
      </c>
      <c r="B368" s="6"/>
      <c r="H368" s="5"/>
      <c r="I368" s="5"/>
      <c r="J368" s="5" t="str">
        <f t="shared" si="21"/>
        <v/>
      </c>
      <c r="K368" s="5"/>
      <c r="L368" s="5"/>
      <c r="M368" s="5"/>
      <c r="N368" s="5"/>
      <c r="S368" s="5" t="str" cm="1">
        <f t="array" ref="S368">IF(R368="","",SUMPRODUCT(($E$7:$E$503=R368)*($H$7:$H$503)))</f>
        <v/>
      </c>
    </row>
    <row r="369" spans="1:19" x14ac:dyDescent="0.2">
      <c r="A369" s="2" t="str">
        <f t="shared" si="20"/>
        <v/>
      </c>
      <c r="B369" s="6"/>
      <c r="H369" s="5"/>
      <c r="I369" s="5"/>
      <c r="J369" s="5" t="str">
        <f t="shared" si="21"/>
        <v/>
      </c>
      <c r="K369" s="5"/>
      <c r="L369" s="5"/>
      <c r="M369" s="5"/>
      <c r="N369" s="5"/>
      <c r="S369" s="5" t="str" cm="1">
        <f t="array" ref="S369">IF(R369="","",SUMPRODUCT(($E$7:$E$503=R369)*($H$7:$H$503)))</f>
        <v/>
      </c>
    </row>
    <row r="370" spans="1:19" x14ac:dyDescent="0.2">
      <c r="A370" s="2" t="str">
        <f t="shared" si="20"/>
        <v/>
      </c>
      <c r="B370" s="6"/>
      <c r="H370" s="5"/>
      <c r="I370" s="5"/>
      <c r="J370" s="5" t="str">
        <f t="shared" si="21"/>
        <v/>
      </c>
      <c r="K370" s="5"/>
      <c r="L370" s="5"/>
      <c r="M370" s="5"/>
      <c r="N370" s="5"/>
      <c r="S370" s="5" t="str" cm="1">
        <f t="array" ref="S370">IF(R370="","",SUMPRODUCT(($E$7:$E$503=R370)*($H$7:$H$503)))</f>
        <v/>
      </c>
    </row>
    <row r="371" spans="1:19" x14ac:dyDescent="0.2">
      <c r="A371" s="2" t="str">
        <f t="shared" si="20"/>
        <v/>
      </c>
      <c r="B371" s="6"/>
      <c r="H371" s="5"/>
      <c r="I371" s="5"/>
      <c r="J371" s="5" t="str">
        <f t="shared" si="21"/>
        <v/>
      </c>
      <c r="K371" s="5"/>
      <c r="L371" s="5"/>
      <c r="M371" s="5"/>
      <c r="N371" s="5"/>
      <c r="S371" s="5" t="str" cm="1">
        <f t="array" ref="S371">IF(R371="","",SUMPRODUCT(($E$7:$E$503=R371)*($H$7:$H$503)))</f>
        <v/>
      </c>
    </row>
    <row r="372" spans="1:19" x14ac:dyDescent="0.2">
      <c r="A372" s="2" t="str">
        <f t="shared" si="20"/>
        <v/>
      </c>
      <c r="B372" s="6"/>
      <c r="H372" s="5"/>
      <c r="I372" s="5"/>
      <c r="J372" s="5" t="str">
        <f t="shared" si="21"/>
        <v/>
      </c>
      <c r="K372" s="5"/>
      <c r="L372" s="5"/>
      <c r="M372" s="5"/>
      <c r="N372" s="5"/>
      <c r="S372" s="5" t="str" cm="1">
        <f t="array" ref="S372">IF(R372="","",SUMPRODUCT(($E$7:$E$503=R372)*($H$7:$H$503)))</f>
        <v/>
      </c>
    </row>
    <row r="373" spans="1:19" x14ac:dyDescent="0.2">
      <c r="A373" s="2" t="str">
        <f t="shared" si="20"/>
        <v/>
      </c>
      <c r="B373" s="6"/>
      <c r="H373" s="5"/>
      <c r="I373" s="5"/>
      <c r="J373" s="5" t="str">
        <f t="shared" si="21"/>
        <v/>
      </c>
      <c r="K373" s="5"/>
      <c r="L373" s="5"/>
      <c r="M373" s="5"/>
      <c r="N373" s="5"/>
      <c r="S373" s="5" t="str" cm="1">
        <f t="array" ref="S373">IF(R373="","",SUMPRODUCT(($E$7:$E$503=R373)*($H$7:$H$503)))</f>
        <v/>
      </c>
    </row>
    <row r="374" spans="1:19" x14ac:dyDescent="0.2">
      <c r="A374" s="2" t="str">
        <f t="shared" si="20"/>
        <v/>
      </c>
      <c r="B374" s="6"/>
      <c r="H374" s="5"/>
      <c r="I374" s="5"/>
      <c r="J374" s="5" t="str">
        <f t="shared" si="21"/>
        <v/>
      </c>
      <c r="K374" s="5"/>
      <c r="L374" s="5"/>
      <c r="M374" s="5"/>
      <c r="N374" s="5"/>
      <c r="S374" s="5" t="str" cm="1">
        <f t="array" ref="S374">IF(R374="","",SUMPRODUCT(($E$7:$E$503=R374)*($H$7:$H$503)))</f>
        <v/>
      </c>
    </row>
    <row r="375" spans="1:19" x14ac:dyDescent="0.2">
      <c r="A375" s="2" t="str">
        <f t="shared" si="20"/>
        <v/>
      </c>
      <c r="B375" s="6"/>
      <c r="H375" s="5"/>
      <c r="I375" s="5"/>
      <c r="J375" s="5" t="str">
        <f t="shared" si="21"/>
        <v/>
      </c>
      <c r="K375" s="5"/>
      <c r="L375" s="5"/>
      <c r="M375" s="5"/>
      <c r="N375" s="5"/>
      <c r="S375" s="5" t="str" cm="1">
        <f t="array" ref="S375">IF(R375="","",SUMPRODUCT(($E$7:$E$503=R375)*($H$7:$H$503)))</f>
        <v/>
      </c>
    </row>
    <row r="376" spans="1:19" x14ac:dyDescent="0.2">
      <c r="A376" s="2" t="str">
        <f t="shared" si="20"/>
        <v/>
      </c>
      <c r="B376" s="6"/>
      <c r="H376" s="5"/>
      <c r="I376" s="5"/>
      <c r="J376" s="5" t="str">
        <f t="shared" si="21"/>
        <v/>
      </c>
      <c r="K376" s="5"/>
      <c r="L376" s="5"/>
      <c r="M376" s="5"/>
      <c r="N376" s="5"/>
      <c r="S376" s="5" t="str" cm="1">
        <f t="array" ref="S376">IF(R376="","",SUMPRODUCT(($E$7:$E$503=R376)*($H$7:$H$503)))</f>
        <v/>
      </c>
    </row>
    <row r="377" spans="1:19" x14ac:dyDescent="0.2">
      <c r="A377" s="2" t="str">
        <f t="shared" si="20"/>
        <v/>
      </c>
      <c r="B377" s="6"/>
      <c r="H377" s="5"/>
      <c r="I377" s="5"/>
      <c r="J377" s="5" t="str">
        <f t="shared" si="21"/>
        <v/>
      </c>
      <c r="K377" s="5"/>
      <c r="L377" s="5"/>
      <c r="M377" s="5"/>
      <c r="N377" s="5"/>
      <c r="S377" s="5" t="str" cm="1">
        <f t="array" ref="S377">IF(R377="","",SUMPRODUCT(($E$7:$E$503=R377)*($H$7:$H$503)))</f>
        <v/>
      </c>
    </row>
    <row r="378" spans="1:19" x14ac:dyDescent="0.2">
      <c r="A378" s="2" t="str">
        <f t="shared" si="20"/>
        <v/>
      </c>
      <c r="B378" s="6"/>
      <c r="H378" s="5"/>
      <c r="I378" s="5"/>
      <c r="J378" s="5" t="str">
        <f t="shared" si="21"/>
        <v/>
      </c>
      <c r="K378" s="5"/>
      <c r="L378" s="5"/>
      <c r="M378" s="5"/>
      <c r="N378" s="5"/>
      <c r="S378" s="5" t="str" cm="1">
        <f t="array" ref="S378">IF(R378="","",SUMPRODUCT(($E$7:$E$503=R378)*($H$7:$H$503)))</f>
        <v/>
      </c>
    </row>
    <row r="379" spans="1:19" x14ac:dyDescent="0.2">
      <c r="A379" s="2" t="str">
        <f t="shared" si="20"/>
        <v/>
      </c>
      <c r="B379" s="6"/>
      <c r="H379" s="5"/>
      <c r="I379" s="5"/>
      <c r="J379" s="5" t="str">
        <f t="shared" si="21"/>
        <v/>
      </c>
      <c r="K379" s="5"/>
      <c r="L379" s="5"/>
      <c r="M379" s="5"/>
      <c r="N379" s="5"/>
      <c r="S379" s="5" t="str" cm="1">
        <f t="array" ref="S379">IF(R379="","",SUMPRODUCT(($E$7:$E$503=R379)*($H$7:$H$503)))</f>
        <v/>
      </c>
    </row>
    <row r="380" spans="1:19" x14ac:dyDescent="0.2">
      <c r="A380" s="2" t="str">
        <f t="shared" si="20"/>
        <v/>
      </c>
      <c r="B380" s="6"/>
      <c r="H380" s="5"/>
      <c r="I380" s="5"/>
      <c r="J380" s="5" t="str">
        <f t="shared" si="21"/>
        <v/>
      </c>
      <c r="K380" s="5"/>
      <c r="L380" s="5"/>
      <c r="M380" s="5"/>
      <c r="N380" s="5"/>
      <c r="S380" s="5" t="str" cm="1">
        <f t="array" ref="S380">IF(R380="","",SUMPRODUCT(($E$7:$E$503=R380)*($H$7:$H$503)))</f>
        <v/>
      </c>
    </row>
    <row r="381" spans="1:19" x14ac:dyDescent="0.2">
      <c r="A381" s="2" t="str">
        <f t="shared" si="20"/>
        <v/>
      </c>
      <c r="B381" s="6"/>
      <c r="H381" s="5"/>
      <c r="I381" s="5"/>
      <c r="J381" s="5" t="str">
        <f t="shared" si="21"/>
        <v/>
      </c>
      <c r="K381" s="5"/>
      <c r="L381" s="5"/>
      <c r="M381" s="5"/>
      <c r="N381" s="5"/>
      <c r="S381" s="5" t="str" cm="1">
        <f t="array" ref="S381">IF(R381="","",SUMPRODUCT(($E$7:$E$503=R381)*($H$7:$H$503)))</f>
        <v/>
      </c>
    </row>
    <row r="382" spans="1:19" x14ac:dyDescent="0.2">
      <c r="A382" s="2" t="str">
        <f t="shared" si="20"/>
        <v/>
      </c>
      <c r="B382" s="6"/>
      <c r="H382" s="5"/>
      <c r="I382" s="5"/>
      <c r="J382" s="5" t="str">
        <f t="shared" si="21"/>
        <v/>
      </c>
      <c r="K382" s="5"/>
      <c r="L382" s="5"/>
      <c r="M382" s="5"/>
      <c r="N382" s="5"/>
      <c r="S382" s="5" t="str" cm="1">
        <f t="array" ref="S382">IF(R382="","",SUMPRODUCT(($E$7:$E$503=R382)*($H$7:$H$503)))</f>
        <v/>
      </c>
    </row>
    <row r="383" spans="1:19" x14ac:dyDescent="0.2">
      <c r="A383" s="2" t="str">
        <f t="shared" si="20"/>
        <v/>
      </c>
      <c r="B383" s="6"/>
      <c r="H383" s="5"/>
      <c r="I383" s="5"/>
      <c r="J383" s="5" t="str">
        <f t="shared" si="21"/>
        <v/>
      </c>
      <c r="K383" s="5"/>
      <c r="L383" s="5"/>
      <c r="M383" s="5"/>
      <c r="N383" s="5"/>
      <c r="S383" s="5" t="str" cm="1">
        <f t="array" ref="S383">IF(R383="","",SUMPRODUCT(($E$7:$E$503=R383)*($H$7:$H$503)))</f>
        <v/>
      </c>
    </row>
    <row r="384" spans="1:19" x14ac:dyDescent="0.2">
      <c r="A384" s="2" t="str">
        <f t="shared" si="20"/>
        <v/>
      </c>
      <c r="B384" s="6"/>
      <c r="H384" s="5"/>
      <c r="I384" s="5"/>
      <c r="J384" s="5" t="str">
        <f t="shared" si="21"/>
        <v/>
      </c>
      <c r="K384" s="5"/>
      <c r="L384" s="5"/>
      <c r="M384" s="5"/>
      <c r="N384" s="5"/>
      <c r="S384" s="5" t="str" cm="1">
        <f t="array" ref="S384">IF(R384="","",SUMPRODUCT(($E$7:$E$503=R384)*($H$7:$H$503)))</f>
        <v/>
      </c>
    </row>
    <row r="385" spans="1:19" x14ac:dyDescent="0.2">
      <c r="A385" s="2" t="str">
        <f t="shared" si="20"/>
        <v/>
      </c>
      <c r="B385" s="6"/>
      <c r="H385" s="5"/>
      <c r="I385" s="5"/>
      <c r="J385" s="5" t="str">
        <f t="shared" si="21"/>
        <v/>
      </c>
      <c r="K385" s="5"/>
      <c r="L385" s="5"/>
      <c r="M385" s="5"/>
      <c r="N385" s="5"/>
      <c r="S385" s="5" t="str" cm="1">
        <f t="array" ref="S385">IF(R385="","",SUMPRODUCT(($E$7:$E$503=R385)*($H$7:$H$503)))</f>
        <v/>
      </c>
    </row>
    <row r="386" spans="1:19" x14ac:dyDescent="0.2">
      <c r="A386" s="2" t="str">
        <f t="shared" si="20"/>
        <v/>
      </c>
      <c r="B386" s="6"/>
      <c r="H386" s="5"/>
      <c r="I386" s="5"/>
      <c r="J386" s="5" t="str">
        <f t="shared" si="21"/>
        <v/>
      </c>
      <c r="K386" s="5"/>
      <c r="L386" s="5"/>
      <c r="M386" s="5"/>
      <c r="N386" s="5"/>
      <c r="S386" s="5" t="str" cm="1">
        <f t="array" ref="S386">IF(R386="","",SUMPRODUCT(($E$7:$E$503=R386)*($H$7:$H$503)))</f>
        <v/>
      </c>
    </row>
    <row r="387" spans="1:19" x14ac:dyDescent="0.2">
      <c r="A387" s="2" t="str">
        <f t="shared" si="20"/>
        <v/>
      </c>
      <c r="B387" s="6"/>
      <c r="H387" s="5"/>
      <c r="I387" s="5"/>
      <c r="J387" s="5" t="str">
        <f t="shared" si="21"/>
        <v/>
      </c>
      <c r="K387" s="5"/>
      <c r="L387" s="5"/>
      <c r="M387" s="5"/>
      <c r="N387" s="5"/>
      <c r="S387" s="5" t="str" cm="1">
        <f t="array" ref="S387">IF(R387="","",SUMPRODUCT(($E$7:$E$503=R387)*($H$7:$H$503)))</f>
        <v/>
      </c>
    </row>
    <row r="388" spans="1:19" x14ac:dyDescent="0.2">
      <c r="A388" s="2" t="str">
        <f t="shared" si="20"/>
        <v/>
      </c>
      <c r="B388" s="6"/>
      <c r="H388" s="5"/>
      <c r="I388" s="5"/>
      <c r="J388" s="5" t="str">
        <f t="shared" si="21"/>
        <v/>
      </c>
      <c r="K388" s="5"/>
      <c r="L388" s="5"/>
      <c r="M388" s="5"/>
      <c r="N388" s="5"/>
      <c r="S388" s="5" t="str" cm="1">
        <f t="array" ref="S388">IF(R388="","",SUMPRODUCT(($E$7:$E$503=R388)*($H$7:$H$503)))</f>
        <v/>
      </c>
    </row>
    <row r="389" spans="1:19" x14ac:dyDescent="0.2">
      <c r="A389" s="2" t="str">
        <f t="shared" si="20"/>
        <v/>
      </c>
      <c r="B389" s="6"/>
      <c r="H389" s="5"/>
      <c r="I389" s="5"/>
      <c r="J389" s="5" t="str">
        <f t="shared" si="21"/>
        <v/>
      </c>
      <c r="K389" s="5"/>
      <c r="L389" s="5"/>
      <c r="M389" s="5"/>
      <c r="N389" s="5"/>
      <c r="S389" s="5" t="str" cm="1">
        <f t="array" ref="S389">IF(R389="","",SUMPRODUCT(($E$7:$E$503=R389)*($H$7:$H$503)))</f>
        <v/>
      </c>
    </row>
    <row r="390" spans="1:19" x14ac:dyDescent="0.2">
      <c r="A390" s="2" t="str">
        <f t="shared" si="20"/>
        <v/>
      </c>
      <c r="B390" s="6"/>
      <c r="H390" s="5"/>
      <c r="I390" s="5"/>
      <c r="J390" s="5" t="str">
        <f t="shared" si="21"/>
        <v/>
      </c>
      <c r="K390" s="5"/>
      <c r="L390" s="5"/>
      <c r="M390" s="5"/>
      <c r="N390" s="5"/>
      <c r="S390" s="5" t="str" cm="1">
        <f t="array" ref="S390">IF(R390="","",SUMPRODUCT(($E$7:$E$503=R390)*($H$7:$H$503)))</f>
        <v/>
      </c>
    </row>
    <row r="391" spans="1:19" x14ac:dyDescent="0.2">
      <c r="A391" s="2" t="str">
        <f t="shared" si="20"/>
        <v/>
      </c>
      <c r="B391" s="6"/>
      <c r="H391" s="5"/>
      <c r="I391" s="5"/>
      <c r="J391" s="5" t="str">
        <f t="shared" si="21"/>
        <v/>
      </c>
      <c r="K391" s="5"/>
      <c r="L391" s="5"/>
      <c r="M391" s="5"/>
      <c r="N391" s="5"/>
      <c r="S391" s="5" t="str" cm="1">
        <f t="array" ref="S391">IF(R391="","",SUMPRODUCT(($E$7:$E$503=R391)*($H$7:$H$503)))</f>
        <v/>
      </c>
    </row>
    <row r="392" spans="1:19" x14ac:dyDescent="0.2">
      <c r="A392" s="2" t="str">
        <f t="shared" si="20"/>
        <v/>
      </c>
      <c r="B392" s="6"/>
      <c r="H392" s="5"/>
      <c r="I392" s="5"/>
      <c r="J392" s="5" t="str">
        <f t="shared" si="21"/>
        <v/>
      </c>
      <c r="K392" s="5"/>
      <c r="L392" s="5"/>
      <c r="M392" s="5"/>
      <c r="N392" s="5"/>
      <c r="S392" s="5" t="str" cm="1">
        <f t="array" ref="S392">IF(R392="","",SUMPRODUCT(($E$7:$E$503=R392)*($H$7:$H$503)))</f>
        <v/>
      </c>
    </row>
    <row r="393" spans="1:19" x14ac:dyDescent="0.2">
      <c r="A393" s="2" t="str">
        <f t="shared" si="20"/>
        <v/>
      </c>
      <c r="B393" s="6"/>
      <c r="H393" s="5"/>
      <c r="I393" s="5"/>
      <c r="J393" s="5" t="str">
        <f t="shared" si="21"/>
        <v/>
      </c>
      <c r="K393" s="5"/>
      <c r="L393" s="5"/>
      <c r="M393" s="5"/>
      <c r="N393" s="5"/>
      <c r="S393" s="5" t="str" cm="1">
        <f t="array" ref="S393">IF(R393="","",SUMPRODUCT(($E$7:$E$503=R393)*($H$7:$H$503)))</f>
        <v/>
      </c>
    </row>
    <row r="394" spans="1:19" x14ac:dyDescent="0.2">
      <c r="A394" s="2" t="str">
        <f t="shared" ref="A394:A457" si="22">IF(B394="","",ROW()-7)</f>
        <v/>
      </c>
      <c r="B394" s="6"/>
      <c r="H394" s="5"/>
      <c r="I394" s="5"/>
      <c r="J394" s="5" t="str">
        <f t="shared" si="21"/>
        <v/>
      </c>
      <c r="K394" s="5"/>
      <c r="L394" s="5"/>
      <c r="M394" s="5"/>
      <c r="N394" s="5"/>
      <c r="S394" s="5" t="str" cm="1">
        <f t="array" ref="S394">IF(R394="","",SUMPRODUCT(($E$7:$E$503=R394)*($H$7:$H$503)))</f>
        <v/>
      </c>
    </row>
    <row r="395" spans="1:19" x14ac:dyDescent="0.2">
      <c r="A395" s="2" t="str">
        <f t="shared" si="22"/>
        <v/>
      </c>
      <c r="B395" s="6"/>
      <c r="H395" s="5"/>
      <c r="I395" s="5"/>
      <c r="J395" s="5" t="str">
        <f t="shared" ref="J395:J458" si="23">IF(AND(H395="",I395=""),"",J394+H395-I395)</f>
        <v/>
      </c>
      <c r="K395" s="5"/>
      <c r="L395" s="5"/>
      <c r="M395" s="5"/>
      <c r="N395" s="5"/>
      <c r="S395" s="5" t="str" cm="1">
        <f t="array" ref="S395">IF(R395="","",SUMPRODUCT(($E$7:$E$503=R395)*($H$7:$H$503)))</f>
        <v/>
      </c>
    </row>
    <row r="396" spans="1:19" x14ac:dyDescent="0.2">
      <c r="A396" s="2" t="str">
        <f t="shared" si="22"/>
        <v/>
      </c>
      <c r="B396" s="6"/>
      <c r="H396" s="5"/>
      <c r="I396" s="5"/>
      <c r="J396" s="5" t="str">
        <f t="shared" si="23"/>
        <v/>
      </c>
      <c r="K396" s="5"/>
      <c r="L396" s="5"/>
      <c r="M396" s="5"/>
      <c r="N396" s="5"/>
      <c r="S396" s="5" t="str" cm="1">
        <f t="array" ref="S396">IF(R396="","",SUMPRODUCT(($E$7:$E$503=R396)*($H$7:$H$503)))</f>
        <v/>
      </c>
    </row>
    <row r="397" spans="1:19" x14ac:dyDescent="0.2">
      <c r="A397" s="2" t="str">
        <f t="shared" si="22"/>
        <v/>
      </c>
      <c r="B397" s="6"/>
      <c r="H397" s="5"/>
      <c r="I397" s="5"/>
      <c r="J397" s="5" t="str">
        <f t="shared" si="23"/>
        <v/>
      </c>
      <c r="K397" s="5"/>
      <c r="L397" s="5"/>
      <c r="M397" s="5"/>
      <c r="N397" s="5"/>
      <c r="S397" s="5" t="str" cm="1">
        <f t="array" ref="S397">IF(R397="","",SUMPRODUCT(($E$7:$E$503=R397)*($H$7:$H$503)))</f>
        <v/>
      </c>
    </row>
    <row r="398" spans="1:19" x14ac:dyDescent="0.2">
      <c r="A398" s="2" t="str">
        <f t="shared" si="22"/>
        <v/>
      </c>
      <c r="B398" s="6"/>
      <c r="H398" s="5"/>
      <c r="I398" s="5"/>
      <c r="J398" s="5" t="str">
        <f t="shared" si="23"/>
        <v/>
      </c>
      <c r="K398" s="5"/>
      <c r="L398" s="5"/>
      <c r="M398" s="5"/>
      <c r="N398" s="5"/>
      <c r="S398" s="5" t="str" cm="1">
        <f t="array" ref="S398">IF(R398="","",SUMPRODUCT(($E$7:$E$503=R398)*($H$7:$H$503)))</f>
        <v/>
      </c>
    </row>
    <row r="399" spans="1:19" x14ac:dyDescent="0.2">
      <c r="A399" s="2" t="str">
        <f t="shared" si="22"/>
        <v/>
      </c>
      <c r="B399" s="6"/>
      <c r="H399" s="5"/>
      <c r="I399" s="5"/>
      <c r="J399" s="5" t="str">
        <f t="shared" si="23"/>
        <v/>
      </c>
      <c r="K399" s="5"/>
      <c r="L399" s="5"/>
      <c r="M399" s="5"/>
      <c r="N399" s="5"/>
      <c r="S399" s="5" t="str" cm="1">
        <f t="array" ref="S399">IF(R399="","",SUMPRODUCT(($E$7:$E$503=R399)*($H$7:$H$503)))</f>
        <v/>
      </c>
    </row>
    <row r="400" spans="1:19" x14ac:dyDescent="0.2">
      <c r="A400" s="2" t="str">
        <f t="shared" si="22"/>
        <v/>
      </c>
      <c r="B400" s="6"/>
      <c r="H400" s="5"/>
      <c r="I400" s="5"/>
      <c r="J400" s="5" t="str">
        <f t="shared" si="23"/>
        <v/>
      </c>
      <c r="K400" s="5"/>
      <c r="L400" s="5"/>
      <c r="M400" s="5"/>
      <c r="N400" s="5"/>
      <c r="S400" s="5" t="str" cm="1">
        <f t="array" ref="S400">IF(R400="","",SUMPRODUCT(($E$7:$E$503=R400)*($H$7:$H$503)))</f>
        <v/>
      </c>
    </row>
    <row r="401" spans="1:19" x14ac:dyDescent="0.2">
      <c r="A401" s="2" t="str">
        <f t="shared" si="22"/>
        <v/>
      </c>
      <c r="B401" s="6"/>
      <c r="H401" s="5"/>
      <c r="I401" s="5"/>
      <c r="J401" s="5" t="str">
        <f t="shared" si="23"/>
        <v/>
      </c>
      <c r="K401" s="5"/>
      <c r="L401" s="5"/>
      <c r="M401" s="5"/>
      <c r="N401" s="5"/>
      <c r="S401" s="5" t="str" cm="1">
        <f t="array" ref="S401">IF(R401="","",SUMPRODUCT(($E$7:$E$503=R401)*($H$7:$H$503)))</f>
        <v/>
      </c>
    </row>
    <row r="402" spans="1:19" x14ac:dyDescent="0.2">
      <c r="A402" s="2" t="str">
        <f t="shared" si="22"/>
        <v/>
      </c>
      <c r="B402" s="6"/>
      <c r="H402" s="5"/>
      <c r="I402" s="5"/>
      <c r="J402" s="5" t="str">
        <f t="shared" si="23"/>
        <v/>
      </c>
      <c r="K402" s="5"/>
      <c r="L402" s="5"/>
      <c r="M402" s="5"/>
      <c r="N402" s="5"/>
      <c r="S402" s="5" t="str" cm="1">
        <f t="array" ref="S402">IF(R402="","",SUMPRODUCT(($E$7:$E$503=R402)*($H$7:$H$503)))</f>
        <v/>
      </c>
    </row>
    <row r="403" spans="1:19" x14ac:dyDescent="0.2">
      <c r="A403" s="2" t="str">
        <f t="shared" si="22"/>
        <v/>
      </c>
      <c r="B403" s="6"/>
      <c r="H403" s="5"/>
      <c r="I403" s="5"/>
      <c r="J403" s="5" t="str">
        <f t="shared" si="23"/>
        <v/>
      </c>
      <c r="K403" s="5"/>
      <c r="L403" s="5"/>
      <c r="M403" s="5"/>
      <c r="N403" s="5"/>
      <c r="S403" s="5" t="str" cm="1">
        <f t="array" ref="S403">IF(R403="","",SUMPRODUCT(($E$7:$E$503=R403)*($H$7:$H$503)))</f>
        <v/>
      </c>
    </row>
    <row r="404" spans="1:19" x14ac:dyDescent="0.2">
      <c r="A404" s="2" t="str">
        <f t="shared" si="22"/>
        <v/>
      </c>
      <c r="B404" s="6"/>
      <c r="H404" s="5"/>
      <c r="I404" s="5"/>
      <c r="J404" s="5" t="str">
        <f t="shared" si="23"/>
        <v/>
      </c>
      <c r="K404" s="5"/>
      <c r="L404" s="5"/>
      <c r="M404" s="5"/>
      <c r="N404" s="5"/>
      <c r="S404" s="5" t="str" cm="1">
        <f t="array" ref="S404">IF(R404="","",SUMPRODUCT(($E$7:$E$503=R404)*($H$7:$H$503)))</f>
        <v/>
      </c>
    </row>
    <row r="405" spans="1:19" x14ac:dyDescent="0.2">
      <c r="A405" s="2" t="str">
        <f t="shared" si="22"/>
        <v/>
      </c>
      <c r="B405" s="6"/>
      <c r="H405" s="5"/>
      <c r="I405" s="5"/>
      <c r="J405" s="5" t="str">
        <f t="shared" si="23"/>
        <v/>
      </c>
      <c r="K405" s="5"/>
      <c r="L405" s="5"/>
      <c r="M405" s="5"/>
      <c r="N405" s="5"/>
      <c r="S405" s="5" t="str" cm="1">
        <f t="array" ref="S405">IF(R405="","",SUMPRODUCT(($E$7:$E$503=R405)*($H$7:$H$503)))</f>
        <v/>
      </c>
    </row>
    <row r="406" spans="1:19" x14ac:dyDescent="0.2">
      <c r="A406" s="2" t="str">
        <f t="shared" si="22"/>
        <v/>
      </c>
      <c r="B406" s="6"/>
      <c r="H406" s="5"/>
      <c r="I406" s="5"/>
      <c r="J406" s="5" t="str">
        <f t="shared" si="23"/>
        <v/>
      </c>
      <c r="K406" s="5"/>
      <c r="L406" s="5"/>
      <c r="M406" s="5"/>
      <c r="N406" s="5"/>
      <c r="S406" s="5" t="str" cm="1">
        <f t="array" ref="S406">IF(R406="","",SUMPRODUCT(($E$7:$E$503=R406)*($H$7:$H$503)))</f>
        <v/>
      </c>
    </row>
    <row r="407" spans="1:19" x14ac:dyDescent="0.2">
      <c r="A407" s="2" t="str">
        <f t="shared" si="22"/>
        <v/>
      </c>
      <c r="B407" s="6"/>
      <c r="H407" s="5"/>
      <c r="I407" s="5"/>
      <c r="J407" s="5" t="str">
        <f t="shared" si="23"/>
        <v/>
      </c>
      <c r="K407" s="5"/>
      <c r="L407" s="5"/>
      <c r="M407" s="5"/>
      <c r="N407" s="5"/>
      <c r="S407" s="5" t="str" cm="1">
        <f t="array" ref="S407">IF(R407="","",SUMPRODUCT(($E$7:$E$503=R407)*($H$7:$H$503)))</f>
        <v/>
      </c>
    </row>
    <row r="408" spans="1:19" x14ac:dyDescent="0.2">
      <c r="A408" s="2" t="str">
        <f t="shared" si="22"/>
        <v/>
      </c>
      <c r="B408" s="6"/>
      <c r="H408" s="5"/>
      <c r="I408" s="5"/>
      <c r="J408" s="5" t="str">
        <f t="shared" si="23"/>
        <v/>
      </c>
      <c r="K408" s="5"/>
      <c r="L408" s="5"/>
      <c r="M408" s="5"/>
      <c r="N408" s="5"/>
      <c r="S408" s="5" t="str" cm="1">
        <f t="array" ref="S408">IF(R408="","",SUMPRODUCT(($E$7:$E$503=R408)*($H$7:$H$503)))</f>
        <v/>
      </c>
    </row>
    <row r="409" spans="1:19" x14ac:dyDescent="0.2">
      <c r="A409" s="2" t="str">
        <f t="shared" si="22"/>
        <v/>
      </c>
      <c r="B409" s="6"/>
      <c r="H409" s="5"/>
      <c r="I409" s="5"/>
      <c r="J409" s="5" t="str">
        <f t="shared" si="23"/>
        <v/>
      </c>
      <c r="K409" s="5"/>
      <c r="L409" s="5"/>
      <c r="M409" s="5"/>
      <c r="N409" s="5"/>
      <c r="S409" s="5" t="str" cm="1">
        <f t="array" ref="S409">IF(R409="","",SUMPRODUCT(($E$7:$E$503=R409)*($H$7:$H$503)))</f>
        <v/>
      </c>
    </row>
    <row r="410" spans="1:19" x14ac:dyDescent="0.2">
      <c r="A410" s="2" t="str">
        <f t="shared" si="22"/>
        <v/>
      </c>
      <c r="B410" s="6"/>
      <c r="H410" s="5"/>
      <c r="I410" s="5"/>
      <c r="J410" s="5" t="str">
        <f t="shared" si="23"/>
        <v/>
      </c>
      <c r="K410" s="5"/>
      <c r="L410" s="5"/>
      <c r="M410" s="5"/>
      <c r="N410" s="5"/>
      <c r="S410" s="5" t="str" cm="1">
        <f t="array" ref="S410">IF(R410="","",SUMPRODUCT(($E$7:$E$503=R410)*($H$7:$H$503)))</f>
        <v/>
      </c>
    </row>
    <row r="411" spans="1:19" x14ac:dyDescent="0.2">
      <c r="A411" s="2" t="str">
        <f t="shared" si="22"/>
        <v/>
      </c>
      <c r="B411" s="6"/>
      <c r="H411" s="5"/>
      <c r="I411" s="5"/>
      <c r="J411" s="5" t="str">
        <f t="shared" si="23"/>
        <v/>
      </c>
      <c r="K411" s="5"/>
      <c r="L411" s="5"/>
      <c r="M411" s="5"/>
      <c r="N411" s="5"/>
      <c r="S411" s="5" t="str" cm="1">
        <f t="array" ref="S411">IF(R411="","",SUMPRODUCT(($E$7:$E$503=R411)*($H$7:$H$503)))</f>
        <v/>
      </c>
    </row>
    <row r="412" spans="1:19" x14ac:dyDescent="0.2">
      <c r="A412" s="2" t="str">
        <f t="shared" si="22"/>
        <v/>
      </c>
      <c r="B412" s="6"/>
      <c r="H412" s="5"/>
      <c r="I412" s="5"/>
      <c r="J412" s="5" t="str">
        <f t="shared" si="23"/>
        <v/>
      </c>
      <c r="K412" s="5"/>
      <c r="L412" s="5"/>
      <c r="M412" s="5"/>
      <c r="N412" s="5"/>
      <c r="S412" s="5" t="str" cm="1">
        <f t="array" ref="S412">IF(R412="","",SUMPRODUCT(($E$7:$E$503=R412)*($H$7:$H$503)))</f>
        <v/>
      </c>
    </row>
    <row r="413" spans="1:19" x14ac:dyDescent="0.2">
      <c r="A413" s="2" t="str">
        <f t="shared" si="22"/>
        <v/>
      </c>
      <c r="B413" s="6"/>
      <c r="H413" s="5"/>
      <c r="I413" s="5"/>
      <c r="J413" s="5" t="str">
        <f t="shared" si="23"/>
        <v/>
      </c>
      <c r="K413" s="5"/>
      <c r="L413" s="5"/>
      <c r="M413" s="5"/>
      <c r="N413" s="5"/>
      <c r="S413" s="5" t="str" cm="1">
        <f t="array" ref="S413">IF(R413="","",SUMPRODUCT(($E$7:$E$503=R413)*($H$7:$H$503)))</f>
        <v/>
      </c>
    </row>
    <row r="414" spans="1:19" x14ac:dyDescent="0.2">
      <c r="A414" s="2" t="str">
        <f t="shared" si="22"/>
        <v/>
      </c>
      <c r="B414" s="6"/>
      <c r="H414" s="5"/>
      <c r="I414" s="5"/>
      <c r="J414" s="5" t="str">
        <f t="shared" si="23"/>
        <v/>
      </c>
      <c r="K414" s="5"/>
      <c r="L414" s="5"/>
      <c r="M414" s="5"/>
      <c r="N414" s="5"/>
      <c r="S414" s="5" t="str" cm="1">
        <f t="array" ref="S414">IF(R414="","",SUMPRODUCT(($E$7:$E$503=R414)*($H$7:$H$503)))</f>
        <v/>
      </c>
    </row>
    <row r="415" spans="1:19" x14ac:dyDescent="0.2">
      <c r="A415" s="2" t="str">
        <f t="shared" si="22"/>
        <v/>
      </c>
      <c r="B415" s="6"/>
      <c r="H415" s="5"/>
      <c r="I415" s="5"/>
      <c r="J415" s="5" t="str">
        <f t="shared" si="23"/>
        <v/>
      </c>
      <c r="K415" s="5"/>
      <c r="L415" s="5"/>
      <c r="M415" s="5"/>
      <c r="N415" s="5"/>
      <c r="S415" s="5" t="str" cm="1">
        <f t="array" ref="S415">IF(R415="","",SUMPRODUCT(($E$7:$E$503=R415)*($H$7:$H$503)))</f>
        <v/>
      </c>
    </row>
    <row r="416" spans="1:19" x14ac:dyDescent="0.2">
      <c r="A416" s="2" t="str">
        <f t="shared" si="22"/>
        <v/>
      </c>
      <c r="B416" s="6"/>
      <c r="H416" s="5"/>
      <c r="I416" s="5"/>
      <c r="J416" s="5" t="str">
        <f t="shared" si="23"/>
        <v/>
      </c>
      <c r="K416" s="5"/>
      <c r="L416" s="5"/>
      <c r="M416" s="5"/>
      <c r="N416" s="5"/>
      <c r="S416" s="5" t="str" cm="1">
        <f t="array" ref="S416">IF(R416="","",SUMPRODUCT(($E$7:$E$503=R416)*($H$7:$H$503)))</f>
        <v/>
      </c>
    </row>
    <row r="417" spans="1:19" x14ac:dyDescent="0.2">
      <c r="A417" s="2" t="str">
        <f t="shared" si="22"/>
        <v/>
      </c>
      <c r="B417" s="6"/>
      <c r="H417" s="5"/>
      <c r="I417" s="5"/>
      <c r="J417" s="5" t="str">
        <f t="shared" si="23"/>
        <v/>
      </c>
      <c r="K417" s="5"/>
      <c r="L417" s="5"/>
      <c r="M417" s="5"/>
      <c r="N417" s="5"/>
      <c r="S417" s="5" t="str" cm="1">
        <f t="array" ref="S417">IF(R417="","",SUMPRODUCT(($E$7:$E$503=R417)*($H$7:$H$503)))</f>
        <v/>
      </c>
    </row>
    <row r="418" spans="1:19" x14ac:dyDescent="0.2">
      <c r="A418" s="2" t="str">
        <f t="shared" si="22"/>
        <v/>
      </c>
      <c r="B418" s="6"/>
      <c r="H418" s="5"/>
      <c r="I418" s="5"/>
      <c r="J418" s="5" t="str">
        <f t="shared" si="23"/>
        <v/>
      </c>
      <c r="K418" s="5"/>
      <c r="L418" s="5"/>
      <c r="M418" s="5"/>
      <c r="N418" s="5"/>
      <c r="S418" s="5" t="str" cm="1">
        <f t="array" ref="S418">IF(R418="","",SUMPRODUCT(($E$7:$E$503=R418)*($H$7:$H$503)))</f>
        <v/>
      </c>
    </row>
    <row r="419" spans="1:19" x14ac:dyDescent="0.2">
      <c r="A419" s="2" t="str">
        <f t="shared" si="22"/>
        <v/>
      </c>
      <c r="B419" s="6"/>
      <c r="H419" s="5"/>
      <c r="I419" s="5"/>
      <c r="J419" s="5" t="str">
        <f t="shared" si="23"/>
        <v/>
      </c>
      <c r="K419" s="5"/>
      <c r="L419" s="5"/>
      <c r="M419" s="5"/>
      <c r="N419" s="5"/>
      <c r="S419" s="5" t="str" cm="1">
        <f t="array" ref="S419">IF(R419="","",SUMPRODUCT(($E$7:$E$503=R419)*($H$7:$H$503)))</f>
        <v/>
      </c>
    </row>
    <row r="420" spans="1:19" x14ac:dyDescent="0.2">
      <c r="A420" s="2" t="str">
        <f t="shared" si="22"/>
        <v/>
      </c>
      <c r="B420" s="6"/>
      <c r="H420" s="5"/>
      <c r="I420" s="5"/>
      <c r="J420" s="5" t="str">
        <f t="shared" si="23"/>
        <v/>
      </c>
      <c r="K420" s="5"/>
      <c r="L420" s="5"/>
      <c r="M420" s="5"/>
      <c r="N420" s="5"/>
      <c r="S420" s="5" t="str" cm="1">
        <f t="array" ref="S420">IF(R420="","",SUMPRODUCT(($E$7:$E$503=R420)*($H$7:$H$503)))</f>
        <v/>
      </c>
    </row>
    <row r="421" spans="1:19" x14ac:dyDescent="0.2">
      <c r="A421" s="2" t="str">
        <f t="shared" si="22"/>
        <v/>
      </c>
      <c r="B421" s="6"/>
      <c r="H421" s="5"/>
      <c r="I421" s="5"/>
      <c r="J421" s="5" t="str">
        <f t="shared" si="23"/>
        <v/>
      </c>
      <c r="K421" s="5"/>
      <c r="L421" s="5"/>
      <c r="M421" s="5"/>
      <c r="N421" s="5"/>
      <c r="S421" s="5" t="str" cm="1">
        <f t="array" ref="S421">IF(R421="","",SUMPRODUCT(($E$7:$E$503=R421)*($H$7:$H$503)))</f>
        <v/>
      </c>
    </row>
    <row r="422" spans="1:19" x14ac:dyDescent="0.2">
      <c r="A422" s="2" t="str">
        <f t="shared" si="22"/>
        <v/>
      </c>
      <c r="B422" s="6"/>
      <c r="H422" s="5"/>
      <c r="I422" s="5"/>
      <c r="J422" s="5" t="str">
        <f t="shared" si="23"/>
        <v/>
      </c>
      <c r="K422" s="5"/>
      <c r="L422" s="5"/>
      <c r="M422" s="5"/>
      <c r="N422" s="5"/>
      <c r="S422" s="5" t="str" cm="1">
        <f t="array" ref="S422">IF(R422="","",SUMPRODUCT(($E$7:$E$503=R422)*($H$7:$H$503)))</f>
        <v/>
      </c>
    </row>
    <row r="423" spans="1:19" x14ac:dyDescent="0.2">
      <c r="A423" s="2" t="str">
        <f t="shared" si="22"/>
        <v/>
      </c>
      <c r="B423" s="6"/>
      <c r="H423" s="5"/>
      <c r="I423" s="5"/>
      <c r="J423" s="5" t="str">
        <f t="shared" si="23"/>
        <v/>
      </c>
      <c r="K423" s="5"/>
      <c r="L423" s="5"/>
      <c r="M423" s="5"/>
      <c r="N423" s="5"/>
      <c r="S423" s="5" t="str" cm="1">
        <f t="array" ref="S423">IF(R423="","",SUMPRODUCT(($E$7:$E$503=R423)*($H$7:$H$503)))</f>
        <v/>
      </c>
    </row>
    <row r="424" spans="1:19" x14ac:dyDescent="0.2">
      <c r="A424" s="2" t="str">
        <f t="shared" si="22"/>
        <v/>
      </c>
      <c r="B424" s="6"/>
      <c r="H424" s="5"/>
      <c r="I424" s="5"/>
      <c r="J424" s="5" t="str">
        <f t="shared" si="23"/>
        <v/>
      </c>
      <c r="K424" s="5"/>
      <c r="L424" s="5"/>
      <c r="M424" s="5"/>
      <c r="N424" s="5"/>
      <c r="S424" s="5" t="str" cm="1">
        <f t="array" ref="S424">IF(R424="","",SUMPRODUCT(($E$7:$E$503=R424)*($H$7:$H$503)))</f>
        <v/>
      </c>
    </row>
    <row r="425" spans="1:19" x14ac:dyDescent="0.2">
      <c r="A425" s="2" t="str">
        <f t="shared" si="22"/>
        <v/>
      </c>
      <c r="B425" s="6"/>
      <c r="H425" s="5"/>
      <c r="I425" s="5"/>
      <c r="J425" s="5" t="str">
        <f t="shared" si="23"/>
        <v/>
      </c>
      <c r="K425" s="5"/>
      <c r="L425" s="5"/>
      <c r="M425" s="5"/>
      <c r="N425" s="5"/>
      <c r="S425" s="5" t="str" cm="1">
        <f t="array" ref="S425">IF(R425="","",SUMPRODUCT(($E$7:$E$503=R425)*($H$7:$H$503)))</f>
        <v/>
      </c>
    </row>
    <row r="426" spans="1:19" x14ac:dyDescent="0.2">
      <c r="A426" s="2" t="str">
        <f t="shared" si="22"/>
        <v/>
      </c>
      <c r="B426" s="6"/>
      <c r="H426" s="5"/>
      <c r="I426" s="5"/>
      <c r="J426" s="5" t="str">
        <f t="shared" si="23"/>
        <v/>
      </c>
      <c r="K426" s="5"/>
      <c r="L426" s="5"/>
      <c r="M426" s="5"/>
      <c r="N426" s="5"/>
      <c r="S426" s="5" t="str" cm="1">
        <f t="array" ref="S426">IF(R426="","",SUMPRODUCT(($E$7:$E$503=R426)*($H$7:$H$503)))</f>
        <v/>
      </c>
    </row>
    <row r="427" spans="1:19" x14ac:dyDescent="0.2">
      <c r="A427" s="2" t="str">
        <f t="shared" si="22"/>
        <v/>
      </c>
      <c r="B427" s="6"/>
      <c r="H427" s="5"/>
      <c r="I427" s="5"/>
      <c r="J427" s="5" t="str">
        <f t="shared" si="23"/>
        <v/>
      </c>
      <c r="K427" s="5"/>
      <c r="L427" s="5"/>
      <c r="M427" s="5"/>
      <c r="N427" s="5"/>
      <c r="S427" s="5" t="str" cm="1">
        <f t="array" ref="S427">IF(R427="","",SUMPRODUCT(($E$7:$E$503=R427)*($H$7:$H$503)))</f>
        <v/>
      </c>
    </row>
    <row r="428" spans="1:19" x14ac:dyDescent="0.2">
      <c r="A428" s="2" t="str">
        <f t="shared" si="22"/>
        <v/>
      </c>
      <c r="B428" s="6"/>
      <c r="H428" s="5"/>
      <c r="I428" s="5"/>
      <c r="J428" s="5" t="str">
        <f t="shared" si="23"/>
        <v/>
      </c>
      <c r="K428" s="5"/>
      <c r="L428" s="5"/>
      <c r="M428" s="5"/>
      <c r="N428" s="5"/>
      <c r="S428" s="5" t="str" cm="1">
        <f t="array" ref="S428">IF(R428="","",SUMPRODUCT(($E$7:$E$503=R428)*($H$7:$H$503)))</f>
        <v/>
      </c>
    </row>
    <row r="429" spans="1:19" x14ac:dyDescent="0.2">
      <c r="A429" s="2" t="str">
        <f t="shared" si="22"/>
        <v/>
      </c>
      <c r="B429" s="6"/>
      <c r="H429" s="5"/>
      <c r="I429" s="5"/>
      <c r="J429" s="5" t="str">
        <f t="shared" si="23"/>
        <v/>
      </c>
      <c r="K429" s="5"/>
      <c r="L429" s="5"/>
      <c r="M429" s="5"/>
      <c r="N429" s="5"/>
      <c r="S429" s="5" t="str" cm="1">
        <f t="array" ref="S429">IF(R429="","",SUMPRODUCT(($E$7:$E$503=R429)*($H$7:$H$503)))</f>
        <v/>
      </c>
    </row>
    <row r="430" spans="1:19" x14ac:dyDescent="0.2">
      <c r="A430" s="2" t="str">
        <f t="shared" si="22"/>
        <v/>
      </c>
      <c r="B430" s="6"/>
      <c r="H430" s="5"/>
      <c r="I430" s="5"/>
      <c r="J430" s="5" t="str">
        <f t="shared" si="23"/>
        <v/>
      </c>
      <c r="K430" s="5"/>
      <c r="L430" s="5"/>
      <c r="M430" s="5"/>
      <c r="N430" s="5"/>
      <c r="S430" s="5" t="str" cm="1">
        <f t="array" ref="S430">IF(R430="","",SUMPRODUCT(($E$7:$E$503=R430)*($H$7:$H$503)))</f>
        <v/>
      </c>
    </row>
    <row r="431" spans="1:19" x14ac:dyDescent="0.2">
      <c r="A431" s="2" t="str">
        <f t="shared" si="22"/>
        <v/>
      </c>
      <c r="B431" s="6"/>
      <c r="H431" s="5"/>
      <c r="I431" s="5"/>
      <c r="J431" s="5" t="str">
        <f t="shared" si="23"/>
        <v/>
      </c>
      <c r="K431" s="5"/>
      <c r="L431" s="5"/>
      <c r="M431" s="5"/>
      <c r="N431" s="5"/>
      <c r="S431" s="5" t="str" cm="1">
        <f t="array" ref="S431">IF(R431="","",SUMPRODUCT(($E$7:$E$503=R431)*($H$7:$H$503)))</f>
        <v/>
      </c>
    </row>
    <row r="432" spans="1:19" x14ac:dyDescent="0.2">
      <c r="A432" s="2" t="str">
        <f t="shared" si="22"/>
        <v/>
      </c>
      <c r="B432" s="6"/>
      <c r="H432" s="5"/>
      <c r="I432" s="5"/>
      <c r="J432" s="5" t="str">
        <f t="shared" si="23"/>
        <v/>
      </c>
      <c r="K432" s="5"/>
      <c r="L432" s="5"/>
      <c r="M432" s="5"/>
      <c r="N432" s="5"/>
      <c r="S432" s="5" t="str" cm="1">
        <f t="array" ref="S432">IF(R432="","",SUMPRODUCT(($E$7:$E$503=R432)*($H$7:$H$503)))</f>
        <v/>
      </c>
    </row>
    <row r="433" spans="1:19" x14ac:dyDescent="0.2">
      <c r="A433" s="2" t="str">
        <f t="shared" si="22"/>
        <v/>
      </c>
      <c r="B433" s="6"/>
      <c r="H433" s="5"/>
      <c r="I433" s="5"/>
      <c r="J433" s="5" t="str">
        <f t="shared" si="23"/>
        <v/>
      </c>
      <c r="K433" s="5"/>
      <c r="L433" s="5"/>
      <c r="M433" s="5"/>
      <c r="N433" s="5"/>
      <c r="S433" s="5" t="str" cm="1">
        <f t="array" ref="S433">IF(R433="","",SUMPRODUCT(($E$7:$E$503=R433)*($H$7:$H$503)))</f>
        <v/>
      </c>
    </row>
    <row r="434" spans="1:19" x14ac:dyDescent="0.2">
      <c r="A434" s="2" t="str">
        <f t="shared" si="22"/>
        <v/>
      </c>
      <c r="B434" s="6"/>
      <c r="H434" s="5"/>
      <c r="I434" s="5"/>
      <c r="J434" s="5" t="str">
        <f t="shared" si="23"/>
        <v/>
      </c>
      <c r="K434" s="5"/>
      <c r="L434" s="5"/>
      <c r="M434" s="5"/>
      <c r="N434" s="5"/>
      <c r="S434" s="5" t="str" cm="1">
        <f t="array" ref="S434">IF(R434="","",SUMPRODUCT(($E$7:$E$503=R434)*($H$7:$H$503)))</f>
        <v/>
      </c>
    </row>
    <row r="435" spans="1:19" x14ac:dyDescent="0.2">
      <c r="A435" s="2" t="str">
        <f t="shared" si="22"/>
        <v/>
      </c>
      <c r="B435" s="6"/>
      <c r="H435" s="5"/>
      <c r="I435" s="5"/>
      <c r="J435" s="5" t="str">
        <f t="shared" si="23"/>
        <v/>
      </c>
      <c r="K435" s="5"/>
      <c r="L435" s="5"/>
      <c r="M435" s="5"/>
      <c r="N435" s="5"/>
      <c r="S435" s="5" t="str" cm="1">
        <f t="array" ref="S435">IF(R435="","",SUMPRODUCT(($E$7:$E$503=R435)*($H$7:$H$503)))</f>
        <v/>
      </c>
    </row>
    <row r="436" spans="1:19" x14ac:dyDescent="0.2">
      <c r="A436" s="2" t="str">
        <f t="shared" si="22"/>
        <v/>
      </c>
      <c r="B436" s="6"/>
      <c r="H436" s="5"/>
      <c r="I436" s="5"/>
      <c r="J436" s="5" t="str">
        <f t="shared" si="23"/>
        <v/>
      </c>
      <c r="K436" s="5"/>
      <c r="L436" s="5"/>
      <c r="M436" s="5"/>
      <c r="N436" s="5"/>
      <c r="S436" s="5" t="str" cm="1">
        <f t="array" ref="S436">IF(R436="","",SUMPRODUCT(($E$7:$E$503=R436)*($H$7:$H$503)))</f>
        <v/>
      </c>
    </row>
    <row r="437" spans="1:19" x14ac:dyDescent="0.2">
      <c r="A437" s="2" t="str">
        <f t="shared" si="22"/>
        <v/>
      </c>
      <c r="B437" s="6"/>
      <c r="H437" s="5"/>
      <c r="I437" s="5"/>
      <c r="J437" s="5" t="str">
        <f t="shared" si="23"/>
        <v/>
      </c>
      <c r="K437" s="5"/>
      <c r="L437" s="5"/>
      <c r="M437" s="5"/>
      <c r="N437" s="5"/>
      <c r="S437" s="5" t="str" cm="1">
        <f t="array" ref="S437">IF(R437="","",SUMPRODUCT(($E$7:$E$503=R437)*($H$7:$H$503)))</f>
        <v/>
      </c>
    </row>
    <row r="438" spans="1:19" x14ac:dyDescent="0.2">
      <c r="A438" s="2" t="str">
        <f t="shared" si="22"/>
        <v/>
      </c>
      <c r="B438" s="6"/>
      <c r="H438" s="5"/>
      <c r="I438" s="5"/>
      <c r="J438" s="5" t="str">
        <f t="shared" si="23"/>
        <v/>
      </c>
      <c r="K438" s="5"/>
      <c r="L438" s="5"/>
      <c r="M438" s="5"/>
      <c r="N438" s="5"/>
      <c r="S438" s="5" t="str" cm="1">
        <f t="array" ref="S438">IF(R438="","",SUMPRODUCT(($E$7:$E$503=R438)*($H$7:$H$503)))</f>
        <v/>
      </c>
    </row>
    <row r="439" spans="1:19" x14ac:dyDescent="0.2">
      <c r="A439" s="2" t="str">
        <f t="shared" si="22"/>
        <v/>
      </c>
      <c r="B439" s="6"/>
      <c r="H439" s="5"/>
      <c r="I439" s="5"/>
      <c r="J439" s="5" t="str">
        <f t="shared" si="23"/>
        <v/>
      </c>
      <c r="K439" s="5"/>
      <c r="L439" s="5"/>
      <c r="M439" s="5"/>
      <c r="N439" s="5"/>
      <c r="S439" s="5" t="str" cm="1">
        <f t="array" ref="S439">IF(R439="","",SUMPRODUCT(($E$7:$E$503=R439)*($H$7:$H$503)))</f>
        <v/>
      </c>
    </row>
    <row r="440" spans="1:19" x14ac:dyDescent="0.2">
      <c r="A440" s="2" t="str">
        <f t="shared" si="22"/>
        <v/>
      </c>
      <c r="B440" s="6"/>
      <c r="H440" s="5"/>
      <c r="I440" s="5"/>
      <c r="J440" s="5" t="str">
        <f t="shared" si="23"/>
        <v/>
      </c>
      <c r="K440" s="5"/>
      <c r="L440" s="5"/>
      <c r="M440" s="5"/>
      <c r="N440" s="5"/>
      <c r="S440" s="5" t="str" cm="1">
        <f t="array" ref="S440">IF(R440="","",SUMPRODUCT(($E$7:$E$503=R440)*($H$7:$H$503)))</f>
        <v/>
      </c>
    </row>
    <row r="441" spans="1:19" x14ac:dyDescent="0.2">
      <c r="A441" s="2" t="str">
        <f t="shared" si="22"/>
        <v/>
      </c>
      <c r="B441" s="6"/>
      <c r="H441" s="5"/>
      <c r="I441" s="5"/>
      <c r="J441" s="5" t="str">
        <f t="shared" si="23"/>
        <v/>
      </c>
      <c r="K441" s="5"/>
      <c r="L441" s="5"/>
      <c r="M441" s="5"/>
      <c r="N441" s="5"/>
      <c r="S441" s="5" t="str" cm="1">
        <f t="array" ref="S441">IF(R441="","",SUMPRODUCT(($E$7:$E$503=R441)*($H$7:$H$503)))</f>
        <v/>
      </c>
    </row>
    <row r="442" spans="1:19" x14ac:dyDescent="0.2">
      <c r="A442" s="2" t="str">
        <f t="shared" si="22"/>
        <v/>
      </c>
      <c r="B442" s="6"/>
      <c r="H442" s="5"/>
      <c r="I442" s="5"/>
      <c r="J442" s="5" t="str">
        <f t="shared" si="23"/>
        <v/>
      </c>
      <c r="K442" s="5"/>
      <c r="L442" s="5"/>
      <c r="M442" s="5"/>
      <c r="N442" s="5"/>
      <c r="S442" s="5" t="str" cm="1">
        <f t="array" ref="S442">IF(R442="","",SUMPRODUCT(($E$7:$E$503=R442)*($H$7:$H$503)))</f>
        <v/>
      </c>
    </row>
    <row r="443" spans="1:19" x14ac:dyDescent="0.2">
      <c r="A443" s="2" t="str">
        <f t="shared" si="22"/>
        <v/>
      </c>
      <c r="B443" s="6"/>
      <c r="H443" s="5"/>
      <c r="I443" s="5"/>
      <c r="J443" s="5" t="str">
        <f t="shared" si="23"/>
        <v/>
      </c>
      <c r="K443" s="5"/>
      <c r="L443" s="5"/>
      <c r="M443" s="5"/>
      <c r="N443" s="5"/>
      <c r="S443" s="5" t="str" cm="1">
        <f t="array" ref="S443">IF(R443="","",SUMPRODUCT(($E$7:$E$503=R443)*($H$7:$H$503)))</f>
        <v/>
      </c>
    </row>
    <row r="444" spans="1:19" x14ac:dyDescent="0.2">
      <c r="A444" s="2" t="str">
        <f t="shared" si="22"/>
        <v/>
      </c>
      <c r="B444" s="6"/>
      <c r="H444" s="5"/>
      <c r="I444" s="5"/>
      <c r="J444" s="5" t="str">
        <f t="shared" si="23"/>
        <v/>
      </c>
      <c r="K444" s="5"/>
      <c r="L444" s="5"/>
      <c r="M444" s="5"/>
      <c r="N444" s="5"/>
      <c r="S444" s="5" t="str" cm="1">
        <f t="array" ref="S444">IF(R444="","",SUMPRODUCT(($E$7:$E$503=R444)*($H$7:$H$503)))</f>
        <v/>
      </c>
    </row>
    <row r="445" spans="1:19" x14ac:dyDescent="0.2">
      <c r="A445" s="2" t="str">
        <f t="shared" si="22"/>
        <v/>
      </c>
      <c r="B445" s="6"/>
      <c r="H445" s="5"/>
      <c r="I445" s="5"/>
      <c r="J445" s="5" t="str">
        <f t="shared" si="23"/>
        <v/>
      </c>
      <c r="K445" s="5"/>
      <c r="L445" s="5"/>
      <c r="M445" s="5"/>
      <c r="N445" s="5"/>
      <c r="S445" s="5" t="str" cm="1">
        <f t="array" ref="S445">IF(R445="","",SUMPRODUCT(($E$7:$E$503=R445)*($H$7:$H$503)))</f>
        <v/>
      </c>
    </row>
    <row r="446" spans="1:19" x14ac:dyDescent="0.2">
      <c r="A446" s="2" t="str">
        <f t="shared" si="22"/>
        <v/>
      </c>
      <c r="B446" s="6"/>
      <c r="H446" s="5"/>
      <c r="I446" s="5"/>
      <c r="J446" s="5" t="str">
        <f t="shared" si="23"/>
        <v/>
      </c>
      <c r="K446" s="5"/>
      <c r="L446" s="5"/>
      <c r="M446" s="5"/>
      <c r="N446" s="5"/>
      <c r="S446" s="5" t="str" cm="1">
        <f t="array" ref="S446">IF(R446="","",SUMPRODUCT(($E$7:$E$503=R446)*($H$7:$H$503)))</f>
        <v/>
      </c>
    </row>
    <row r="447" spans="1:19" x14ac:dyDescent="0.2">
      <c r="A447" s="2" t="str">
        <f t="shared" si="22"/>
        <v/>
      </c>
      <c r="B447" s="6"/>
      <c r="H447" s="5"/>
      <c r="I447" s="5"/>
      <c r="J447" s="5" t="str">
        <f t="shared" si="23"/>
        <v/>
      </c>
      <c r="K447" s="5"/>
      <c r="L447" s="5"/>
      <c r="M447" s="5"/>
      <c r="N447" s="5"/>
      <c r="S447" s="5" t="str" cm="1">
        <f t="array" ref="S447">IF(R447="","",SUMPRODUCT(($E$7:$E$503=R447)*($H$7:$H$503)))</f>
        <v/>
      </c>
    </row>
    <row r="448" spans="1:19" x14ac:dyDescent="0.2">
      <c r="A448" s="2" t="str">
        <f t="shared" si="22"/>
        <v/>
      </c>
      <c r="B448" s="6"/>
      <c r="H448" s="5"/>
      <c r="I448" s="5"/>
      <c r="J448" s="5" t="str">
        <f t="shared" si="23"/>
        <v/>
      </c>
      <c r="K448" s="5"/>
      <c r="L448" s="5"/>
      <c r="M448" s="5"/>
      <c r="N448" s="5"/>
      <c r="S448" s="5" t="str" cm="1">
        <f t="array" ref="S448">IF(R448="","",SUMPRODUCT(($E$7:$E$503=R448)*($H$7:$H$503)))</f>
        <v/>
      </c>
    </row>
    <row r="449" spans="1:19" x14ac:dyDescent="0.2">
      <c r="A449" s="2" t="str">
        <f t="shared" si="22"/>
        <v/>
      </c>
      <c r="B449" s="6"/>
      <c r="H449" s="5"/>
      <c r="I449" s="5"/>
      <c r="J449" s="5" t="str">
        <f t="shared" si="23"/>
        <v/>
      </c>
      <c r="K449" s="5"/>
      <c r="L449" s="5"/>
      <c r="M449" s="5"/>
      <c r="N449" s="5"/>
      <c r="S449" s="5" t="str" cm="1">
        <f t="array" ref="S449">IF(R449="","",SUMPRODUCT(($E$7:$E$503=R449)*($H$7:$H$503)))</f>
        <v/>
      </c>
    </row>
    <row r="450" spans="1:19" x14ac:dyDescent="0.2">
      <c r="A450" s="2" t="str">
        <f t="shared" si="22"/>
        <v/>
      </c>
      <c r="B450" s="6"/>
      <c r="H450" s="5"/>
      <c r="I450" s="5"/>
      <c r="J450" s="5" t="str">
        <f t="shared" si="23"/>
        <v/>
      </c>
      <c r="K450" s="5"/>
      <c r="L450" s="5"/>
      <c r="M450" s="5"/>
      <c r="N450" s="5"/>
      <c r="S450" s="5" t="str" cm="1">
        <f t="array" ref="S450">IF(R450="","",SUMPRODUCT(($E$7:$E$503=R450)*($H$7:$H$503)))</f>
        <v/>
      </c>
    </row>
    <row r="451" spans="1:19" x14ac:dyDescent="0.2">
      <c r="A451" s="2" t="str">
        <f t="shared" si="22"/>
        <v/>
      </c>
      <c r="B451" s="6"/>
      <c r="H451" s="5"/>
      <c r="I451" s="5"/>
      <c r="J451" s="5" t="str">
        <f t="shared" si="23"/>
        <v/>
      </c>
      <c r="K451" s="5"/>
      <c r="L451" s="5"/>
      <c r="M451" s="5"/>
      <c r="N451" s="5"/>
      <c r="S451" s="5" t="str" cm="1">
        <f t="array" ref="S451">IF(R451="","",SUMPRODUCT(($E$7:$E$503=R451)*($H$7:$H$503)))</f>
        <v/>
      </c>
    </row>
    <row r="452" spans="1:19" x14ac:dyDescent="0.2">
      <c r="A452" s="2" t="str">
        <f t="shared" si="22"/>
        <v/>
      </c>
      <c r="B452" s="6"/>
      <c r="H452" s="5"/>
      <c r="I452" s="5"/>
      <c r="J452" s="5" t="str">
        <f t="shared" si="23"/>
        <v/>
      </c>
      <c r="K452" s="5"/>
      <c r="L452" s="5"/>
      <c r="M452" s="5"/>
      <c r="N452" s="5"/>
      <c r="S452" s="5" t="str" cm="1">
        <f t="array" ref="S452">IF(R452="","",SUMPRODUCT(($E$7:$E$503=R452)*($H$7:$H$503)))</f>
        <v/>
      </c>
    </row>
    <row r="453" spans="1:19" x14ac:dyDescent="0.2">
      <c r="A453" s="2" t="str">
        <f t="shared" si="22"/>
        <v/>
      </c>
      <c r="B453" s="6"/>
      <c r="H453" s="5"/>
      <c r="I453" s="5"/>
      <c r="J453" s="5" t="str">
        <f t="shared" si="23"/>
        <v/>
      </c>
      <c r="K453" s="5"/>
      <c r="L453" s="5"/>
      <c r="M453" s="5"/>
      <c r="N453" s="5"/>
      <c r="S453" s="5" t="str" cm="1">
        <f t="array" ref="S453">IF(R453="","",SUMPRODUCT(($E$7:$E$503=R453)*($H$7:$H$503)))</f>
        <v/>
      </c>
    </row>
    <row r="454" spans="1:19" x14ac:dyDescent="0.2">
      <c r="A454" s="2" t="str">
        <f t="shared" si="22"/>
        <v/>
      </c>
      <c r="B454" s="6"/>
      <c r="H454" s="5"/>
      <c r="I454" s="5"/>
      <c r="J454" s="5" t="str">
        <f t="shared" si="23"/>
        <v/>
      </c>
      <c r="K454" s="5"/>
      <c r="L454" s="5"/>
      <c r="M454" s="5"/>
      <c r="N454" s="5"/>
      <c r="S454" s="5" t="str" cm="1">
        <f t="array" ref="S454">IF(R454="","",SUMPRODUCT(($E$7:$E$503=R454)*($H$7:$H$503)))</f>
        <v/>
      </c>
    </row>
    <row r="455" spans="1:19" x14ac:dyDescent="0.2">
      <c r="A455" s="2" t="str">
        <f t="shared" si="22"/>
        <v/>
      </c>
      <c r="B455" s="6"/>
      <c r="H455" s="5"/>
      <c r="I455" s="5"/>
      <c r="J455" s="5" t="str">
        <f t="shared" si="23"/>
        <v/>
      </c>
      <c r="K455" s="5"/>
      <c r="L455" s="5"/>
      <c r="M455" s="5"/>
      <c r="N455" s="5"/>
      <c r="S455" s="5" t="str" cm="1">
        <f t="array" ref="S455">IF(R455="","",SUMPRODUCT(($E$7:$E$503=R455)*($H$7:$H$503)))</f>
        <v/>
      </c>
    </row>
    <row r="456" spans="1:19" x14ac:dyDescent="0.2">
      <c r="A456" s="2" t="str">
        <f t="shared" si="22"/>
        <v/>
      </c>
      <c r="B456" s="6"/>
      <c r="H456" s="5"/>
      <c r="I456" s="5"/>
      <c r="J456" s="5" t="str">
        <f t="shared" si="23"/>
        <v/>
      </c>
      <c r="K456" s="5"/>
      <c r="L456" s="5"/>
      <c r="M456" s="5"/>
      <c r="N456" s="5"/>
      <c r="S456" s="5" t="str" cm="1">
        <f t="array" ref="S456">IF(R456="","",SUMPRODUCT(($E$7:$E$503=R456)*($H$7:$H$503)))</f>
        <v/>
      </c>
    </row>
    <row r="457" spans="1:19" x14ac:dyDescent="0.2">
      <c r="A457" s="2" t="str">
        <f t="shared" si="22"/>
        <v/>
      </c>
      <c r="B457" s="6"/>
      <c r="H457" s="5"/>
      <c r="I457" s="5"/>
      <c r="J457" s="5" t="str">
        <f t="shared" si="23"/>
        <v/>
      </c>
      <c r="K457" s="5"/>
      <c r="L457" s="5"/>
      <c r="M457" s="5"/>
      <c r="N457" s="5"/>
      <c r="S457" s="5" t="str" cm="1">
        <f t="array" ref="S457">IF(R457="","",SUMPRODUCT(($E$7:$E$503=R457)*($H$7:$H$503)))</f>
        <v/>
      </c>
    </row>
    <row r="458" spans="1:19" x14ac:dyDescent="0.2">
      <c r="A458" s="2" t="str">
        <f t="shared" ref="A458:A507" si="24">IF(B458="","",ROW()-7)</f>
        <v/>
      </c>
      <c r="B458" s="6"/>
      <c r="H458" s="5"/>
      <c r="I458" s="5"/>
      <c r="J458" s="5" t="str">
        <f t="shared" si="23"/>
        <v/>
      </c>
      <c r="K458" s="5"/>
      <c r="L458" s="5"/>
      <c r="M458" s="5"/>
      <c r="N458" s="5"/>
      <c r="S458" s="5" t="str" cm="1">
        <f t="array" ref="S458">IF(R458="","",SUMPRODUCT(($E$7:$E$503=R458)*($H$7:$H$503)))</f>
        <v/>
      </c>
    </row>
    <row r="459" spans="1:19" x14ac:dyDescent="0.2">
      <c r="A459" s="2" t="str">
        <f t="shared" si="24"/>
        <v/>
      </c>
      <c r="B459" s="6"/>
      <c r="H459" s="5"/>
      <c r="I459" s="5"/>
      <c r="J459" s="5" t="str">
        <f t="shared" ref="J459:J508" si="25">IF(AND(H459="",I459=""),"",J458+H459-I459)</f>
        <v/>
      </c>
      <c r="K459" s="5"/>
      <c r="L459" s="5"/>
      <c r="M459" s="5"/>
      <c r="N459" s="5"/>
      <c r="S459" s="5" t="str" cm="1">
        <f t="array" ref="S459">IF(R459="","",SUMPRODUCT(($E$7:$E$503=R459)*($H$7:$H$503)))</f>
        <v/>
      </c>
    </row>
    <row r="460" spans="1:19" x14ac:dyDescent="0.2">
      <c r="A460" s="2" t="str">
        <f t="shared" si="24"/>
        <v/>
      </c>
      <c r="B460" s="6"/>
      <c r="H460" s="5"/>
      <c r="I460" s="5"/>
      <c r="J460" s="5" t="str">
        <f t="shared" si="25"/>
        <v/>
      </c>
      <c r="K460" s="5"/>
      <c r="L460" s="5"/>
      <c r="M460" s="5"/>
      <c r="N460" s="5"/>
      <c r="S460" s="5" t="str" cm="1">
        <f t="array" ref="S460">IF(R460="","",SUMPRODUCT(($E$7:$E$503=R460)*($H$7:$H$503)))</f>
        <v/>
      </c>
    </row>
    <row r="461" spans="1:19" x14ac:dyDescent="0.2">
      <c r="A461" s="2" t="str">
        <f t="shared" si="24"/>
        <v/>
      </c>
      <c r="B461" s="6"/>
      <c r="H461" s="5"/>
      <c r="I461" s="5"/>
      <c r="J461" s="5" t="str">
        <f t="shared" si="25"/>
        <v/>
      </c>
      <c r="K461" s="5"/>
      <c r="L461" s="5"/>
      <c r="M461" s="5"/>
      <c r="N461" s="5"/>
      <c r="S461" s="5" t="str" cm="1">
        <f t="array" ref="S461">IF(R461="","",SUMPRODUCT(($E$7:$E$503=R461)*($H$7:$H$503)))</f>
        <v/>
      </c>
    </row>
    <row r="462" spans="1:19" x14ac:dyDescent="0.2">
      <c r="A462" s="2" t="str">
        <f t="shared" si="24"/>
        <v/>
      </c>
      <c r="B462" s="6"/>
      <c r="H462" s="5"/>
      <c r="I462" s="5"/>
      <c r="J462" s="5" t="str">
        <f t="shared" si="25"/>
        <v/>
      </c>
      <c r="K462" s="5"/>
      <c r="L462" s="5"/>
      <c r="M462" s="5"/>
      <c r="N462" s="5"/>
      <c r="S462" s="5" t="str" cm="1">
        <f t="array" ref="S462">IF(R462="","",SUMPRODUCT(($E$7:$E$503=R462)*($H$7:$H$503)))</f>
        <v/>
      </c>
    </row>
    <row r="463" spans="1:19" x14ac:dyDescent="0.2">
      <c r="A463" s="2" t="str">
        <f t="shared" si="24"/>
        <v/>
      </c>
      <c r="B463" s="6"/>
      <c r="H463" s="5"/>
      <c r="I463" s="5"/>
      <c r="J463" s="5" t="str">
        <f t="shared" si="25"/>
        <v/>
      </c>
      <c r="K463" s="5"/>
      <c r="L463" s="5"/>
      <c r="M463" s="5"/>
      <c r="N463" s="5"/>
      <c r="S463" s="5" t="str" cm="1">
        <f t="array" ref="S463">IF(R463="","",SUMPRODUCT(($E$7:$E$503=R463)*($H$7:$H$503)))</f>
        <v/>
      </c>
    </row>
    <row r="464" spans="1:19" x14ac:dyDescent="0.2">
      <c r="A464" s="2" t="str">
        <f t="shared" si="24"/>
        <v/>
      </c>
      <c r="B464" s="6"/>
      <c r="H464" s="5"/>
      <c r="I464" s="5"/>
      <c r="J464" s="5" t="str">
        <f t="shared" si="25"/>
        <v/>
      </c>
      <c r="K464" s="5"/>
      <c r="L464" s="5"/>
      <c r="M464" s="5"/>
      <c r="N464" s="5"/>
      <c r="S464" s="5" t="str" cm="1">
        <f t="array" ref="S464">IF(R464="","",SUMPRODUCT(($E$7:$E$503=R464)*($H$7:$H$503)))</f>
        <v/>
      </c>
    </row>
    <row r="465" spans="1:19" x14ac:dyDescent="0.2">
      <c r="A465" s="2" t="str">
        <f t="shared" si="24"/>
        <v/>
      </c>
      <c r="B465" s="6"/>
      <c r="H465" s="5"/>
      <c r="I465" s="5"/>
      <c r="J465" s="5" t="str">
        <f t="shared" si="25"/>
        <v/>
      </c>
      <c r="K465" s="5"/>
      <c r="L465" s="5"/>
      <c r="M465" s="5"/>
      <c r="N465" s="5"/>
      <c r="S465" s="5" t="str" cm="1">
        <f t="array" ref="S465">IF(R465="","",SUMPRODUCT(($E$7:$E$503=R465)*($H$7:$H$503)))</f>
        <v/>
      </c>
    </row>
    <row r="466" spans="1:19" x14ac:dyDescent="0.2">
      <c r="A466" s="2" t="str">
        <f t="shared" si="24"/>
        <v/>
      </c>
      <c r="B466" s="6"/>
      <c r="H466" s="5"/>
      <c r="I466" s="5"/>
      <c r="J466" s="5" t="str">
        <f t="shared" si="25"/>
        <v/>
      </c>
      <c r="K466" s="5"/>
      <c r="L466" s="5"/>
      <c r="M466" s="5"/>
      <c r="N466" s="5"/>
      <c r="S466" s="5" t="str" cm="1">
        <f t="array" ref="S466">IF(R466="","",SUMPRODUCT(($E$7:$E$503=R466)*($H$7:$H$503)))</f>
        <v/>
      </c>
    </row>
    <row r="467" spans="1:19" x14ac:dyDescent="0.2">
      <c r="A467" s="2" t="str">
        <f t="shared" si="24"/>
        <v/>
      </c>
      <c r="B467" s="6"/>
      <c r="H467" s="5"/>
      <c r="I467" s="5"/>
      <c r="J467" s="5" t="str">
        <f t="shared" si="25"/>
        <v/>
      </c>
      <c r="K467" s="5"/>
      <c r="L467" s="5"/>
      <c r="M467" s="5"/>
      <c r="N467" s="5"/>
      <c r="S467" s="5" t="str" cm="1">
        <f t="array" ref="S467">IF(R467="","",SUMPRODUCT(($E$7:$E$503=R467)*($H$7:$H$503)))</f>
        <v/>
      </c>
    </row>
    <row r="468" spans="1:19" x14ac:dyDescent="0.2">
      <c r="A468" s="2" t="str">
        <f t="shared" si="24"/>
        <v/>
      </c>
      <c r="B468" s="6"/>
      <c r="H468" s="5"/>
      <c r="I468" s="5"/>
      <c r="J468" s="5" t="str">
        <f t="shared" si="25"/>
        <v/>
      </c>
      <c r="K468" s="5"/>
      <c r="L468" s="5"/>
      <c r="M468" s="5"/>
      <c r="N468" s="5"/>
      <c r="S468" s="5" t="str" cm="1">
        <f t="array" ref="S468">IF(R468="","",SUMPRODUCT(($E$7:$E$503=R468)*($H$7:$H$503)))</f>
        <v/>
      </c>
    </row>
    <row r="469" spans="1:19" x14ac:dyDescent="0.2">
      <c r="A469" s="2" t="str">
        <f t="shared" si="24"/>
        <v/>
      </c>
      <c r="B469" s="6"/>
      <c r="H469" s="5"/>
      <c r="I469" s="5"/>
      <c r="J469" s="5" t="str">
        <f t="shared" si="25"/>
        <v/>
      </c>
      <c r="K469" s="5"/>
      <c r="L469" s="5"/>
      <c r="M469" s="5"/>
      <c r="N469" s="5"/>
      <c r="S469" s="5" t="str" cm="1">
        <f t="array" ref="S469">IF(R469="","",SUMPRODUCT(($E$7:$E$503=R469)*($H$7:$H$503)))</f>
        <v/>
      </c>
    </row>
    <row r="470" spans="1:19" x14ac:dyDescent="0.2">
      <c r="A470" s="2" t="str">
        <f t="shared" si="24"/>
        <v/>
      </c>
      <c r="B470" s="6"/>
      <c r="H470" s="5"/>
      <c r="I470" s="5"/>
      <c r="J470" s="5" t="str">
        <f t="shared" si="25"/>
        <v/>
      </c>
      <c r="K470" s="5"/>
      <c r="L470" s="5"/>
      <c r="M470" s="5"/>
      <c r="N470" s="5"/>
      <c r="S470" s="5" t="str" cm="1">
        <f t="array" ref="S470">IF(R470="","",SUMPRODUCT(($E$7:$E$503=R470)*($H$7:$H$503)))</f>
        <v/>
      </c>
    </row>
    <row r="471" spans="1:19" x14ac:dyDescent="0.2">
      <c r="A471" s="2" t="str">
        <f t="shared" si="24"/>
        <v/>
      </c>
      <c r="B471" s="6"/>
      <c r="H471" s="5"/>
      <c r="I471" s="5"/>
      <c r="J471" s="5" t="str">
        <f t="shared" si="25"/>
        <v/>
      </c>
      <c r="K471" s="5"/>
      <c r="L471" s="5"/>
      <c r="M471" s="5"/>
      <c r="N471" s="5"/>
      <c r="S471" s="5" t="str" cm="1">
        <f t="array" ref="S471">IF(R471="","",SUMPRODUCT(($E$7:$E$503=R471)*($H$7:$H$503)))</f>
        <v/>
      </c>
    </row>
    <row r="472" spans="1:19" x14ac:dyDescent="0.2">
      <c r="A472" s="2" t="str">
        <f t="shared" si="24"/>
        <v/>
      </c>
      <c r="B472" s="6"/>
      <c r="H472" s="5"/>
      <c r="I472" s="5"/>
      <c r="J472" s="5" t="str">
        <f t="shared" si="25"/>
        <v/>
      </c>
      <c r="K472" s="5"/>
      <c r="L472" s="5"/>
      <c r="M472" s="5"/>
      <c r="N472" s="5"/>
      <c r="S472" s="5" t="str" cm="1">
        <f t="array" ref="S472">IF(R472="","",SUMPRODUCT(($E$7:$E$503=R472)*($H$7:$H$503)))</f>
        <v/>
      </c>
    </row>
    <row r="473" spans="1:19" x14ac:dyDescent="0.2">
      <c r="A473" s="2" t="str">
        <f t="shared" si="24"/>
        <v/>
      </c>
      <c r="B473" s="6"/>
      <c r="H473" s="5"/>
      <c r="I473" s="5"/>
      <c r="J473" s="5" t="str">
        <f t="shared" si="25"/>
        <v/>
      </c>
      <c r="K473" s="5"/>
      <c r="L473" s="5"/>
      <c r="M473" s="5"/>
      <c r="N473" s="5"/>
      <c r="S473" s="5" t="str" cm="1">
        <f t="array" ref="S473">IF(R473="","",SUMPRODUCT(($E$7:$E$503=R473)*($H$7:$H$503)))</f>
        <v/>
      </c>
    </row>
    <row r="474" spans="1:19" x14ac:dyDescent="0.2">
      <c r="A474" s="2" t="str">
        <f t="shared" si="24"/>
        <v/>
      </c>
      <c r="B474" s="6"/>
      <c r="H474" s="5"/>
      <c r="I474" s="5"/>
      <c r="J474" s="5" t="str">
        <f t="shared" si="25"/>
        <v/>
      </c>
      <c r="K474" s="5"/>
      <c r="L474" s="5"/>
      <c r="M474" s="5"/>
      <c r="N474" s="5"/>
      <c r="S474" s="5" t="str" cm="1">
        <f t="array" ref="S474">IF(R474="","",SUMPRODUCT(($E$7:$E$503=R474)*($H$7:$H$503)))</f>
        <v/>
      </c>
    </row>
    <row r="475" spans="1:19" x14ac:dyDescent="0.2">
      <c r="A475" s="2" t="str">
        <f t="shared" si="24"/>
        <v/>
      </c>
      <c r="B475" s="6"/>
      <c r="H475" s="5"/>
      <c r="I475" s="5"/>
      <c r="J475" s="5" t="str">
        <f t="shared" si="25"/>
        <v/>
      </c>
      <c r="K475" s="5"/>
      <c r="L475" s="5"/>
      <c r="M475" s="5"/>
      <c r="N475" s="5"/>
      <c r="S475" s="5" t="str" cm="1">
        <f t="array" ref="S475">IF(R475="","",SUMPRODUCT(($E$7:$E$503=R475)*($H$7:$H$503)))</f>
        <v/>
      </c>
    </row>
    <row r="476" spans="1:19" x14ac:dyDescent="0.2">
      <c r="A476" s="2" t="str">
        <f t="shared" si="24"/>
        <v/>
      </c>
      <c r="B476" s="6"/>
      <c r="H476" s="5"/>
      <c r="I476" s="5"/>
      <c r="J476" s="5" t="str">
        <f t="shared" si="25"/>
        <v/>
      </c>
      <c r="K476" s="5"/>
      <c r="L476" s="5"/>
      <c r="M476" s="5"/>
      <c r="N476" s="5"/>
      <c r="S476" s="5" t="str" cm="1">
        <f t="array" ref="S476">IF(R476="","",SUMPRODUCT(($E$7:$E$503=R476)*($H$7:$H$503)))</f>
        <v/>
      </c>
    </row>
    <row r="477" spans="1:19" x14ac:dyDescent="0.2">
      <c r="A477" s="2" t="str">
        <f t="shared" si="24"/>
        <v/>
      </c>
      <c r="B477" s="6"/>
      <c r="H477" s="5"/>
      <c r="I477" s="5"/>
      <c r="J477" s="5" t="str">
        <f t="shared" si="25"/>
        <v/>
      </c>
      <c r="K477" s="5"/>
      <c r="L477" s="5"/>
      <c r="M477" s="5"/>
      <c r="N477" s="5"/>
      <c r="S477" s="5" t="str" cm="1">
        <f t="array" ref="S477">IF(R477="","",SUMPRODUCT(($E$7:$E$503=R477)*($H$7:$H$503)))</f>
        <v/>
      </c>
    </row>
    <row r="478" spans="1:19" x14ac:dyDescent="0.2">
      <c r="A478" s="2" t="str">
        <f t="shared" si="24"/>
        <v/>
      </c>
      <c r="B478" s="6"/>
      <c r="H478" s="5"/>
      <c r="I478" s="5"/>
      <c r="J478" s="5" t="str">
        <f t="shared" si="25"/>
        <v/>
      </c>
      <c r="K478" s="5"/>
      <c r="L478" s="5"/>
      <c r="M478" s="5"/>
      <c r="N478" s="5"/>
      <c r="S478" s="5" t="str" cm="1">
        <f t="array" ref="S478">IF(R478="","",SUMPRODUCT(($E$7:$E$503=R478)*($H$7:$H$503)))</f>
        <v/>
      </c>
    </row>
    <row r="479" spans="1:19" x14ac:dyDescent="0.2">
      <c r="A479" s="2" t="str">
        <f t="shared" si="24"/>
        <v/>
      </c>
      <c r="B479" s="6"/>
      <c r="H479" s="5"/>
      <c r="I479" s="5"/>
      <c r="J479" s="5" t="str">
        <f t="shared" si="25"/>
        <v/>
      </c>
      <c r="K479" s="5"/>
      <c r="L479" s="5"/>
      <c r="M479" s="5"/>
      <c r="N479" s="5"/>
      <c r="S479" s="5" t="str" cm="1">
        <f t="array" ref="S479">IF(R479="","",SUMPRODUCT(($E$7:$E$503=R479)*($H$7:$H$503)))</f>
        <v/>
      </c>
    </row>
    <row r="480" spans="1:19" x14ac:dyDescent="0.2">
      <c r="A480" s="2" t="str">
        <f t="shared" si="24"/>
        <v/>
      </c>
      <c r="B480" s="6"/>
      <c r="H480" s="5"/>
      <c r="I480" s="5"/>
      <c r="J480" s="5" t="str">
        <f t="shared" si="25"/>
        <v/>
      </c>
      <c r="K480" s="5"/>
      <c r="L480" s="5"/>
      <c r="M480" s="5"/>
      <c r="N480" s="5"/>
      <c r="S480" s="5" t="str" cm="1">
        <f t="array" ref="S480">IF(R480="","",SUMPRODUCT(($E$7:$E$503=R480)*($H$7:$H$503)))</f>
        <v/>
      </c>
    </row>
    <row r="481" spans="1:19" x14ac:dyDescent="0.2">
      <c r="A481" s="2" t="str">
        <f t="shared" si="24"/>
        <v/>
      </c>
      <c r="B481" s="6"/>
      <c r="H481" s="5"/>
      <c r="I481" s="5"/>
      <c r="J481" s="5" t="str">
        <f t="shared" si="25"/>
        <v/>
      </c>
      <c r="K481" s="5"/>
      <c r="L481" s="5"/>
      <c r="M481" s="5"/>
      <c r="N481" s="5"/>
      <c r="S481" s="5" t="str" cm="1">
        <f t="array" ref="S481">IF(R481="","",SUMPRODUCT(($E$7:$E$503=R481)*($H$7:$H$503)))</f>
        <v/>
      </c>
    </row>
    <row r="482" spans="1:19" x14ac:dyDescent="0.2">
      <c r="A482" s="2" t="str">
        <f t="shared" si="24"/>
        <v/>
      </c>
      <c r="B482" s="6"/>
      <c r="H482" s="5"/>
      <c r="I482" s="5"/>
      <c r="J482" s="5" t="str">
        <f t="shared" si="25"/>
        <v/>
      </c>
      <c r="K482" s="5"/>
      <c r="L482" s="5"/>
      <c r="M482" s="5"/>
      <c r="N482" s="5"/>
      <c r="S482" s="5" t="str" cm="1">
        <f t="array" ref="S482">IF(R482="","",SUMPRODUCT(($E$7:$E$503=R482)*($H$7:$H$503)))</f>
        <v/>
      </c>
    </row>
    <row r="483" spans="1:19" x14ac:dyDescent="0.2">
      <c r="A483" s="2" t="str">
        <f t="shared" si="24"/>
        <v/>
      </c>
      <c r="B483" s="6"/>
      <c r="H483" s="5"/>
      <c r="I483" s="5"/>
      <c r="J483" s="5" t="str">
        <f t="shared" si="25"/>
        <v/>
      </c>
      <c r="K483" s="5"/>
      <c r="L483" s="5"/>
      <c r="M483" s="5"/>
      <c r="N483" s="5"/>
      <c r="S483" s="5" t="str" cm="1">
        <f t="array" ref="S483">IF(R483="","",SUMPRODUCT(($E$7:$E$503=R483)*($H$7:$H$503)))</f>
        <v/>
      </c>
    </row>
    <row r="484" spans="1:19" x14ac:dyDescent="0.2">
      <c r="A484" s="2" t="str">
        <f t="shared" si="24"/>
        <v/>
      </c>
      <c r="B484" s="6"/>
      <c r="H484" s="5"/>
      <c r="I484" s="5"/>
      <c r="J484" s="5" t="str">
        <f t="shared" si="25"/>
        <v/>
      </c>
      <c r="K484" s="5"/>
      <c r="L484" s="5"/>
      <c r="M484" s="5"/>
      <c r="N484" s="5"/>
      <c r="S484" s="5" t="str" cm="1">
        <f t="array" ref="S484">IF(R484="","",SUMPRODUCT(($E$7:$E$503=R484)*($H$7:$H$503)))</f>
        <v/>
      </c>
    </row>
    <row r="485" spans="1:19" x14ac:dyDescent="0.2">
      <c r="A485" s="2" t="str">
        <f t="shared" si="24"/>
        <v/>
      </c>
      <c r="B485" s="6"/>
      <c r="H485" s="5"/>
      <c r="I485" s="5"/>
      <c r="J485" s="5" t="str">
        <f t="shared" si="25"/>
        <v/>
      </c>
      <c r="K485" s="5"/>
      <c r="L485" s="5"/>
      <c r="M485" s="5"/>
      <c r="N485" s="5"/>
      <c r="S485" s="5" t="str" cm="1">
        <f t="array" ref="S485">IF(R485="","",SUMPRODUCT(($E$7:$E$503=R485)*($H$7:$H$503)))</f>
        <v/>
      </c>
    </row>
    <row r="486" spans="1:19" x14ac:dyDescent="0.2">
      <c r="A486" s="2" t="str">
        <f t="shared" si="24"/>
        <v/>
      </c>
      <c r="B486" s="6"/>
      <c r="H486" s="5"/>
      <c r="I486" s="5"/>
      <c r="J486" s="5" t="str">
        <f t="shared" si="25"/>
        <v/>
      </c>
      <c r="K486" s="5"/>
      <c r="L486" s="5"/>
      <c r="M486" s="5"/>
      <c r="N486" s="5"/>
      <c r="S486" s="5" t="str" cm="1">
        <f t="array" ref="S486">IF(R486="","",SUMPRODUCT(($E$7:$E$503=R486)*($H$7:$H$503)))</f>
        <v/>
      </c>
    </row>
    <row r="487" spans="1:19" x14ac:dyDescent="0.2">
      <c r="A487" s="2" t="str">
        <f t="shared" si="24"/>
        <v/>
      </c>
      <c r="B487" s="6"/>
      <c r="H487" s="5"/>
      <c r="I487" s="5"/>
      <c r="J487" s="5" t="str">
        <f t="shared" si="25"/>
        <v/>
      </c>
      <c r="K487" s="5"/>
      <c r="L487" s="5"/>
      <c r="M487" s="5"/>
      <c r="N487" s="5"/>
      <c r="S487" s="5" t="str" cm="1">
        <f t="array" ref="S487">IF(R487="","",SUMPRODUCT(($E$7:$E$503=R487)*($H$7:$H$503)))</f>
        <v/>
      </c>
    </row>
    <row r="488" spans="1:19" x14ac:dyDescent="0.2">
      <c r="A488" s="2" t="str">
        <f t="shared" si="24"/>
        <v/>
      </c>
      <c r="B488" s="6"/>
      <c r="H488" s="5"/>
      <c r="I488" s="5"/>
      <c r="J488" s="5" t="str">
        <f t="shared" si="25"/>
        <v/>
      </c>
      <c r="K488" s="5"/>
      <c r="L488" s="5"/>
      <c r="M488" s="5"/>
      <c r="N488" s="5"/>
      <c r="S488" s="5" t="str" cm="1">
        <f t="array" ref="S488">IF(R488="","",SUMPRODUCT(($E$7:$E$503=R488)*($H$7:$H$503)))</f>
        <v/>
      </c>
    </row>
    <row r="489" spans="1:19" x14ac:dyDescent="0.2">
      <c r="A489" s="2" t="str">
        <f t="shared" si="24"/>
        <v/>
      </c>
      <c r="B489" s="6"/>
      <c r="H489" s="5"/>
      <c r="I489" s="5"/>
      <c r="J489" s="5" t="str">
        <f t="shared" si="25"/>
        <v/>
      </c>
      <c r="K489" s="5"/>
      <c r="L489" s="5"/>
      <c r="M489" s="5"/>
      <c r="N489" s="5"/>
      <c r="S489" s="5" t="str" cm="1">
        <f t="array" ref="S489">IF(R489="","",SUMPRODUCT(($E$7:$E$503=R489)*($H$7:$H$503)))</f>
        <v/>
      </c>
    </row>
    <row r="490" spans="1:19" x14ac:dyDescent="0.2">
      <c r="A490" s="2" t="str">
        <f t="shared" si="24"/>
        <v/>
      </c>
      <c r="B490" s="6"/>
      <c r="H490" s="5"/>
      <c r="I490" s="5"/>
      <c r="J490" s="5" t="str">
        <f t="shared" si="25"/>
        <v/>
      </c>
      <c r="K490" s="5"/>
      <c r="L490" s="5"/>
      <c r="M490" s="5"/>
      <c r="N490" s="5"/>
      <c r="S490" s="5" t="str" cm="1">
        <f t="array" ref="S490">IF(R490="","",SUMPRODUCT(($E$7:$E$503=R490)*($H$7:$H$503)))</f>
        <v/>
      </c>
    </row>
    <row r="491" spans="1:19" x14ac:dyDescent="0.2">
      <c r="A491" s="2" t="str">
        <f t="shared" si="24"/>
        <v/>
      </c>
      <c r="B491" s="6"/>
      <c r="H491" s="5"/>
      <c r="I491" s="5"/>
      <c r="J491" s="5" t="str">
        <f t="shared" si="25"/>
        <v/>
      </c>
      <c r="K491" s="5"/>
      <c r="L491" s="5"/>
      <c r="M491" s="5"/>
      <c r="N491" s="5"/>
      <c r="S491" s="5" t="str" cm="1">
        <f t="array" ref="S491">IF(R491="","",SUMPRODUCT(($E$7:$E$503=R491)*($H$7:$H$503)))</f>
        <v/>
      </c>
    </row>
    <row r="492" spans="1:19" x14ac:dyDescent="0.2">
      <c r="A492" s="2" t="str">
        <f t="shared" si="24"/>
        <v/>
      </c>
      <c r="B492" s="6"/>
      <c r="H492" s="5"/>
      <c r="I492" s="5"/>
      <c r="J492" s="5" t="str">
        <f t="shared" si="25"/>
        <v/>
      </c>
      <c r="K492" s="5"/>
      <c r="L492" s="5"/>
      <c r="M492" s="5"/>
      <c r="N492" s="5"/>
      <c r="S492" s="5" t="str" cm="1">
        <f t="array" ref="S492">IF(R492="","",SUMPRODUCT(($E$7:$E$503=R492)*($H$7:$H$503)))</f>
        <v/>
      </c>
    </row>
    <row r="493" spans="1:19" x14ac:dyDescent="0.2">
      <c r="A493" s="2" t="str">
        <f t="shared" si="24"/>
        <v/>
      </c>
      <c r="B493" s="6"/>
      <c r="H493" s="5"/>
      <c r="I493" s="5"/>
      <c r="J493" s="5" t="str">
        <f t="shared" si="25"/>
        <v/>
      </c>
      <c r="K493" s="5"/>
      <c r="L493" s="5"/>
      <c r="M493" s="5"/>
      <c r="N493" s="5"/>
      <c r="S493" s="5" t="str" cm="1">
        <f t="array" ref="S493">IF(R493="","",SUMPRODUCT(($E$7:$E$503=R493)*($H$7:$H$503)))</f>
        <v/>
      </c>
    </row>
    <row r="494" spans="1:19" x14ac:dyDescent="0.2">
      <c r="A494" s="2" t="str">
        <f t="shared" si="24"/>
        <v/>
      </c>
      <c r="B494" s="6"/>
      <c r="H494" s="5"/>
      <c r="I494" s="5"/>
      <c r="J494" s="5" t="str">
        <f t="shared" si="25"/>
        <v/>
      </c>
      <c r="K494" s="5"/>
      <c r="L494" s="5"/>
      <c r="M494" s="5"/>
      <c r="N494" s="5"/>
      <c r="S494" s="5" t="str" cm="1">
        <f t="array" ref="S494">IF(R494="","",SUMPRODUCT(($E$7:$E$503=R494)*($H$7:$H$503)))</f>
        <v/>
      </c>
    </row>
    <row r="495" spans="1:19" x14ac:dyDescent="0.2">
      <c r="A495" s="2" t="str">
        <f t="shared" si="24"/>
        <v/>
      </c>
      <c r="B495" s="6"/>
      <c r="H495" s="5"/>
      <c r="I495" s="5"/>
      <c r="J495" s="5" t="str">
        <f t="shared" si="25"/>
        <v/>
      </c>
      <c r="K495" s="5"/>
      <c r="L495" s="5"/>
      <c r="M495" s="5"/>
      <c r="N495" s="5"/>
      <c r="S495" s="5" t="str" cm="1">
        <f t="array" ref="S495">IF(R495="","",SUMPRODUCT(($E$7:$E$503=R495)*($H$7:$H$503)))</f>
        <v/>
      </c>
    </row>
    <row r="496" spans="1:19" x14ac:dyDescent="0.2">
      <c r="A496" s="2" t="str">
        <f t="shared" si="24"/>
        <v/>
      </c>
      <c r="B496" s="6"/>
      <c r="H496" s="5"/>
      <c r="I496" s="5"/>
      <c r="J496" s="5" t="str">
        <f t="shared" si="25"/>
        <v/>
      </c>
      <c r="K496" s="5"/>
      <c r="L496" s="5"/>
      <c r="M496" s="5"/>
      <c r="N496" s="5"/>
      <c r="S496" s="5" t="str" cm="1">
        <f t="array" ref="S496">IF(R496="","",SUMPRODUCT(($E$7:$E$503=R496)*($H$7:$H$503)))</f>
        <v/>
      </c>
    </row>
    <row r="497" spans="1:19" x14ac:dyDescent="0.2">
      <c r="A497" s="2" t="str">
        <f t="shared" si="24"/>
        <v/>
      </c>
      <c r="B497" s="6"/>
      <c r="H497" s="5"/>
      <c r="I497" s="5"/>
      <c r="J497" s="5" t="str">
        <f t="shared" si="25"/>
        <v/>
      </c>
      <c r="K497" s="5"/>
      <c r="L497" s="5"/>
      <c r="M497" s="5"/>
      <c r="N497" s="5"/>
      <c r="S497" s="5" t="str" cm="1">
        <f t="array" ref="S497">IF(R497="","",SUMPRODUCT(($E$7:$E$503=R497)*($H$7:$H$503)))</f>
        <v/>
      </c>
    </row>
    <row r="498" spans="1:19" x14ac:dyDescent="0.2">
      <c r="A498" s="2" t="str">
        <f t="shared" si="24"/>
        <v/>
      </c>
      <c r="B498" s="6"/>
      <c r="H498" s="5"/>
      <c r="I498" s="5"/>
      <c r="J498" s="5" t="str">
        <f t="shared" si="25"/>
        <v/>
      </c>
      <c r="K498" s="5"/>
      <c r="L498" s="5"/>
      <c r="M498" s="5"/>
      <c r="N498" s="5"/>
      <c r="S498" s="5" t="str" cm="1">
        <f t="array" ref="S498">IF(R498="","",SUMPRODUCT(($E$7:$E$503=R498)*($H$7:$H$503)))</f>
        <v/>
      </c>
    </row>
    <row r="499" spans="1:19" x14ac:dyDescent="0.2">
      <c r="A499" s="2" t="str">
        <f t="shared" si="24"/>
        <v/>
      </c>
      <c r="B499" s="6"/>
      <c r="H499" s="5"/>
      <c r="I499" s="5"/>
      <c r="J499" s="5" t="str">
        <f t="shared" si="25"/>
        <v/>
      </c>
      <c r="K499" s="5"/>
      <c r="L499" s="5"/>
      <c r="M499" s="5"/>
      <c r="N499" s="5"/>
      <c r="S499" s="5" t="str" cm="1">
        <f t="array" ref="S499">IF(R499="","",SUMPRODUCT(($E$7:$E$503=R499)*($H$7:$H$503)))</f>
        <v/>
      </c>
    </row>
    <row r="500" spans="1:19" x14ac:dyDescent="0.2">
      <c r="A500" s="2" t="str">
        <f t="shared" si="24"/>
        <v/>
      </c>
      <c r="B500" s="6"/>
      <c r="H500" s="5"/>
      <c r="I500" s="5"/>
      <c r="J500" s="5" t="str">
        <f t="shared" si="25"/>
        <v/>
      </c>
      <c r="K500" s="5"/>
      <c r="L500" s="5"/>
      <c r="M500" s="5"/>
      <c r="N500" s="5"/>
      <c r="S500" s="5" t="str" cm="1">
        <f t="array" ref="S500">IF(R500="","",SUMPRODUCT(($E$7:$E$503=R500)*($H$7:$H$503)))</f>
        <v/>
      </c>
    </row>
    <row r="501" spans="1:19" x14ac:dyDescent="0.2">
      <c r="A501" s="2" t="str">
        <f t="shared" si="24"/>
        <v/>
      </c>
      <c r="B501" s="6"/>
      <c r="H501" s="5"/>
      <c r="I501" s="5"/>
      <c r="J501" s="5" t="str">
        <f t="shared" si="25"/>
        <v/>
      </c>
      <c r="K501" s="5"/>
      <c r="L501" s="5"/>
      <c r="M501" s="5"/>
      <c r="N501" s="5"/>
      <c r="S501" s="5" t="str" cm="1">
        <f t="array" ref="S501">IF(R501="","",SUMPRODUCT(($E$7:$E$503=R501)*($H$7:$H$503)))</f>
        <v/>
      </c>
    </row>
    <row r="502" spans="1:19" x14ac:dyDescent="0.2">
      <c r="A502" s="2" t="str">
        <f t="shared" si="24"/>
        <v/>
      </c>
      <c r="B502" s="6"/>
      <c r="H502" s="5"/>
      <c r="I502" s="5"/>
      <c r="J502" s="5" t="str">
        <f t="shared" si="25"/>
        <v/>
      </c>
      <c r="K502" s="5"/>
      <c r="L502" s="5"/>
      <c r="M502" s="5"/>
      <c r="N502" s="5"/>
      <c r="S502" s="5" t="str" cm="1">
        <f t="array" ref="S502">IF(R502="","",SUMPRODUCT(($E$7:$E$503=R502)*($H$7:$H$503)))</f>
        <v/>
      </c>
    </row>
    <row r="503" spans="1:19" x14ac:dyDescent="0.2">
      <c r="A503" s="2" t="str">
        <f t="shared" si="24"/>
        <v/>
      </c>
      <c r="B503" s="6"/>
      <c r="H503" s="5"/>
      <c r="I503" s="5"/>
      <c r="J503" s="5" t="str">
        <f t="shared" si="25"/>
        <v/>
      </c>
      <c r="K503" s="5"/>
      <c r="L503" s="5"/>
      <c r="M503" s="5"/>
      <c r="N503" s="5"/>
      <c r="S503" s="5" t="str" cm="1">
        <f t="array" ref="S503">IF(R503="","",SUMPRODUCT(($E$7:$E$503=R503)*($H$7:$H$503)))</f>
        <v/>
      </c>
    </row>
    <row r="504" spans="1:19" x14ac:dyDescent="0.2">
      <c r="A504" s="2" t="str">
        <f t="shared" si="24"/>
        <v/>
      </c>
      <c r="B504" s="6"/>
      <c r="H504" s="5"/>
      <c r="I504" s="5"/>
      <c r="J504" s="5" t="str">
        <f t="shared" si="25"/>
        <v/>
      </c>
      <c r="K504" s="5"/>
      <c r="L504" s="5"/>
      <c r="M504" s="5"/>
      <c r="N504" s="5"/>
      <c r="S504" s="5" t="str" cm="1">
        <f t="array" ref="S504">IF(R504="","",SUMPRODUCT(($E$7:$E$503=R504)*($H$7:$H$503)))</f>
        <v/>
      </c>
    </row>
    <row r="505" spans="1:19" x14ac:dyDescent="0.2">
      <c r="A505" s="2" t="str">
        <f t="shared" si="24"/>
        <v/>
      </c>
      <c r="B505" s="6"/>
      <c r="H505" s="5"/>
      <c r="I505" s="5"/>
      <c r="J505" s="5" t="str">
        <f t="shared" si="25"/>
        <v/>
      </c>
      <c r="K505" s="5"/>
      <c r="L505" s="5"/>
      <c r="M505" s="5"/>
      <c r="N505" s="5"/>
      <c r="S505" s="5" t="str" cm="1">
        <f t="array" ref="S505">IF(R505="","",SUMPRODUCT(($E$7:$E$503=R505)*($H$7:$H$503)))</f>
        <v/>
      </c>
    </row>
    <row r="506" spans="1:19" x14ac:dyDescent="0.2">
      <c r="A506" s="2" t="str">
        <f t="shared" si="24"/>
        <v/>
      </c>
      <c r="B506" s="6"/>
      <c r="H506" s="5"/>
      <c r="I506" s="5"/>
      <c r="J506" s="5" t="str">
        <f t="shared" si="25"/>
        <v/>
      </c>
      <c r="K506" s="5"/>
      <c r="L506" s="5"/>
      <c r="M506" s="5"/>
      <c r="N506" s="5"/>
      <c r="S506" s="5" t="str" cm="1">
        <f t="array" ref="S506">IF(R506="","",SUMPRODUCT(($E$7:$E$503=R506)*($H$7:$H$503)))</f>
        <v/>
      </c>
    </row>
    <row r="507" spans="1:19" x14ac:dyDescent="0.2">
      <c r="A507" s="2" t="str">
        <f t="shared" si="24"/>
        <v/>
      </c>
      <c r="B507" s="6"/>
      <c r="H507" s="5"/>
      <c r="I507" s="5"/>
      <c r="J507" s="5" t="str">
        <f t="shared" si="25"/>
        <v/>
      </c>
      <c r="K507" s="5"/>
      <c r="L507" s="5"/>
      <c r="M507" s="5"/>
      <c r="N507" s="5"/>
      <c r="S507" s="5" t="str" cm="1">
        <f t="array" ref="S507">IF(R507="","",SUMPRODUCT(($E$7:$E$503=R507)*($H$7:$H$503)))</f>
        <v/>
      </c>
    </row>
    <row r="508" spans="1:19" x14ac:dyDescent="0.2">
      <c r="A508" s="4" t="str">
        <f t="shared" ref="A458:A509" si="26">IF(B508="","",ROW()-6)</f>
        <v/>
      </c>
      <c r="B508" s="6"/>
      <c r="H508" s="5"/>
      <c r="I508" s="5"/>
      <c r="J508" s="5" t="str">
        <f t="shared" si="25"/>
        <v/>
      </c>
      <c r="K508" s="5"/>
      <c r="L508" s="5"/>
      <c r="M508" s="5"/>
      <c r="N508" s="5"/>
      <c r="S508" s="5" t="str" cm="1">
        <f t="array" ref="S508">IF(R508="","",SUMPRODUCT(($E$7:$E$503=R508)*($H$7:$H$503)))</f>
        <v/>
      </c>
    </row>
    <row r="509" spans="1:19" x14ac:dyDescent="0.2">
      <c r="A509" t="str">
        <f t="shared" si="26"/>
        <v/>
      </c>
      <c r="S509" s="5" t="str" cm="1">
        <f t="array" ref="S509">IF(R509="","",SUMPRODUCT(($E$7:$E$503=R509)*($H$7:$H$503)))</f>
        <v/>
      </c>
    </row>
  </sheetData>
  <mergeCells count="1">
    <mergeCell ref="A1:J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2E2EC4-FBA2-1C48-AC22-55242FB1B4DD}">
  <dimension ref="B3:E390"/>
  <sheetViews>
    <sheetView tabSelected="1" zoomScaleNormal="60" zoomScaleSheetLayoutView="100" workbookViewId="0">
      <selection activeCell="B8" sqref="B8"/>
    </sheetView>
  </sheetViews>
  <sheetFormatPr defaultRowHeight="15" x14ac:dyDescent="0.2"/>
  <cols>
    <col min="2" max="2" width="12.10546875" bestFit="1" customWidth="1"/>
  </cols>
  <sheetData>
    <row r="3" spans="2:5" x14ac:dyDescent="0.2">
      <c r="B3" s="16">
        <f ca="1">SUBTOTAL(9,C7:C371)</f>
        <v>150</v>
      </c>
    </row>
    <row r="4" spans="2:5" x14ac:dyDescent="0.2">
      <c r="B4" s="16">
        <f ca="1">AVERAGE(OFFSET(C7,,,COUNTA($C:$C)))</f>
        <v>15</v>
      </c>
    </row>
    <row r="6" spans="2:5" ht="27.75" x14ac:dyDescent="0.2">
      <c r="B6" s="2" t="s">
        <v>2</v>
      </c>
      <c r="C6" s="17" t="s">
        <v>25</v>
      </c>
    </row>
    <row r="7" spans="2:5" x14ac:dyDescent="0.2">
      <c r="B7" s="31">
        <f>'BD Caisse '!B7</f>
        <v>43983</v>
      </c>
      <c r="C7" s="32" cm="1">
        <f t="array" aca="1" ref="C7" ca="1">SUMPRODUCT(('BD Caisse '!$B$7:OFFSET('BD Caisse '!$B$7,,,COUNTA('BD Caisse '!$B$7:$B$1000))=B7)*('BD Caisse '!$I$7:OFFSET('BD Caisse '!$I$7,,,COUNTA('BD Caisse '!$I$7:$I$1000))))</f>
        <v>150</v>
      </c>
      <c r="E7" s="35" t="s">
        <v>24</v>
      </c>
    </row>
    <row r="8" spans="2:5" x14ac:dyDescent="0.2">
      <c r="B8" s="35" t="s">
        <v>24</v>
      </c>
      <c r="C8" s="32" cm="1">
        <f t="array" aca="1" ref="C8" ca="1">SUMPRODUCT(('BD Caisse '!$B$7:OFFSET('BD Caisse '!$B$7,,,COUNTA('BD Caisse '!$B$7:$B$1000))=B8)*('BD Caisse '!$I$7:OFFSET('BD Caisse '!$I$7,,,COUNTA('BD Caisse '!$I$7:$I$1000))))</f>
        <v>0</v>
      </c>
    </row>
    <row r="9" spans="2:5" x14ac:dyDescent="0.2">
      <c r="B9" s="31"/>
      <c r="C9" s="32" cm="1">
        <f t="array" aca="1" ref="C9" ca="1">SUMPRODUCT(('BD Caisse '!$B$7:OFFSET('BD Caisse '!$B$7,,,COUNTA('BD Caisse '!$B$7:$B$1000))=B9)*('BD Caisse '!$I$7:OFFSET('BD Caisse '!$I$7,,,COUNTA('BD Caisse '!$I$7:$I$1000))))</f>
        <v>0</v>
      </c>
    </row>
    <row r="10" spans="2:5" x14ac:dyDescent="0.2">
      <c r="B10" s="31"/>
      <c r="C10" s="32" cm="1">
        <f t="array" aca="1" ref="C10" ca="1">SUMPRODUCT(('BD Caisse '!$B$7:OFFSET('BD Caisse '!$B$7,,,COUNTA('BD Caisse '!$B$7:$B$1000))=B10)*('BD Caisse '!$I$7:OFFSET('BD Caisse '!$I$7,,,COUNTA('BD Caisse '!$I$7:$I$1000))))</f>
        <v>0</v>
      </c>
    </row>
    <row r="11" spans="2:5" x14ac:dyDescent="0.2">
      <c r="B11" s="31"/>
      <c r="C11" s="32" cm="1">
        <f t="array" aca="1" ref="C11" ca="1">SUMPRODUCT(('BD Caisse '!$B$7:OFFSET('BD Caisse '!$B$7,,,COUNTA('BD Caisse '!$B$7:$B$1000))=B11)*('BD Caisse '!$I$7:OFFSET('BD Caisse '!$I$7,,,COUNTA('BD Caisse '!$I$7:$I$1000))))</f>
        <v>0</v>
      </c>
    </row>
    <row r="12" spans="2:5" x14ac:dyDescent="0.2">
      <c r="B12" s="31"/>
      <c r="C12" s="32" cm="1">
        <f t="array" aca="1" ref="C12" ca="1">SUMPRODUCT(('BD Caisse '!$B$7:OFFSET('BD Caisse '!$B$7,,,COUNTA('BD Caisse '!$B$7:$B$1000))=B12)*('BD Caisse '!$I$7:OFFSET('BD Caisse '!$I$7,,,COUNTA('BD Caisse '!$I$7:$I$1000))))</f>
        <v>0</v>
      </c>
    </row>
    <row r="13" spans="2:5" x14ac:dyDescent="0.2">
      <c r="B13" s="31"/>
      <c r="C13" s="32" cm="1">
        <f t="array" aca="1" ref="C13" ca="1">SUMPRODUCT(('BD Caisse '!$B$7:OFFSET('BD Caisse '!$B$7,,,COUNTA('BD Caisse '!$B$7:$B$1000))=B13)*('BD Caisse '!$I$7:OFFSET('BD Caisse '!$I$7,,,COUNTA('BD Caisse '!$I$7:$I$1000))))</f>
        <v>0</v>
      </c>
    </row>
    <row r="14" spans="2:5" x14ac:dyDescent="0.2">
      <c r="B14" s="31"/>
      <c r="C14" s="32" cm="1">
        <f t="array" aca="1" ref="C14" ca="1">SUMPRODUCT(('BD Caisse '!$B$7:OFFSET('BD Caisse '!$B$7,,,COUNTA('BD Caisse '!$B$7:$B$1000))=B14)*('BD Caisse '!$I$7:OFFSET('BD Caisse '!$I$7,,,COUNTA('BD Caisse '!$I$7:$I$1000))))</f>
        <v>0</v>
      </c>
    </row>
    <row r="15" spans="2:5" x14ac:dyDescent="0.2">
      <c r="B15" s="31"/>
      <c r="C15" s="32" cm="1">
        <f t="array" aca="1" ref="C15" ca="1">SUMPRODUCT(('BD Caisse '!$B$7:OFFSET('BD Caisse '!$B$7,,,COUNTA('BD Caisse '!$B$7:$B$1000))=B15)*('BD Caisse '!$I$7:OFFSET('BD Caisse '!$I$7,,,COUNTA('BD Caisse '!$I$7:$I$1000))))</f>
        <v>0</v>
      </c>
    </row>
    <row r="16" spans="2:5" x14ac:dyDescent="0.2">
      <c r="B16" s="31"/>
      <c r="C16" s="32" cm="1">
        <f t="array" aca="1" ref="C16" ca="1">SUMPRODUCT(('BD Caisse '!$B$7:OFFSET('BD Caisse '!$B$7,,,COUNTA('BD Caisse '!$B$7:$B$1000))=B16)*('BD Caisse '!$I$7:OFFSET('BD Caisse '!$I$7,,,COUNTA('BD Caisse '!$I$7:$I$1000))))</f>
        <v>0</v>
      </c>
    </row>
    <row r="17" spans="2:3" x14ac:dyDescent="0.2">
      <c r="B17" s="31"/>
      <c r="C17" s="32"/>
    </row>
    <row r="18" spans="2:3" x14ac:dyDescent="0.2">
      <c r="B18" s="31"/>
      <c r="C18" s="32"/>
    </row>
    <row r="19" spans="2:3" x14ac:dyDescent="0.2">
      <c r="B19" s="31"/>
      <c r="C19" s="32"/>
    </row>
    <row r="20" spans="2:3" x14ac:dyDescent="0.2">
      <c r="B20" s="31"/>
      <c r="C20" s="32"/>
    </row>
    <row r="21" spans="2:3" x14ac:dyDescent="0.2">
      <c r="B21" s="31"/>
      <c r="C21" s="32"/>
    </row>
    <row r="22" spans="2:3" x14ac:dyDescent="0.2">
      <c r="B22" s="31"/>
      <c r="C22" s="32"/>
    </row>
    <row r="23" spans="2:3" x14ac:dyDescent="0.2">
      <c r="B23" s="31"/>
      <c r="C23" s="32"/>
    </row>
    <row r="24" spans="2:3" x14ac:dyDescent="0.2">
      <c r="B24" s="31"/>
      <c r="C24" s="32"/>
    </row>
    <row r="25" spans="2:3" x14ac:dyDescent="0.2">
      <c r="B25" s="31"/>
      <c r="C25" s="32"/>
    </row>
    <row r="26" spans="2:3" x14ac:dyDescent="0.2">
      <c r="B26" s="31"/>
      <c r="C26" s="32"/>
    </row>
    <row r="27" spans="2:3" x14ac:dyDescent="0.2">
      <c r="B27" s="31"/>
      <c r="C27" s="32"/>
    </row>
    <row r="28" spans="2:3" x14ac:dyDescent="0.2">
      <c r="B28" s="31"/>
      <c r="C28" s="32"/>
    </row>
    <row r="29" spans="2:3" x14ac:dyDescent="0.2">
      <c r="B29" s="31"/>
      <c r="C29" s="32"/>
    </row>
    <row r="30" spans="2:3" x14ac:dyDescent="0.2">
      <c r="B30" s="31"/>
      <c r="C30" s="32"/>
    </row>
    <row r="31" spans="2:3" x14ac:dyDescent="0.2">
      <c r="B31" s="31"/>
      <c r="C31" s="32"/>
    </row>
    <row r="32" spans="2:3" x14ac:dyDescent="0.2">
      <c r="B32" s="31"/>
      <c r="C32" s="32"/>
    </row>
    <row r="33" spans="2:3" x14ac:dyDescent="0.2">
      <c r="B33" s="31"/>
      <c r="C33" s="32"/>
    </row>
    <row r="34" spans="2:3" x14ac:dyDescent="0.2">
      <c r="B34" s="31"/>
      <c r="C34" s="32"/>
    </row>
    <row r="35" spans="2:3" x14ac:dyDescent="0.2">
      <c r="B35" s="31"/>
      <c r="C35" s="32"/>
    </row>
    <row r="36" spans="2:3" x14ac:dyDescent="0.2">
      <c r="B36" s="31"/>
      <c r="C36" s="32"/>
    </row>
    <row r="37" spans="2:3" x14ac:dyDescent="0.2">
      <c r="B37" s="31"/>
      <c r="C37" s="32"/>
    </row>
    <row r="38" spans="2:3" x14ac:dyDescent="0.2">
      <c r="B38" s="31"/>
      <c r="C38" s="32"/>
    </row>
    <row r="39" spans="2:3" x14ac:dyDescent="0.2">
      <c r="B39" s="31"/>
      <c r="C39" s="32"/>
    </row>
    <row r="40" spans="2:3" x14ac:dyDescent="0.2">
      <c r="B40" s="31"/>
      <c r="C40" s="32"/>
    </row>
    <row r="41" spans="2:3" x14ac:dyDescent="0.2">
      <c r="B41" s="31"/>
      <c r="C41" s="32"/>
    </row>
    <row r="42" spans="2:3" x14ac:dyDescent="0.2">
      <c r="B42" s="31"/>
      <c r="C42" s="32"/>
    </row>
    <row r="43" spans="2:3" x14ac:dyDescent="0.2">
      <c r="B43" s="31"/>
      <c r="C43" s="32"/>
    </row>
    <row r="44" spans="2:3" x14ac:dyDescent="0.2">
      <c r="B44" s="31"/>
      <c r="C44" s="32"/>
    </row>
    <row r="45" spans="2:3" x14ac:dyDescent="0.2">
      <c r="B45" s="31"/>
      <c r="C45" s="32"/>
    </row>
    <row r="46" spans="2:3" x14ac:dyDescent="0.2">
      <c r="B46" s="31"/>
      <c r="C46" s="32"/>
    </row>
    <row r="47" spans="2:3" x14ac:dyDescent="0.2">
      <c r="B47" s="31"/>
      <c r="C47" s="32"/>
    </row>
    <row r="48" spans="2:3" x14ac:dyDescent="0.2">
      <c r="B48" s="31"/>
      <c r="C48" s="32"/>
    </row>
    <row r="49" spans="2:3" x14ac:dyDescent="0.2">
      <c r="B49" s="31"/>
      <c r="C49" s="32"/>
    </row>
    <row r="50" spans="2:3" x14ac:dyDescent="0.2">
      <c r="B50" s="31"/>
      <c r="C50" s="32"/>
    </row>
    <row r="51" spans="2:3" x14ac:dyDescent="0.2">
      <c r="B51" s="31"/>
      <c r="C51" s="32"/>
    </row>
    <row r="52" spans="2:3" x14ac:dyDescent="0.2">
      <c r="B52" s="31"/>
      <c r="C52" s="32"/>
    </row>
    <row r="53" spans="2:3" x14ac:dyDescent="0.2">
      <c r="B53" s="31"/>
      <c r="C53" s="32"/>
    </row>
    <row r="54" spans="2:3" x14ac:dyDescent="0.2">
      <c r="B54" s="31"/>
      <c r="C54" s="32"/>
    </row>
    <row r="55" spans="2:3" x14ac:dyDescent="0.2">
      <c r="B55" s="31"/>
      <c r="C55" s="32"/>
    </row>
    <row r="56" spans="2:3" x14ac:dyDescent="0.2">
      <c r="B56" s="31"/>
      <c r="C56" s="32"/>
    </row>
    <row r="57" spans="2:3" x14ac:dyDescent="0.2">
      <c r="B57" s="31"/>
      <c r="C57" s="32"/>
    </row>
    <row r="58" spans="2:3" x14ac:dyDescent="0.2">
      <c r="B58" s="31"/>
      <c r="C58" s="32"/>
    </row>
    <row r="59" spans="2:3" x14ac:dyDescent="0.2">
      <c r="B59" s="31"/>
      <c r="C59" s="32"/>
    </row>
    <row r="60" spans="2:3" x14ac:dyDescent="0.2">
      <c r="B60" s="31"/>
      <c r="C60" s="32"/>
    </row>
    <row r="61" spans="2:3" x14ac:dyDescent="0.2">
      <c r="B61" s="31"/>
      <c r="C61" s="32"/>
    </row>
    <row r="62" spans="2:3" x14ac:dyDescent="0.2">
      <c r="B62" s="31"/>
      <c r="C62" s="32"/>
    </row>
    <row r="63" spans="2:3" x14ac:dyDescent="0.2">
      <c r="B63" s="31"/>
      <c r="C63" s="32"/>
    </row>
    <row r="64" spans="2:3" x14ac:dyDescent="0.2">
      <c r="B64" s="31"/>
      <c r="C64" s="32"/>
    </row>
    <row r="65" spans="2:3" x14ac:dyDescent="0.2">
      <c r="B65" s="31"/>
      <c r="C65" s="32"/>
    </row>
    <row r="66" spans="2:3" x14ac:dyDescent="0.2">
      <c r="B66" s="31"/>
      <c r="C66" s="32"/>
    </row>
    <row r="67" spans="2:3" x14ac:dyDescent="0.2">
      <c r="B67" s="31"/>
      <c r="C67" s="32"/>
    </row>
    <row r="68" spans="2:3" x14ac:dyDescent="0.2">
      <c r="B68" s="31"/>
      <c r="C68" s="32"/>
    </row>
    <row r="69" spans="2:3" x14ac:dyDescent="0.2">
      <c r="B69" s="31"/>
      <c r="C69" s="32"/>
    </row>
    <row r="70" spans="2:3" x14ac:dyDescent="0.2">
      <c r="B70" s="31"/>
      <c r="C70" s="32"/>
    </row>
    <row r="71" spans="2:3" x14ac:dyDescent="0.2">
      <c r="B71" s="31"/>
      <c r="C71" s="32"/>
    </row>
    <row r="72" spans="2:3" x14ac:dyDescent="0.2">
      <c r="B72" s="31"/>
      <c r="C72" s="32"/>
    </row>
    <row r="73" spans="2:3" x14ac:dyDescent="0.2">
      <c r="B73" s="31"/>
      <c r="C73" s="32"/>
    </row>
    <row r="74" spans="2:3" x14ac:dyDescent="0.2">
      <c r="B74" s="31"/>
      <c r="C74" s="32"/>
    </row>
    <row r="75" spans="2:3" x14ac:dyDescent="0.2">
      <c r="B75" s="31"/>
      <c r="C75" s="32"/>
    </row>
    <row r="76" spans="2:3" x14ac:dyDescent="0.2">
      <c r="B76" s="31"/>
      <c r="C76" s="32"/>
    </row>
    <row r="77" spans="2:3" x14ac:dyDescent="0.2">
      <c r="B77" s="31"/>
      <c r="C77" s="32"/>
    </row>
    <row r="78" spans="2:3" x14ac:dyDescent="0.2">
      <c r="B78" s="31"/>
      <c r="C78" s="32"/>
    </row>
    <row r="79" spans="2:3" x14ac:dyDescent="0.2">
      <c r="B79" s="31"/>
      <c r="C79" s="32"/>
    </row>
    <row r="80" spans="2:3" x14ac:dyDescent="0.2">
      <c r="B80" s="31"/>
      <c r="C80" s="32"/>
    </row>
    <row r="81" spans="2:3" x14ac:dyDescent="0.2">
      <c r="B81" s="31"/>
      <c r="C81" s="32"/>
    </row>
    <row r="82" spans="2:3" x14ac:dyDescent="0.2">
      <c r="B82" s="31"/>
      <c r="C82" s="32"/>
    </row>
    <row r="83" spans="2:3" x14ac:dyDescent="0.2">
      <c r="B83" s="31"/>
      <c r="C83" s="32"/>
    </row>
    <row r="84" spans="2:3" x14ac:dyDescent="0.2">
      <c r="B84" s="31"/>
      <c r="C84" s="32"/>
    </row>
    <row r="85" spans="2:3" x14ac:dyDescent="0.2">
      <c r="B85" s="31"/>
      <c r="C85" s="32"/>
    </row>
    <row r="86" spans="2:3" x14ac:dyDescent="0.2">
      <c r="B86" s="31"/>
      <c r="C86" s="32"/>
    </row>
    <row r="87" spans="2:3" x14ac:dyDescent="0.2">
      <c r="B87" s="31"/>
      <c r="C87" s="32"/>
    </row>
    <row r="88" spans="2:3" x14ac:dyDescent="0.2">
      <c r="B88" s="31"/>
      <c r="C88" s="32"/>
    </row>
    <row r="89" spans="2:3" x14ac:dyDescent="0.2">
      <c r="B89" s="31"/>
      <c r="C89" s="32"/>
    </row>
    <row r="90" spans="2:3" x14ac:dyDescent="0.2">
      <c r="B90" s="31"/>
      <c r="C90" s="32"/>
    </row>
    <row r="91" spans="2:3" x14ac:dyDescent="0.2">
      <c r="B91" s="31"/>
      <c r="C91" s="32"/>
    </row>
    <row r="92" spans="2:3" x14ac:dyDescent="0.2">
      <c r="B92" s="31"/>
      <c r="C92" s="32"/>
    </row>
    <row r="93" spans="2:3" x14ac:dyDescent="0.2">
      <c r="B93" s="31"/>
      <c r="C93" s="32"/>
    </row>
    <row r="94" spans="2:3" x14ac:dyDescent="0.2">
      <c r="B94" s="31"/>
      <c r="C94" s="32"/>
    </row>
    <row r="95" spans="2:3" x14ac:dyDescent="0.2">
      <c r="B95" s="31"/>
      <c r="C95" s="32"/>
    </row>
    <row r="96" spans="2:3" x14ac:dyDescent="0.2">
      <c r="B96" s="31"/>
      <c r="C96" s="32"/>
    </row>
    <row r="97" spans="2:3" x14ac:dyDescent="0.2">
      <c r="B97" s="31"/>
      <c r="C97" s="32"/>
    </row>
    <row r="98" spans="2:3" x14ac:dyDescent="0.2">
      <c r="B98" s="31"/>
      <c r="C98" s="32"/>
    </row>
    <row r="99" spans="2:3" x14ac:dyDescent="0.2">
      <c r="B99" s="31"/>
      <c r="C99" s="32"/>
    </row>
    <row r="100" spans="2:3" x14ac:dyDescent="0.2">
      <c r="B100" s="31"/>
      <c r="C100" s="32"/>
    </row>
    <row r="101" spans="2:3" x14ac:dyDescent="0.2">
      <c r="B101" s="31"/>
      <c r="C101" s="32"/>
    </row>
    <row r="102" spans="2:3" x14ac:dyDescent="0.2">
      <c r="B102" s="31"/>
      <c r="C102" s="32"/>
    </row>
    <row r="103" spans="2:3" x14ac:dyDescent="0.2">
      <c r="B103" s="31"/>
      <c r="C103" s="32"/>
    </row>
    <row r="104" spans="2:3" x14ac:dyDescent="0.2">
      <c r="B104" s="31"/>
      <c r="C104" s="32"/>
    </row>
    <row r="105" spans="2:3" x14ac:dyDescent="0.2">
      <c r="B105" s="31"/>
      <c r="C105" s="32"/>
    </row>
    <row r="106" spans="2:3" x14ac:dyDescent="0.2">
      <c r="B106" s="31"/>
      <c r="C106" s="32"/>
    </row>
    <row r="107" spans="2:3" x14ac:dyDescent="0.2">
      <c r="B107" s="31"/>
      <c r="C107" s="32"/>
    </row>
    <row r="108" spans="2:3" x14ac:dyDescent="0.2">
      <c r="B108" s="31"/>
      <c r="C108" s="32"/>
    </row>
    <row r="109" spans="2:3" x14ac:dyDescent="0.2">
      <c r="B109" s="31"/>
      <c r="C109" s="32"/>
    </row>
    <row r="110" spans="2:3" x14ac:dyDescent="0.2">
      <c r="B110" s="31"/>
      <c r="C110" s="32"/>
    </row>
    <row r="111" spans="2:3" x14ac:dyDescent="0.2">
      <c r="B111" s="31"/>
      <c r="C111" s="32"/>
    </row>
    <row r="112" spans="2:3" x14ac:dyDescent="0.2">
      <c r="B112" s="31"/>
      <c r="C112" s="32"/>
    </row>
    <row r="113" spans="2:3" x14ac:dyDescent="0.2">
      <c r="B113" s="31"/>
      <c r="C113" s="32"/>
    </row>
    <row r="114" spans="2:3" x14ac:dyDescent="0.2">
      <c r="B114" s="31"/>
      <c r="C114" s="32"/>
    </row>
    <row r="115" spans="2:3" x14ac:dyDescent="0.2">
      <c r="B115" s="31"/>
      <c r="C115" s="32"/>
    </row>
    <row r="116" spans="2:3" x14ac:dyDescent="0.2">
      <c r="B116" s="31"/>
      <c r="C116" s="32"/>
    </row>
    <row r="117" spans="2:3" x14ac:dyDescent="0.2">
      <c r="B117" s="31"/>
      <c r="C117" s="32"/>
    </row>
    <row r="118" spans="2:3" x14ac:dyDescent="0.2">
      <c r="B118" s="31"/>
      <c r="C118" s="32"/>
    </row>
    <row r="119" spans="2:3" x14ac:dyDescent="0.2">
      <c r="B119" s="31"/>
      <c r="C119" s="32"/>
    </row>
    <row r="120" spans="2:3" x14ac:dyDescent="0.2">
      <c r="B120" s="31"/>
      <c r="C120" s="32"/>
    </row>
    <row r="121" spans="2:3" x14ac:dyDescent="0.2">
      <c r="B121" s="31"/>
      <c r="C121" s="32"/>
    </row>
    <row r="122" spans="2:3" x14ac:dyDescent="0.2">
      <c r="B122" s="31"/>
      <c r="C122" s="32"/>
    </row>
    <row r="123" spans="2:3" x14ac:dyDescent="0.2">
      <c r="B123" s="31"/>
      <c r="C123" s="32"/>
    </row>
    <row r="124" spans="2:3" x14ac:dyDescent="0.2">
      <c r="B124" s="31"/>
      <c r="C124" s="32"/>
    </row>
    <row r="125" spans="2:3" x14ac:dyDescent="0.2">
      <c r="B125" s="31"/>
      <c r="C125" s="32"/>
    </row>
    <row r="126" spans="2:3" x14ac:dyDescent="0.2">
      <c r="B126" s="31"/>
      <c r="C126" s="32"/>
    </row>
    <row r="127" spans="2:3" x14ac:dyDescent="0.2">
      <c r="B127" s="31"/>
      <c r="C127" s="32"/>
    </row>
    <row r="128" spans="2:3" x14ac:dyDescent="0.2">
      <c r="B128" s="31"/>
      <c r="C128" s="32"/>
    </row>
    <row r="129" spans="2:3" x14ac:dyDescent="0.2">
      <c r="B129" s="31"/>
      <c r="C129" s="32"/>
    </row>
    <row r="130" spans="2:3" x14ac:dyDescent="0.2">
      <c r="B130" s="31"/>
      <c r="C130" s="32"/>
    </row>
    <row r="131" spans="2:3" x14ac:dyDescent="0.2">
      <c r="B131" s="31"/>
      <c r="C131" s="32"/>
    </row>
    <row r="132" spans="2:3" x14ac:dyDescent="0.2">
      <c r="B132" s="31"/>
      <c r="C132" s="32"/>
    </row>
    <row r="133" spans="2:3" x14ac:dyDescent="0.2">
      <c r="B133" s="31"/>
      <c r="C133" s="32"/>
    </row>
    <row r="134" spans="2:3" x14ac:dyDescent="0.2">
      <c r="B134" s="31"/>
      <c r="C134" s="32"/>
    </row>
    <row r="135" spans="2:3" x14ac:dyDescent="0.2">
      <c r="B135" s="31"/>
      <c r="C135" s="32"/>
    </row>
    <row r="136" spans="2:3" x14ac:dyDescent="0.2">
      <c r="B136" s="31"/>
      <c r="C136" s="32"/>
    </row>
    <row r="137" spans="2:3" x14ac:dyDescent="0.2">
      <c r="B137" s="31"/>
      <c r="C137" s="32"/>
    </row>
    <row r="138" spans="2:3" x14ac:dyDescent="0.2">
      <c r="B138" s="31"/>
      <c r="C138" s="32"/>
    </row>
    <row r="139" spans="2:3" x14ac:dyDescent="0.2">
      <c r="B139" s="31"/>
      <c r="C139" s="32"/>
    </row>
    <row r="140" spans="2:3" x14ac:dyDescent="0.2">
      <c r="B140" s="31"/>
      <c r="C140" s="32"/>
    </row>
    <row r="141" spans="2:3" x14ac:dyDescent="0.2">
      <c r="B141" s="31"/>
      <c r="C141" s="32"/>
    </row>
    <row r="142" spans="2:3" x14ac:dyDescent="0.2">
      <c r="B142" s="31"/>
      <c r="C142" s="32"/>
    </row>
    <row r="143" spans="2:3" x14ac:dyDescent="0.2">
      <c r="B143" s="31"/>
      <c r="C143" s="32"/>
    </row>
    <row r="144" spans="2:3" x14ac:dyDescent="0.2">
      <c r="B144" s="31"/>
      <c r="C144" s="32"/>
    </row>
    <row r="145" spans="2:3" x14ac:dyDescent="0.2">
      <c r="B145" s="31"/>
      <c r="C145" s="32"/>
    </row>
    <row r="146" spans="2:3" x14ac:dyDescent="0.2">
      <c r="B146" s="31"/>
      <c r="C146" s="32"/>
    </row>
    <row r="147" spans="2:3" x14ac:dyDescent="0.2">
      <c r="B147" s="31"/>
      <c r="C147" s="32"/>
    </row>
    <row r="148" spans="2:3" x14ac:dyDescent="0.2">
      <c r="B148" s="31"/>
      <c r="C148" s="32"/>
    </row>
    <row r="149" spans="2:3" x14ac:dyDescent="0.2">
      <c r="B149" s="31"/>
      <c r="C149" s="32"/>
    </row>
    <row r="150" spans="2:3" x14ac:dyDescent="0.2">
      <c r="B150" s="31"/>
      <c r="C150" s="32"/>
    </row>
    <row r="151" spans="2:3" x14ac:dyDescent="0.2">
      <c r="B151" s="31"/>
      <c r="C151" s="32"/>
    </row>
    <row r="152" spans="2:3" x14ac:dyDescent="0.2">
      <c r="B152" s="31"/>
      <c r="C152" s="32"/>
    </row>
    <row r="153" spans="2:3" x14ac:dyDescent="0.2">
      <c r="B153" s="31"/>
      <c r="C153" s="32"/>
    </row>
    <row r="154" spans="2:3" x14ac:dyDescent="0.2">
      <c r="B154" s="31"/>
      <c r="C154" s="32"/>
    </row>
    <row r="155" spans="2:3" x14ac:dyDescent="0.2">
      <c r="B155" s="31"/>
      <c r="C155" s="32"/>
    </row>
    <row r="156" spans="2:3" x14ac:dyDescent="0.2">
      <c r="B156" s="31"/>
      <c r="C156" s="32"/>
    </row>
    <row r="157" spans="2:3" x14ac:dyDescent="0.2">
      <c r="B157" s="31"/>
      <c r="C157" s="32"/>
    </row>
    <row r="158" spans="2:3" x14ac:dyDescent="0.2">
      <c r="B158" s="31"/>
      <c r="C158" s="32"/>
    </row>
    <row r="159" spans="2:3" x14ac:dyDescent="0.2">
      <c r="B159" s="31"/>
      <c r="C159" s="32"/>
    </row>
    <row r="160" spans="2:3" x14ac:dyDescent="0.2">
      <c r="B160" s="31"/>
      <c r="C160" s="32"/>
    </row>
    <row r="161" spans="2:3" x14ac:dyDescent="0.2">
      <c r="B161" s="31"/>
      <c r="C161" s="32"/>
    </row>
    <row r="162" spans="2:3" x14ac:dyDescent="0.2">
      <c r="B162" s="31"/>
      <c r="C162" s="32"/>
    </row>
    <row r="163" spans="2:3" x14ac:dyDescent="0.2">
      <c r="B163" s="31"/>
      <c r="C163" s="32"/>
    </row>
    <row r="164" spans="2:3" x14ac:dyDescent="0.2">
      <c r="B164" s="31"/>
      <c r="C164" s="32"/>
    </row>
    <row r="165" spans="2:3" x14ac:dyDescent="0.2">
      <c r="B165" s="31"/>
      <c r="C165" s="32"/>
    </row>
    <row r="166" spans="2:3" x14ac:dyDescent="0.2">
      <c r="B166" s="31"/>
      <c r="C166" s="32"/>
    </row>
    <row r="167" spans="2:3" x14ac:dyDescent="0.2">
      <c r="B167" s="31"/>
      <c r="C167" s="32"/>
    </row>
    <row r="168" spans="2:3" x14ac:dyDescent="0.2">
      <c r="B168" s="31"/>
      <c r="C168" s="32"/>
    </row>
    <row r="169" spans="2:3" x14ac:dyDescent="0.2">
      <c r="B169" s="31"/>
      <c r="C169" s="32"/>
    </row>
    <row r="170" spans="2:3" x14ac:dyDescent="0.2">
      <c r="B170" s="31"/>
      <c r="C170" s="32"/>
    </row>
    <row r="171" spans="2:3" x14ac:dyDescent="0.2">
      <c r="B171" s="31"/>
      <c r="C171" s="32"/>
    </row>
    <row r="172" spans="2:3" x14ac:dyDescent="0.2">
      <c r="B172" s="31"/>
      <c r="C172" s="32"/>
    </row>
    <row r="173" spans="2:3" x14ac:dyDescent="0.2">
      <c r="B173" s="31"/>
      <c r="C173" s="32"/>
    </row>
    <row r="174" spans="2:3" x14ac:dyDescent="0.2">
      <c r="B174" s="31"/>
      <c r="C174" s="32"/>
    </row>
    <row r="175" spans="2:3" x14ac:dyDescent="0.2">
      <c r="B175" s="31"/>
      <c r="C175" s="32"/>
    </row>
    <row r="176" spans="2:3" x14ac:dyDescent="0.2">
      <c r="B176" s="31"/>
      <c r="C176" s="32"/>
    </row>
    <row r="177" spans="2:3" x14ac:dyDescent="0.2">
      <c r="B177" s="31"/>
      <c r="C177" s="32"/>
    </row>
    <row r="178" spans="2:3" x14ac:dyDescent="0.2">
      <c r="B178" s="31"/>
      <c r="C178" s="32"/>
    </row>
    <row r="179" spans="2:3" x14ac:dyDescent="0.2">
      <c r="B179" s="31"/>
      <c r="C179" s="32"/>
    </row>
    <row r="180" spans="2:3" x14ac:dyDescent="0.2">
      <c r="B180" s="31"/>
      <c r="C180" s="32"/>
    </row>
    <row r="181" spans="2:3" x14ac:dyDescent="0.2">
      <c r="B181" s="31"/>
      <c r="C181" s="32"/>
    </row>
    <row r="182" spans="2:3" x14ac:dyDescent="0.2">
      <c r="B182" s="31"/>
      <c r="C182" s="32"/>
    </row>
    <row r="183" spans="2:3" x14ac:dyDescent="0.2">
      <c r="B183" s="31"/>
      <c r="C183" s="32"/>
    </row>
    <row r="184" spans="2:3" x14ac:dyDescent="0.2">
      <c r="B184" s="31"/>
      <c r="C184" s="32"/>
    </row>
    <row r="185" spans="2:3" x14ac:dyDescent="0.2">
      <c r="B185" s="31"/>
      <c r="C185" s="32"/>
    </row>
    <row r="186" spans="2:3" x14ac:dyDescent="0.2">
      <c r="B186" s="31"/>
      <c r="C186" s="32"/>
    </row>
    <row r="187" spans="2:3" x14ac:dyDescent="0.2">
      <c r="B187" s="31"/>
      <c r="C187" s="32"/>
    </row>
    <row r="188" spans="2:3" x14ac:dyDescent="0.2">
      <c r="B188" s="31"/>
      <c r="C188" s="32"/>
    </row>
    <row r="189" spans="2:3" x14ac:dyDescent="0.2">
      <c r="B189" s="31"/>
      <c r="C189" s="32"/>
    </row>
    <row r="190" spans="2:3" x14ac:dyDescent="0.2">
      <c r="B190" s="31"/>
      <c r="C190" s="32"/>
    </row>
    <row r="191" spans="2:3" x14ac:dyDescent="0.2">
      <c r="B191" s="31"/>
      <c r="C191" s="32"/>
    </row>
    <row r="192" spans="2:3" x14ac:dyDescent="0.2">
      <c r="B192" s="31"/>
      <c r="C192" s="32"/>
    </row>
    <row r="193" spans="2:3" x14ac:dyDescent="0.2">
      <c r="B193" s="31"/>
      <c r="C193" s="32"/>
    </row>
    <row r="194" spans="2:3" x14ac:dyDescent="0.2">
      <c r="B194" s="31"/>
      <c r="C194" s="32"/>
    </row>
    <row r="195" spans="2:3" x14ac:dyDescent="0.2">
      <c r="B195" s="31"/>
      <c r="C195" s="32"/>
    </row>
    <row r="196" spans="2:3" x14ac:dyDescent="0.2">
      <c r="B196" s="31"/>
      <c r="C196" s="32"/>
    </row>
    <row r="197" spans="2:3" x14ac:dyDescent="0.2">
      <c r="B197" s="31"/>
      <c r="C197" s="32"/>
    </row>
    <row r="198" spans="2:3" x14ac:dyDescent="0.2">
      <c r="B198" s="31"/>
      <c r="C198" s="32"/>
    </row>
    <row r="199" spans="2:3" x14ac:dyDescent="0.2">
      <c r="B199" s="31"/>
      <c r="C199" s="32"/>
    </row>
    <row r="200" spans="2:3" x14ac:dyDescent="0.2">
      <c r="B200" s="31"/>
      <c r="C200" s="32"/>
    </row>
    <row r="201" spans="2:3" x14ac:dyDescent="0.2">
      <c r="B201" s="31"/>
      <c r="C201" s="32"/>
    </row>
    <row r="202" spans="2:3" x14ac:dyDescent="0.2">
      <c r="B202" s="31"/>
      <c r="C202" s="32"/>
    </row>
    <row r="203" spans="2:3" x14ac:dyDescent="0.2">
      <c r="B203" s="31"/>
      <c r="C203" s="32"/>
    </row>
    <row r="204" spans="2:3" x14ac:dyDescent="0.2">
      <c r="B204" s="31"/>
      <c r="C204" s="32"/>
    </row>
    <row r="205" spans="2:3" x14ac:dyDescent="0.2">
      <c r="B205" s="31"/>
      <c r="C205" s="32"/>
    </row>
    <row r="206" spans="2:3" x14ac:dyDescent="0.2">
      <c r="B206" s="31"/>
      <c r="C206" s="32"/>
    </row>
    <row r="207" spans="2:3" x14ac:dyDescent="0.2">
      <c r="B207" s="31"/>
      <c r="C207" s="32"/>
    </row>
    <row r="208" spans="2:3" x14ac:dyDescent="0.2">
      <c r="B208" s="31"/>
      <c r="C208" s="32"/>
    </row>
    <row r="209" spans="2:3" x14ac:dyDescent="0.2">
      <c r="B209" s="31"/>
      <c r="C209" s="32"/>
    </row>
    <row r="210" spans="2:3" x14ac:dyDescent="0.2">
      <c r="B210" s="31"/>
      <c r="C210" s="32"/>
    </row>
    <row r="211" spans="2:3" x14ac:dyDescent="0.2">
      <c r="B211" s="31"/>
      <c r="C211" s="32"/>
    </row>
    <row r="212" spans="2:3" x14ac:dyDescent="0.2">
      <c r="B212" s="31"/>
      <c r="C212" s="32"/>
    </row>
    <row r="213" spans="2:3" x14ac:dyDescent="0.2">
      <c r="B213" s="31"/>
      <c r="C213" s="32"/>
    </row>
    <row r="214" spans="2:3" x14ac:dyDescent="0.2">
      <c r="B214" s="31"/>
      <c r="C214" s="32"/>
    </row>
    <row r="215" spans="2:3" x14ac:dyDescent="0.2">
      <c r="B215" s="31"/>
      <c r="C215" s="32"/>
    </row>
    <row r="216" spans="2:3" x14ac:dyDescent="0.2">
      <c r="B216" s="31"/>
      <c r="C216" s="32"/>
    </row>
    <row r="217" spans="2:3" x14ac:dyDescent="0.2">
      <c r="B217" s="31"/>
      <c r="C217" s="32"/>
    </row>
    <row r="218" spans="2:3" x14ac:dyDescent="0.2">
      <c r="B218" s="31"/>
      <c r="C218" s="32"/>
    </row>
    <row r="219" spans="2:3" x14ac:dyDescent="0.2">
      <c r="B219" s="31"/>
      <c r="C219" s="32"/>
    </row>
    <row r="220" spans="2:3" x14ac:dyDescent="0.2">
      <c r="B220" s="31"/>
      <c r="C220" s="32"/>
    </row>
    <row r="221" spans="2:3" x14ac:dyDescent="0.2">
      <c r="B221" s="31"/>
      <c r="C221" s="32"/>
    </row>
    <row r="222" spans="2:3" x14ac:dyDescent="0.2">
      <c r="B222" s="31"/>
      <c r="C222" s="32"/>
    </row>
    <row r="223" spans="2:3" x14ac:dyDescent="0.2">
      <c r="B223" s="31"/>
      <c r="C223" s="32"/>
    </row>
    <row r="224" spans="2:3" x14ac:dyDescent="0.2">
      <c r="B224" s="31"/>
      <c r="C224" s="32"/>
    </row>
    <row r="225" spans="2:3" x14ac:dyDescent="0.2">
      <c r="B225" s="31"/>
      <c r="C225" s="32"/>
    </row>
    <row r="226" spans="2:3" x14ac:dyDescent="0.2">
      <c r="B226" s="31"/>
      <c r="C226" s="32"/>
    </row>
    <row r="227" spans="2:3" x14ac:dyDescent="0.2">
      <c r="B227" s="31"/>
      <c r="C227" s="32"/>
    </row>
    <row r="228" spans="2:3" x14ac:dyDescent="0.2">
      <c r="B228" s="31"/>
      <c r="C228" s="32"/>
    </row>
    <row r="229" spans="2:3" x14ac:dyDescent="0.2">
      <c r="B229" s="31"/>
      <c r="C229" s="32"/>
    </row>
    <row r="230" spans="2:3" x14ac:dyDescent="0.2">
      <c r="B230" s="31"/>
      <c r="C230" s="32"/>
    </row>
    <row r="231" spans="2:3" x14ac:dyDescent="0.2">
      <c r="B231" s="31"/>
      <c r="C231" s="32"/>
    </row>
    <row r="232" spans="2:3" x14ac:dyDescent="0.2">
      <c r="B232" s="31"/>
      <c r="C232" s="32"/>
    </row>
    <row r="233" spans="2:3" x14ac:dyDescent="0.2">
      <c r="B233" s="31"/>
      <c r="C233" s="32"/>
    </row>
    <row r="234" spans="2:3" x14ac:dyDescent="0.2">
      <c r="B234" s="31"/>
      <c r="C234" s="32"/>
    </row>
    <row r="235" spans="2:3" x14ac:dyDescent="0.2">
      <c r="B235" s="31"/>
      <c r="C235" s="32"/>
    </row>
    <row r="236" spans="2:3" x14ac:dyDescent="0.2">
      <c r="B236" s="31"/>
      <c r="C236" s="32"/>
    </row>
    <row r="237" spans="2:3" x14ac:dyDescent="0.2">
      <c r="B237" s="31"/>
      <c r="C237" s="32"/>
    </row>
    <row r="238" spans="2:3" x14ac:dyDescent="0.2">
      <c r="B238" s="31"/>
      <c r="C238" s="32"/>
    </row>
    <row r="239" spans="2:3" x14ac:dyDescent="0.2">
      <c r="B239" s="31"/>
      <c r="C239" s="32"/>
    </row>
    <row r="240" spans="2:3" x14ac:dyDescent="0.2">
      <c r="B240" s="31"/>
      <c r="C240" s="32"/>
    </row>
    <row r="241" spans="2:3" x14ac:dyDescent="0.2">
      <c r="B241" s="31"/>
      <c r="C241" s="32"/>
    </row>
    <row r="242" spans="2:3" x14ac:dyDescent="0.2">
      <c r="B242" s="31"/>
      <c r="C242" s="32"/>
    </row>
    <row r="243" spans="2:3" x14ac:dyDescent="0.2">
      <c r="B243" s="31"/>
      <c r="C243" s="32"/>
    </row>
    <row r="244" spans="2:3" x14ac:dyDescent="0.2">
      <c r="B244" s="31"/>
      <c r="C244" s="32"/>
    </row>
    <row r="245" spans="2:3" x14ac:dyDescent="0.2">
      <c r="B245" s="31"/>
      <c r="C245" s="32"/>
    </row>
    <row r="246" spans="2:3" x14ac:dyDescent="0.2">
      <c r="B246" s="31"/>
      <c r="C246" s="32"/>
    </row>
    <row r="247" spans="2:3" x14ac:dyDescent="0.2">
      <c r="B247" s="31"/>
      <c r="C247" s="32"/>
    </row>
    <row r="248" spans="2:3" x14ac:dyDescent="0.2">
      <c r="B248" s="31"/>
      <c r="C248" s="32"/>
    </row>
    <row r="249" spans="2:3" x14ac:dyDescent="0.2">
      <c r="B249" s="31"/>
      <c r="C249" s="32"/>
    </row>
    <row r="250" spans="2:3" x14ac:dyDescent="0.2">
      <c r="B250" s="31"/>
      <c r="C250" s="32"/>
    </row>
    <row r="251" spans="2:3" x14ac:dyDescent="0.2">
      <c r="B251" s="31"/>
      <c r="C251" s="32"/>
    </row>
    <row r="252" spans="2:3" x14ac:dyDescent="0.2">
      <c r="B252" s="31"/>
      <c r="C252" s="32"/>
    </row>
    <row r="253" spans="2:3" x14ac:dyDescent="0.2">
      <c r="B253" s="31"/>
      <c r="C253" s="32"/>
    </row>
    <row r="254" spans="2:3" x14ac:dyDescent="0.2">
      <c r="B254" s="31"/>
      <c r="C254" s="32"/>
    </row>
    <row r="255" spans="2:3" x14ac:dyDescent="0.2">
      <c r="B255" s="31"/>
      <c r="C255" s="32"/>
    </row>
    <row r="256" spans="2:3" x14ac:dyDescent="0.2">
      <c r="B256" s="31"/>
      <c r="C256" s="32"/>
    </row>
    <row r="257" spans="2:3" x14ac:dyDescent="0.2">
      <c r="B257" s="31"/>
      <c r="C257" s="32"/>
    </row>
    <row r="258" spans="2:3" x14ac:dyDescent="0.2">
      <c r="B258" s="31"/>
      <c r="C258" s="32"/>
    </row>
    <row r="259" spans="2:3" x14ac:dyDescent="0.2">
      <c r="B259" s="31"/>
      <c r="C259" s="32"/>
    </row>
    <row r="260" spans="2:3" x14ac:dyDescent="0.2">
      <c r="B260" s="31"/>
      <c r="C260" s="32"/>
    </row>
    <row r="261" spans="2:3" x14ac:dyDescent="0.2">
      <c r="B261" s="31"/>
      <c r="C261" s="32"/>
    </row>
    <row r="262" spans="2:3" x14ac:dyDescent="0.2">
      <c r="B262" s="31"/>
      <c r="C262" s="32"/>
    </row>
    <row r="263" spans="2:3" x14ac:dyDescent="0.2">
      <c r="B263" s="31"/>
      <c r="C263" s="32"/>
    </row>
    <row r="264" spans="2:3" x14ac:dyDescent="0.2">
      <c r="B264" s="31"/>
      <c r="C264" s="32"/>
    </row>
    <row r="265" spans="2:3" x14ac:dyDescent="0.2">
      <c r="B265" s="31"/>
      <c r="C265" s="32"/>
    </row>
    <row r="266" spans="2:3" x14ac:dyDescent="0.2">
      <c r="B266" s="31"/>
      <c r="C266" s="32"/>
    </row>
    <row r="267" spans="2:3" x14ac:dyDescent="0.2">
      <c r="B267" s="31"/>
      <c r="C267" s="32"/>
    </row>
    <row r="268" spans="2:3" x14ac:dyDescent="0.2">
      <c r="B268" s="31"/>
      <c r="C268" s="32"/>
    </row>
    <row r="269" spans="2:3" x14ac:dyDescent="0.2">
      <c r="B269" s="31"/>
      <c r="C269" s="32"/>
    </row>
    <row r="270" spans="2:3" x14ac:dyDescent="0.2">
      <c r="B270" s="31"/>
      <c r="C270" s="32"/>
    </row>
    <row r="271" spans="2:3" x14ac:dyDescent="0.2">
      <c r="B271" s="31"/>
      <c r="C271" s="32"/>
    </row>
    <row r="272" spans="2:3" x14ac:dyDescent="0.2">
      <c r="B272" s="31"/>
      <c r="C272" s="32"/>
    </row>
    <row r="273" spans="2:3" x14ac:dyDescent="0.2">
      <c r="B273" s="31"/>
      <c r="C273" s="32"/>
    </row>
    <row r="274" spans="2:3" x14ac:dyDescent="0.2">
      <c r="B274" s="31"/>
      <c r="C274" s="32"/>
    </row>
    <row r="275" spans="2:3" x14ac:dyDescent="0.2">
      <c r="B275" s="31"/>
      <c r="C275" s="32"/>
    </row>
    <row r="276" spans="2:3" x14ac:dyDescent="0.2">
      <c r="B276" s="31"/>
      <c r="C276" s="32"/>
    </row>
    <row r="277" spans="2:3" x14ac:dyDescent="0.2">
      <c r="B277" s="31"/>
      <c r="C277" s="32"/>
    </row>
    <row r="278" spans="2:3" x14ac:dyDescent="0.2">
      <c r="B278" s="31"/>
      <c r="C278" s="32"/>
    </row>
    <row r="279" spans="2:3" x14ac:dyDescent="0.2">
      <c r="B279" s="31"/>
      <c r="C279" s="32"/>
    </row>
    <row r="280" spans="2:3" x14ac:dyDescent="0.2">
      <c r="B280" s="31"/>
      <c r="C280" s="32"/>
    </row>
    <row r="281" spans="2:3" x14ac:dyDescent="0.2">
      <c r="B281" s="31"/>
      <c r="C281" s="32"/>
    </row>
    <row r="282" spans="2:3" x14ac:dyDescent="0.2">
      <c r="B282" s="31"/>
      <c r="C282" s="32"/>
    </row>
    <row r="283" spans="2:3" x14ac:dyDescent="0.2">
      <c r="B283" s="31"/>
      <c r="C283" s="32"/>
    </row>
    <row r="284" spans="2:3" x14ac:dyDescent="0.2">
      <c r="B284" s="31"/>
      <c r="C284" s="32"/>
    </row>
    <row r="285" spans="2:3" x14ac:dyDescent="0.2">
      <c r="B285" s="31"/>
      <c r="C285" s="32"/>
    </row>
    <row r="286" spans="2:3" x14ac:dyDescent="0.2">
      <c r="B286" s="31"/>
      <c r="C286" s="32"/>
    </row>
    <row r="287" spans="2:3" x14ac:dyDescent="0.2">
      <c r="B287" s="31"/>
      <c r="C287" s="32"/>
    </row>
    <row r="288" spans="2:3" x14ac:dyDescent="0.2">
      <c r="B288" s="31"/>
      <c r="C288" s="32"/>
    </row>
    <row r="289" spans="2:3" x14ac:dyDescent="0.2">
      <c r="B289" s="31"/>
      <c r="C289" s="32"/>
    </row>
    <row r="290" spans="2:3" x14ac:dyDescent="0.2">
      <c r="B290" s="31"/>
      <c r="C290" s="32"/>
    </row>
    <row r="291" spans="2:3" x14ac:dyDescent="0.2">
      <c r="B291" s="31"/>
      <c r="C291" s="32"/>
    </row>
    <row r="292" spans="2:3" x14ac:dyDescent="0.2">
      <c r="B292" s="31"/>
      <c r="C292" s="32"/>
    </row>
    <row r="293" spans="2:3" x14ac:dyDescent="0.2">
      <c r="B293" s="31"/>
      <c r="C293" s="32"/>
    </row>
    <row r="294" spans="2:3" x14ac:dyDescent="0.2">
      <c r="B294" s="31"/>
      <c r="C294" s="32"/>
    </row>
    <row r="295" spans="2:3" x14ac:dyDescent="0.2">
      <c r="B295" s="31"/>
      <c r="C295" s="32"/>
    </row>
    <row r="296" spans="2:3" x14ac:dyDescent="0.2">
      <c r="B296" s="31"/>
      <c r="C296" s="32"/>
    </row>
    <row r="297" spans="2:3" x14ac:dyDescent="0.2">
      <c r="B297" s="31"/>
      <c r="C297" s="32"/>
    </row>
    <row r="298" spans="2:3" x14ac:dyDescent="0.2">
      <c r="B298" s="31"/>
      <c r="C298" s="32"/>
    </row>
    <row r="299" spans="2:3" x14ac:dyDescent="0.2">
      <c r="B299" s="31"/>
      <c r="C299" s="32"/>
    </row>
    <row r="300" spans="2:3" x14ac:dyDescent="0.2">
      <c r="B300" s="31"/>
      <c r="C300" s="32"/>
    </row>
    <row r="301" spans="2:3" x14ac:dyDescent="0.2">
      <c r="B301" s="31"/>
      <c r="C301" s="32"/>
    </row>
    <row r="302" spans="2:3" x14ac:dyDescent="0.2">
      <c r="B302" s="31"/>
      <c r="C302" s="32"/>
    </row>
    <row r="303" spans="2:3" x14ac:dyDescent="0.2">
      <c r="B303" s="31"/>
      <c r="C303" s="32"/>
    </row>
    <row r="304" spans="2:3" x14ac:dyDescent="0.2">
      <c r="B304" s="31"/>
      <c r="C304" s="32"/>
    </row>
    <row r="305" spans="2:3" x14ac:dyDescent="0.2">
      <c r="B305" s="31"/>
      <c r="C305" s="32"/>
    </row>
    <row r="306" spans="2:3" x14ac:dyDescent="0.2">
      <c r="B306" s="31"/>
      <c r="C306" s="32"/>
    </row>
    <row r="307" spans="2:3" x14ac:dyDescent="0.2">
      <c r="B307" s="31"/>
      <c r="C307" s="32"/>
    </row>
    <row r="308" spans="2:3" x14ac:dyDescent="0.2">
      <c r="B308" s="31"/>
      <c r="C308" s="32"/>
    </row>
    <row r="309" spans="2:3" x14ac:dyDescent="0.2">
      <c r="B309" s="31"/>
      <c r="C309" s="32"/>
    </row>
    <row r="310" spans="2:3" x14ac:dyDescent="0.2">
      <c r="B310" s="31"/>
      <c r="C310" s="32"/>
    </row>
    <row r="311" spans="2:3" x14ac:dyDescent="0.2">
      <c r="B311" s="31"/>
      <c r="C311" s="32"/>
    </row>
    <row r="312" spans="2:3" x14ac:dyDescent="0.2">
      <c r="B312" s="31"/>
      <c r="C312" s="32"/>
    </row>
    <row r="313" spans="2:3" x14ac:dyDescent="0.2">
      <c r="B313" s="31"/>
      <c r="C313" s="32"/>
    </row>
    <row r="314" spans="2:3" x14ac:dyDescent="0.2">
      <c r="B314" s="31"/>
      <c r="C314" s="32"/>
    </row>
    <row r="315" spans="2:3" x14ac:dyDescent="0.2">
      <c r="B315" s="31"/>
      <c r="C315" s="32"/>
    </row>
    <row r="316" spans="2:3" x14ac:dyDescent="0.2">
      <c r="B316" s="31"/>
      <c r="C316" s="32"/>
    </row>
    <row r="317" spans="2:3" x14ac:dyDescent="0.2">
      <c r="B317" s="31"/>
      <c r="C317" s="32"/>
    </row>
    <row r="318" spans="2:3" x14ac:dyDescent="0.2">
      <c r="B318" s="31"/>
      <c r="C318" s="32"/>
    </row>
    <row r="319" spans="2:3" x14ac:dyDescent="0.2">
      <c r="B319" s="31"/>
      <c r="C319" s="32"/>
    </row>
    <row r="320" spans="2:3" x14ac:dyDescent="0.2">
      <c r="B320" s="31"/>
      <c r="C320" s="32"/>
    </row>
    <row r="321" spans="2:3" x14ac:dyDescent="0.2">
      <c r="B321" s="31"/>
      <c r="C321" s="32"/>
    </row>
    <row r="322" spans="2:3" x14ac:dyDescent="0.2">
      <c r="B322" s="31"/>
      <c r="C322" s="32"/>
    </row>
    <row r="323" spans="2:3" x14ac:dyDescent="0.2">
      <c r="B323" s="31"/>
      <c r="C323" s="32"/>
    </row>
    <row r="324" spans="2:3" x14ac:dyDescent="0.2">
      <c r="B324" s="31"/>
      <c r="C324" s="32"/>
    </row>
    <row r="325" spans="2:3" x14ac:dyDescent="0.2">
      <c r="B325" s="31"/>
      <c r="C325" s="32"/>
    </row>
    <row r="326" spans="2:3" x14ac:dyDescent="0.2">
      <c r="B326" s="31"/>
      <c r="C326" s="32"/>
    </row>
    <row r="327" spans="2:3" x14ac:dyDescent="0.2">
      <c r="B327" s="31"/>
      <c r="C327" s="32"/>
    </row>
    <row r="328" spans="2:3" x14ac:dyDescent="0.2">
      <c r="B328" s="31"/>
      <c r="C328" s="32"/>
    </row>
    <row r="329" spans="2:3" x14ac:dyDescent="0.2">
      <c r="B329" s="31"/>
      <c r="C329" s="32"/>
    </row>
    <row r="330" spans="2:3" x14ac:dyDescent="0.2">
      <c r="B330" s="31"/>
      <c r="C330" s="32"/>
    </row>
    <row r="331" spans="2:3" x14ac:dyDescent="0.2">
      <c r="B331" s="31"/>
      <c r="C331" s="32"/>
    </row>
    <row r="332" spans="2:3" x14ac:dyDescent="0.2">
      <c r="B332" s="31"/>
      <c r="C332" s="32"/>
    </row>
    <row r="333" spans="2:3" x14ac:dyDescent="0.2">
      <c r="B333" s="31"/>
      <c r="C333" s="32"/>
    </row>
    <row r="334" spans="2:3" x14ac:dyDescent="0.2">
      <c r="B334" s="31"/>
      <c r="C334" s="32"/>
    </row>
    <row r="335" spans="2:3" x14ac:dyDescent="0.2">
      <c r="B335" s="31"/>
      <c r="C335" s="32"/>
    </row>
    <row r="336" spans="2:3" x14ac:dyDescent="0.2">
      <c r="B336" s="31"/>
      <c r="C336" s="32"/>
    </row>
    <row r="337" spans="2:3" x14ac:dyDescent="0.2">
      <c r="B337" s="31"/>
      <c r="C337" s="32"/>
    </row>
    <row r="338" spans="2:3" x14ac:dyDescent="0.2">
      <c r="B338" s="31"/>
      <c r="C338" s="32"/>
    </row>
    <row r="339" spans="2:3" x14ac:dyDescent="0.2">
      <c r="B339" s="31"/>
      <c r="C339" s="32"/>
    </row>
    <row r="340" spans="2:3" x14ac:dyDescent="0.2">
      <c r="B340" s="31"/>
      <c r="C340" s="32"/>
    </row>
    <row r="341" spans="2:3" x14ac:dyDescent="0.2">
      <c r="B341" s="31"/>
      <c r="C341" s="32"/>
    </row>
    <row r="342" spans="2:3" x14ac:dyDescent="0.2">
      <c r="B342" s="31"/>
      <c r="C342" s="32"/>
    </row>
    <row r="343" spans="2:3" x14ac:dyDescent="0.2">
      <c r="B343" s="31"/>
      <c r="C343" s="32"/>
    </row>
    <row r="344" spans="2:3" x14ac:dyDescent="0.2">
      <c r="B344" s="31"/>
      <c r="C344" s="32"/>
    </row>
    <row r="345" spans="2:3" x14ac:dyDescent="0.2">
      <c r="B345" s="31"/>
      <c r="C345" s="32"/>
    </row>
    <row r="346" spans="2:3" x14ac:dyDescent="0.2">
      <c r="B346" s="31"/>
      <c r="C346" s="32"/>
    </row>
    <row r="347" spans="2:3" x14ac:dyDescent="0.2">
      <c r="B347" s="31"/>
      <c r="C347" s="32"/>
    </row>
    <row r="348" spans="2:3" x14ac:dyDescent="0.2">
      <c r="B348" s="31"/>
      <c r="C348" s="32"/>
    </row>
    <row r="349" spans="2:3" x14ac:dyDescent="0.2">
      <c r="B349" s="31"/>
      <c r="C349" s="32"/>
    </row>
    <row r="350" spans="2:3" x14ac:dyDescent="0.2">
      <c r="B350" s="31"/>
      <c r="C350" s="32"/>
    </row>
    <row r="351" spans="2:3" x14ac:dyDescent="0.2">
      <c r="B351" s="31"/>
      <c r="C351" s="32"/>
    </row>
    <row r="352" spans="2:3" x14ac:dyDescent="0.2">
      <c r="B352" s="31"/>
      <c r="C352" s="32"/>
    </row>
    <row r="353" spans="2:3" x14ac:dyDescent="0.2">
      <c r="B353" s="31"/>
      <c r="C353" s="32"/>
    </row>
    <row r="354" spans="2:3" x14ac:dyDescent="0.2">
      <c r="B354" s="31"/>
      <c r="C354" s="32"/>
    </row>
    <row r="355" spans="2:3" x14ac:dyDescent="0.2">
      <c r="B355" s="31"/>
      <c r="C355" s="32"/>
    </row>
    <row r="356" spans="2:3" x14ac:dyDescent="0.2">
      <c r="B356" s="31"/>
      <c r="C356" s="32"/>
    </row>
    <row r="357" spans="2:3" x14ac:dyDescent="0.2">
      <c r="B357" s="31"/>
      <c r="C357" s="32"/>
    </row>
    <row r="358" spans="2:3" x14ac:dyDescent="0.2">
      <c r="B358" s="31"/>
      <c r="C358" s="32"/>
    </row>
    <row r="359" spans="2:3" x14ac:dyDescent="0.2">
      <c r="B359" s="31"/>
      <c r="C359" s="32"/>
    </row>
    <row r="360" spans="2:3" x14ac:dyDescent="0.2">
      <c r="B360" s="31"/>
      <c r="C360" s="32"/>
    </row>
    <row r="361" spans="2:3" x14ac:dyDescent="0.2">
      <c r="B361" s="31"/>
      <c r="C361" s="32"/>
    </row>
    <row r="362" spans="2:3" x14ac:dyDescent="0.2">
      <c r="B362" s="31"/>
      <c r="C362" s="32"/>
    </row>
    <row r="363" spans="2:3" x14ac:dyDescent="0.2">
      <c r="B363" s="31"/>
      <c r="C363" s="32"/>
    </row>
    <row r="364" spans="2:3" x14ac:dyDescent="0.2">
      <c r="B364" s="31"/>
      <c r="C364" s="32"/>
    </row>
    <row r="365" spans="2:3" x14ac:dyDescent="0.2">
      <c r="B365" s="31"/>
      <c r="C365" s="32"/>
    </row>
    <row r="366" spans="2:3" x14ac:dyDescent="0.2">
      <c r="B366" s="31"/>
      <c r="C366" s="32"/>
    </row>
    <row r="367" spans="2:3" x14ac:dyDescent="0.2">
      <c r="B367" s="31"/>
      <c r="C367" s="32"/>
    </row>
    <row r="368" spans="2:3" x14ac:dyDescent="0.2">
      <c r="B368" s="31"/>
      <c r="C368" s="32"/>
    </row>
    <row r="369" spans="2:3" x14ac:dyDescent="0.2">
      <c r="B369" s="31"/>
      <c r="C369" s="32"/>
    </row>
    <row r="370" spans="2:3" x14ac:dyDescent="0.2">
      <c r="B370" s="31"/>
      <c r="C370" s="32"/>
    </row>
    <row r="371" spans="2:3" x14ac:dyDescent="0.2">
      <c r="B371" s="31"/>
      <c r="C371" s="32"/>
    </row>
    <row r="372" spans="2:3" x14ac:dyDescent="0.2">
      <c r="B372" s="31"/>
    </row>
    <row r="373" spans="2:3" x14ac:dyDescent="0.2">
      <c r="B373" s="31"/>
    </row>
    <row r="374" spans="2:3" x14ac:dyDescent="0.2">
      <c r="B374" s="31"/>
    </row>
    <row r="375" spans="2:3" x14ac:dyDescent="0.2">
      <c r="B375" s="31"/>
    </row>
    <row r="376" spans="2:3" x14ac:dyDescent="0.2">
      <c r="B376" s="31"/>
    </row>
    <row r="377" spans="2:3" x14ac:dyDescent="0.2">
      <c r="B377" s="31"/>
    </row>
    <row r="378" spans="2:3" x14ac:dyDescent="0.2">
      <c r="B378" s="31"/>
    </row>
    <row r="379" spans="2:3" x14ac:dyDescent="0.2">
      <c r="B379" s="31"/>
    </row>
    <row r="380" spans="2:3" x14ac:dyDescent="0.2">
      <c r="B380" s="31"/>
    </row>
    <row r="381" spans="2:3" x14ac:dyDescent="0.2">
      <c r="B381" s="31"/>
    </row>
    <row r="382" spans="2:3" x14ac:dyDescent="0.2">
      <c r="B382" s="31"/>
    </row>
    <row r="383" spans="2:3" x14ac:dyDescent="0.2">
      <c r="B383" s="31"/>
    </row>
    <row r="384" spans="2:3" x14ac:dyDescent="0.2">
      <c r="B384" s="31"/>
    </row>
    <row r="385" spans="2:2" x14ac:dyDescent="0.2">
      <c r="B385" s="31"/>
    </row>
    <row r="386" spans="2:2" x14ac:dyDescent="0.2">
      <c r="B386" s="31"/>
    </row>
    <row r="387" spans="2:2" x14ac:dyDescent="0.2">
      <c r="B387" s="31"/>
    </row>
    <row r="388" spans="2:2" x14ac:dyDescent="0.2">
      <c r="B388" s="31"/>
    </row>
    <row r="389" spans="2:2" x14ac:dyDescent="0.2">
      <c r="B389" s="31"/>
    </row>
    <row r="390" spans="2:2" x14ac:dyDescent="0.2">
      <c r="B390" s="3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 Caisse </vt:lpstr>
      <vt:lpstr>Récapitulatif Journalier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Ange OFFI</dc:creator>
  <dcterms:created xsi:type="dcterms:W3CDTF">2020-06-02T13:12:00Z</dcterms:created>
</cp:coreProperties>
</file>