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ate1904="1"/>
  <mc:AlternateContent xmlns:mc="http://schemas.openxmlformats.org/markup-compatibility/2006">
    <mc:Choice Requires="x15">
      <x15ac:absPath xmlns:x15ac="http://schemas.microsoft.com/office/spreadsheetml/2010/11/ac" url="C:\Users\1234\Desktop\"/>
    </mc:Choice>
  </mc:AlternateContent>
  <xr:revisionPtr revIDLastSave="0" documentId="13_ncr:1_{7B94119E-2A25-46A4-A522-F5FE9864A4AA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Plan1" sheetId="1" r:id="rId1"/>
    <sheet name="Paramètres" sheetId="2" r:id="rId2"/>
  </sheets>
  <definedNames>
    <definedName name="P">8.18</definedName>
  </definedNames>
  <calcPr calcId="18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8" i="2" l="1"/>
  <c r="C16" i="2" l="1"/>
  <c r="C15" i="2"/>
  <c r="C14" i="2"/>
  <c r="C13" i="2"/>
  <c r="D13" i="2" s="1"/>
  <c r="C12" i="2"/>
  <c r="C11" i="2"/>
  <c r="C10" i="2"/>
  <c r="D10" i="2" s="1"/>
  <c r="C9" i="2"/>
  <c r="D9" i="2" s="1"/>
  <c r="C8" i="2"/>
  <c r="D8" i="2" s="1"/>
  <c r="D14" i="2"/>
  <c r="D11" i="2"/>
  <c r="D12" i="2"/>
  <c r="D16" i="2" l="1"/>
  <c r="D15" i="2"/>
  <c r="H16" i="2" l="1"/>
  <c r="H15" i="2"/>
  <c r="H14" i="2"/>
  <c r="H13" i="2"/>
  <c r="H12" i="2"/>
  <c r="H11" i="2"/>
  <c r="H10" i="2"/>
  <c r="H9" i="2"/>
  <c r="E12" i="2" l="1"/>
  <c r="F12" i="2" s="1"/>
  <c r="AJ12" i="1" s="1"/>
  <c r="E11" i="2"/>
  <c r="F11" i="2" s="1"/>
  <c r="E15" i="2"/>
  <c r="F15" i="2" s="1"/>
  <c r="AJ15" i="1" s="1"/>
  <c r="E9" i="2"/>
  <c r="F9" i="2" s="1"/>
  <c r="E13" i="2"/>
  <c r="F13" i="2" s="1"/>
  <c r="AJ13" i="1" s="1"/>
  <c r="E14" i="2"/>
  <c r="F14" i="2" s="1"/>
  <c r="AJ14" i="1" s="1"/>
  <c r="E10" i="2"/>
  <c r="F10" i="2" s="1"/>
  <c r="AJ10" i="1" s="1"/>
  <c r="E16" i="2"/>
  <c r="F16" i="2" s="1"/>
  <c r="AJ16" i="1" s="1"/>
  <c r="E8" i="2"/>
  <c r="F8" i="2" s="1"/>
  <c r="AJ8" i="1" s="1"/>
</calcChain>
</file>

<file path=xl/sharedStrings.xml><?xml version="1.0" encoding="utf-8"?>
<sst xmlns="http://schemas.openxmlformats.org/spreadsheetml/2006/main" count="141" uniqueCount="85">
  <si>
    <t>M</t>
  </si>
  <si>
    <t>je
02</t>
  </si>
  <si>
    <t>ve
03</t>
  </si>
  <si>
    <t>sa
04</t>
  </si>
  <si>
    <t>di
05</t>
  </si>
  <si>
    <t>lu
06</t>
  </si>
  <si>
    <t>ma
07</t>
  </si>
  <si>
    <t>me
08</t>
  </si>
  <si>
    <t>je
09</t>
  </si>
  <si>
    <t>ve
10</t>
  </si>
  <si>
    <t>sa
11</t>
  </si>
  <si>
    <t>di
12</t>
  </si>
  <si>
    <t>lu
13</t>
  </si>
  <si>
    <t>ma
14</t>
  </si>
  <si>
    <t>me
15</t>
  </si>
  <si>
    <t>je
16</t>
  </si>
  <si>
    <t>ve
17</t>
  </si>
  <si>
    <t>sa
18</t>
  </si>
  <si>
    <t>di
19</t>
  </si>
  <si>
    <t>lu
20</t>
  </si>
  <si>
    <t>ma
21</t>
  </si>
  <si>
    <t>me
22</t>
  </si>
  <si>
    <t>je
23</t>
  </si>
  <si>
    <t>ve
24</t>
  </si>
  <si>
    <t>sa
25</t>
  </si>
  <si>
    <t>di
26</t>
  </si>
  <si>
    <t>lu
27</t>
  </si>
  <si>
    <t>ma
28</t>
  </si>
  <si>
    <t>me
29</t>
  </si>
  <si>
    <t>je
30</t>
  </si>
  <si>
    <t xml:space="preserve">Act
</t>
  </si>
  <si>
    <t xml:space="preserve">S
</t>
  </si>
  <si>
    <t xml:space="preserve">
</t>
  </si>
  <si>
    <t xml:space="preserve">Cadre proximité hôtelier et log </t>
  </si>
  <si>
    <t xml:space="preserve">Référent et expert int-rest         </t>
  </si>
  <si>
    <t xml:space="preserve">Cuisinier                                    </t>
  </si>
  <si>
    <t>Effectif total :</t>
  </si>
  <si>
    <t>P1</t>
  </si>
  <si>
    <t>P2</t>
  </si>
  <si>
    <t>F1</t>
  </si>
  <si>
    <t>07h30 - 13h00</t>
  </si>
  <si>
    <t>15h30 - 18h18</t>
  </si>
  <si>
    <t>Temps bloc</t>
  </si>
  <si>
    <t>Pause automatique</t>
  </si>
  <si>
    <t>Restauration ORBE / CHAMBLON - Septembre 2021</t>
  </si>
  <si>
    <t xml:space="preserve">
35 me
01</t>
  </si>
  <si>
    <t>ligne 10</t>
  </si>
  <si>
    <t>PL</t>
  </si>
  <si>
    <t>FL</t>
  </si>
  <si>
    <t xml:space="preserve">Production horaire 1 </t>
  </si>
  <si>
    <t xml:space="preserve">Finition horaire 1 </t>
  </si>
  <si>
    <t>ligne 8</t>
  </si>
  <si>
    <t>P</t>
  </si>
  <si>
    <t>F</t>
  </si>
  <si>
    <t>Production Chamblon</t>
  </si>
  <si>
    <t>Finition Orbe</t>
  </si>
  <si>
    <t>Horaire libre / Prod.</t>
  </si>
  <si>
    <t>Horaire libre / Finit</t>
  </si>
  <si>
    <t>8h18</t>
  </si>
  <si>
    <t>ligne 9</t>
  </si>
  <si>
    <t>ligne 11</t>
  </si>
  <si>
    <t>ligne 12</t>
  </si>
  <si>
    <t>ligne 13</t>
  </si>
  <si>
    <t>ligne 14</t>
  </si>
  <si>
    <t>ligne 15</t>
  </si>
  <si>
    <t>ligne 16</t>
  </si>
  <si>
    <t>Heures</t>
  </si>
  <si>
    <t>Jours/ mois</t>
  </si>
  <si>
    <t>Taux
%</t>
  </si>
  <si>
    <t>solde</t>
  </si>
  <si>
    <t>Heures mensuelles</t>
  </si>
  <si>
    <t>Total H effectives</t>
  </si>
  <si>
    <t>septembre</t>
  </si>
  <si>
    <t>Solde</t>
  </si>
  <si>
    <t>Taux</t>
  </si>
  <si>
    <t>jour</t>
  </si>
  <si>
    <t>"PL" est le nom de l'horaire. Il est reconnu dans la formule: =NB.SI(Plan1!$E$8:$AI$8;"PL")*0.34584</t>
  </si>
  <si>
    <t xml:space="preserve">Comment insérer la valeur de la cellule "H7" dans cette formule afin de pouvoir à tout moment changer le nom de l'horaire? </t>
  </si>
  <si>
    <t xml:space="preserve"> David</t>
  </si>
  <si>
    <t>Morgan</t>
  </si>
  <si>
    <t>Alex</t>
  </si>
  <si>
    <t>George</t>
  </si>
  <si>
    <t>Antoine</t>
  </si>
  <si>
    <t>Léa</t>
  </si>
  <si>
    <t>Natacha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</si>
</sst>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 [h]:mm"/>
    <numFmt numFmtId="165" formatCode="\ [h]:mm;@"/>
    <numFmt numFmtId="166" formatCode="0.0"/>
  </numFmts>
  <fonts count="10" x14ac:knownFonts="1">
    <font>
      <sz val="10"/>
      <color theme="1"/>
      <name val="Microsoft Sans Serif"/>
      <family val="2"/>
    </font>
    <font>
      <b/>
      <sz val="10"/>
      <color theme="1"/>
      <name val="Microsoft Sans Serif"/>
      <family val="2"/>
    </font>
    <font>
      <b/>
      <sz val="8"/>
      <color theme="1"/>
      <name val="Microsoft Sans Serif"/>
      <family val="2"/>
    </font>
    <font>
      <b/>
      <sz val="9"/>
      <color theme="1"/>
      <name val="Microsoft Sans Serif"/>
      <family val="2"/>
    </font>
    <font>
      <b/>
      <sz val="10"/>
      <color theme="8" tint="-0.249977111117893"/>
      <name val="Microsoft Sans Serif"/>
      <family val="2"/>
    </font>
    <font>
      <b/>
      <sz val="10"/>
      <color rgb="FFFF0000"/>
      <name val="Microsoft Sans Serif"/>
      <family val="2"/>
    </font>
    <font>
      <b/>
      <sz val="15"/>
      <color rgb="FF0000FF"/>
      <name val="Univers"/>
      <family val="2"/>
    </font>
    <font>
      <b/>
      <sz val="8"/>
      <color rgb="FF0000FF"/>
      <name val="Univers"/>
      <family val="2"/>
    </font>
    <font>
      <sz val="8"/>
      <name val="Microsoft Sans Serif"/>
      <family val="2"/>
    </font>
    <font>
      <sz val="8"/>
      <color theme="1"/>
      <name val="Microsoft Sans Serif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theme="0" tint="-0.14999847407452621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top"/>
    </xf>
    <xf numFmtId="0" fontId="0" fillId="0" borderId="0" xfId="0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3" fillId="2" borderId="8" xfId="0" applyFont="1" applyFill="1" applyBorder="1" applyAlignment="1">
      <alignment vertical="top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0" xfId="0" applyAlignment="1">
      <alignment horizontal="right" vertical="center"/>
    </xf>
    <xf numFmtId="0" fontId="0" fillId="2" borderId="0" xfId="0" applyFill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2" borderId="2" xfId="0" applyFill="1" applyBorder="1" applyAlignment="1">
      <alignment horizontal="center" vertical="top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3" borderId="0" xfId="0" applyFill="1" applyAlignment="1">
      <alignment horizontal="center" wrapText="1"/>
    </xf>
    <xf numFmtId="0" fontId="4" fillId="3" borderId="0" xfId="0" applyFont="1" applyFill="1" applyAlignment="1">
      <alignment horizontal="center" wrapText="1"/>
    </xf>
    <xf numFmtId="0" fontId="5" fillId="3" borderId="0" xfId="0" applyFont="1" applyFill="1" applyAlignment="1">
      <alignment horizontal="center" wrapText="1"/>
    </xf>
    <xf numFmtId="0" fontId="0" fillId="3" borderId="4" xfId="0" applyFill="1" applyBorder="1" applyAlignment="1">
      <alignment horizontal="center"/>
    </xf>
    <xf numFmtId="0" fontId="0" fillId="3" borderId="2" xfId="0" applyFill="1" applyBorder="1"/>
    <xf numFmtId="0" fontId="0" fillId="3" borderId="2" xfId="0" applyFill="1" applyBorder="1" applyAlignment="1">
      <alignment vertical="top"/>
    </xf>
    <xf numFmtId="0" fontId="0" fillId="3" borderId="0" xfId="0" applyFill="1"/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horizontal="right" vertical="center" wrapText="1"/>
    </xf>
    <xf numFmtId="0" fontId="0" fillId="3" borderId="10" xfId="0" applyFill="1" applyBorder="1" applyAlignment="1">
      <alignment horizontal="center" wrapText="1"/>
    </xf>
    <xf numFmtId="0" fontId="2" fillId="0" borderId="11" xfId="0" applyFont="1" applyBorder="1" applyAlignment="1">
      <alignment horizontal="center" vertical="center" wrapText="1"/>
    </xf>
    <xf numFmtId="0" fontId="0" fillId="3" borderId="0" xfId="0" applyFill="1" applyAlignment="1">
      <alignment horizontal="right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3" xfId="0" applyFill="1" applyBorder="1"/>
    <xf numFmtId="0" fontId="0" fillId="3" borderId="3" xfId="0" applyFill="1" applyBorder="1" applyAlignment="1">
      <alignment horizontal="right" vertical="center"/>
    </xf>
    <xf numFmtId="0" fontId="0" fillId="3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164" fontId="0" fillId="0" borderId="0" xfId="0" applyNumberFormat="1"/>
    <xf numFmtId="164" fontId="0" fillId="0" borderId="0" xfId="0" applyNumberFormat="1" applyAlignment="1">
      <alignment horizontal="left"/>
    </xf>
    <xf numFmtId="0" fontId="7" fillId="0" borderId="0" xfId="0" applyFont="1" applyAlignment="1">
      <alignment horizontal="left" vertical="center" indent="1"/>
    </xf>
    <xf numFmtId="165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horizontal="left" vertical="top" indent="1"/>
    </xf>
    <xf numFmtId="164" fontId="0" fillId="0" borderId="0" xfId="0" applyNumberForma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right"/>
    </xf>
    <xf numFmtId="0" fontId="9" fillId="0" borderId="0" xfId="0" applyFont="1" applyAlignment="1">
      <alignment horizontal="left"/>
    </xf>
    <xf numFmtId="20" fontId="9" fillId="0" borderId="0" xfId="0" applyNumberFormat="1" applyFont="1" applyAlignment="1">
      <alignment horizontal="center" vertical="center"/>
    </xf>
    <xf numFmtId="166" fontId="0" fillId="0" borderId="0" xfId="0" applyNumberFormat="1" applyAlignment="1">
      <alignment horizontal="left" indent="1"/>
    </xf>
    <xf numFmtId="0" fontId="0" fillId="0" borderId="0" xfId="0" applyFill="1"/>
    <xf numFmtId="0" fontId="0" fillId="0" borderId="12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3" borderId="0" xfId="0" applyFont="1" applyFill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20" fontId="9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left" vertical="center" indent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49" fontId="7" fillId="5" borderId="0" xfId="0" applyNumberFormat="1" applyFont="1" applyFill="1" applyAlignment="1">
      <alignment horizontal="left" vertical="center" indent="1"/>
    </xf>
    <xf numFmtId="164" fontId="0" fillId="0" borderId="0" xfId="0" applyNumberForma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31</xdr:col>
      <xdr:colOff>56029</xdr:colOff>
      <xdr:row>1</xdr:row>
      <xdr:rowOff>44825</xdr:rowOff>
    </xdr:from>
    <xdr:to>
      <xdr:col>32</xdr:col>
      <xdr:colOff>35619</xdr:colOff>
      <xdr:row>2</xdr:row>
      <xdr:rowOff>32515</xdr:rowOff>
    </xdr:to>
    <xdr:pic>
      <xdr:nvPicPr>
        <xdr:cNvPr id="45" name="Image 44">
          <a:extLst>
            <a:ext uri="{FF2B5EF4-FFF2-40B4-BE49-F238E27FC236}">
              <a16:creationId xmlns:a16="http://schemas.microsoft.com/office/drawing/2014/main" id="{26DCEA25-0111-43F3-9259-20F45F889A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13676" y="347384"/>
          <a:ext cx="259737" cy="267837"/>
        </a:xfrm>
        <a:prstGeom prst="rect">
          <a:avLst/>
        </a:prstGeom>
      </xdr:spPr>
    </xdr:pic>
    <xdr:clientData fLocksWithSheet="0"/>
  </xdr:twoCellAnchor>
  <xdr:twoCellAnchor editAs="oneCell">
    <xdr:from>
      <xdr:col>5</xdr:col>
      <xdr:colOff>0</xdr:colOff>
      <xdr:row>1</xdr:row>
      <xdr:rowOff>1</xdr:rowOff>
    </xdr:from>
    <xdr:to>
      <xdr:col>6</xdr:col>
      <xdr:colOff>9525</xdr:colOff>
      <xdr:row>1</xdr:row>
      <xdr:rowOff>266701</xdr:rowOff>
    </xdr:to>
    <xdr:pic>
      <xdr:nvPicPr>
        <xdr:cNvPr id="55" name="Image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67100" y="304801"/>
          <a:ext cx="285750" cy="266700"/>
        </a:xfrm>
        <a:prstGeom prst="rect">
          <a:avLst/>
        </a:prstGeom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19</xdr:col>
      <xdr:colOff>9525</xdr:colOff>
      <xdr:row>7</xdr:row>
      <xdr:rowOff>266700</xdr:rowOff>
    </xdr:to>
    <xdr:pic>
      <xdr:nvPicPr>
        <xdr:cNvPr id="46" name="Image 45">
          <a:extLst>
            <a:ext uri="{FF2B5EF4-FFF2-40B4-BE49-F238E27FC236}">
              <a16:creationId xmlns:a16="http://schemas.microsoft.com/office/drawing/2014/main" id="{64ED4C68-7E4C-4E92-889C-C7ED489E4C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15735" y="2151529"/>
          <a:ext cx="289672" cy="266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729155</xdr:colOff>
      <xdr:row>7</xdr:row>
      <xdr:rowOff>131379</xdr:rowOff>
    </xdr:from>
    <xdr:to>
      <xdr:col>8</xdr:col>
      <xdr:colOff>12874</xdr:colOff>
      <xdr:row>8</xdr:row>
      <xdr:rowOff>13955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83D83029-110F-42B8-88EC-1D8D94A7CB2D}"/>
            </a:ext>
          </a:extLst>
        </xdr:cNvPr>
        <xdr:cNvSpPr/>
      </xdr:nvSpPr>
      <xdr:spPr>
        <a:xfrm>
          <a:off x="4243552" y="1280948"/>
          <a:ext cx="45719" cy="46800"/>
        </a:xfrm>
        <a:prstGeom prst="rect">
          <a:avLst/>
        </a:prstGeom>
        <a:solidFill>
          <a:schemeClr val="accent5">
            <a:lumMod val="50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Débit">
      <a:dk1>
        <a:sysClr val="windowText" lastClr="000000"/>
      </a:dk1>
      <a:lt1>
        <a:sysClr val="window" lastClr="FFFFFF"/>
      </a:lt1>
      <a:dk2>
        <a:srgbClr val="04617B"/>
      </a:dk2>
      <a:lt2>
        <a:srgbClr val="DBF5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9"/>
  <sheetViews>
    <sheetView topLeftCell="A6" zoomScale="85" zoomScaleNormal="85" workbookViewId="0">
      <selection activeCell="AK25" sqref="AK25"/>
    </sheetView>
  </sheetViews>
  <sheetFormatPr baseColWidth="10" defaultRowHeight="12.75" x14ac:dyDescent="0.2"/>
  <cols>
    <col min="2" max="2" width="28.5703125" customWidth="1"/>
    <col min="3" max="3" width="5" style="11" customWidth="1"/>
    <col min="4" max="4" width="2.85546875" style="2" customWidth="1"/>
    <col min="5" max="35" width="4.140625" style="1" customWidth="1"/>
    <col min="36" max="36" width="11.42578125" style="53"/>
    <col min="37" max="37" width="4.28515625" customWidth="1"/>
    <col min="38" max="38" width="22.5703125" customWidth="1"/>
    <col min="39" max="39" width="12.7109375" customWidth="1"/>
    <col min="40" max="40" width="13.5703125" customWidth="1"/>
  </cols>
  <sheetData>
    <row r="1" spans="1:43" ht="24" customHeight="1" x14ac:dyDescent="0.2">
      <c r="J1" s="37"/>
      <c r="AB1"/>
    </row>
    <row r="2" spans="1:43" ht="21.75" customHeight="1" x14ac:dyDescent="0.2">
      <c r="I2" s="38"/>
      <c r="J2" s="39"/>
      <c r="AA2" s="1" t="s">
        <v>47</v>
      </c>
    </row>
    <row r="3" spans="1:43" x14ac:dyDescent="0.2">
      <c r="A3" s="25"/>
      <c r="B3" s="25"/>
      <c r="C3" s="30"/>
      <c r="D3" s="31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</row>
    <row r="4" spans="1:43" ht="21" customHeight="1" x14ac:dyDescent="0.2">
      <c r="A4" s="25"/>
      <c r="B4" s="64" t="s">
        <v>44</v>
      </c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K4" s="40" t="s">
        <v>52</v>
      </c>
      <c r="AL4" s="48" t="s">
        <v>54</v>
      </c>
    </row>
    <row r="5" spans="1:43" ht="21" customHeight="1" x14ac:dyDescent="0.2">
      <c r="A5" s="25"/>
      <c r="B5" s="33"/>
      <c r="C5" s="34"/>
      <c r="D5" s="35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K5" s="40" t="s">
        <v>53</v>
      </c>
      <c r="AL5" s="48" t="s">
        <v>55</v>
      </c>
    </row>
    <row r="6" spans="1:43" ht="54" customHeight="1" x14ac:dyDescent="0.2">
      <c r="A6" s="23"/>
      <c r="B6" s="26" t="s">
        <v>32</v>
      </c>
      <c r="C6" s="27" t="s">
        <v>30</v>
      </c>
      <c r="D6" s="29" t="s">
        <v>31</v>
      </c>
      <c r="E6" s="28" t="s">
        <v>45</v>
      </c>
      <c r="F6" s="19" t="s">
        <v>1</v>
      </c>
      <c r="G6" s="19" t="s">
        <v>2</v>
      </c>
      <c r="H6" s="20" t="s">
        <v>3</v>
      </c>
      <c r="I6" s="21" t="s">
        <v>4</v>
      </c>
      <c r="J6" s="19" t="s">
        <v>5</v>
      </c>
      <c r="K6" s="19" t="s">
        <v>6</v>
      </c>
      <c r="L6" s="19" t="s">
        <v>7</v>
      </c>
      <c r="M6" s="19" t="s">
        <v>8</v>
      </c>
      <c r="N6" s="19" t="s">
        <v>9</v>
      </c>
      <c r="O6" s="20" t="s">
        <v>10</v>
      </c>
      <c r="P6" s="21" t="s">
        <v>11</v>
      </c>
      <c r="Q6" s="19" t="s">
        <v>12</v>
      </c>
      <c r="R6" s="19" t="s">
        <v>13</v>
      </c>
      <c r="S6" s="19" t="s">
        <v>14</v>
      </c>
      <c r="T6" s="19" t="s">
        <v>15</v>
      </c>
      <c r="U6" s="19" t="s">
        <v>16</v>
      </c>
      <c r="V6" s="20" t="s">
        <v>17</v>
      </c>
      <c r="W6" s="21" t="s">
        <v>18</v>
      </c>
      <c r="X6" s="19" t="s">
        <v>19</v>
      </c>
      <c r="Y6" s="19" t="s">
        <v>20</v>
      </c>
      <c r="Z6" s="19" t="s">
        <v>21</v>
      </c>
      <c r="AA6" s="19" t="s">
        <v>22</v>
      </c>
      <c r="AB6" s="19" t="s">
        <v>23</v>
      </c>
      <c r="AC6" s="20" t="s">
        <v>24</v>
      </c>
      <c r="AD6" s="21" t="s">
        <v>25</v>
      </c>
      <c r="AE6" s="19" t="s">
        <v>26</v>
      </c>
      <c r="AF6" s="19" t="s">
        <v>27</v>
      </c>
      <c r="AG6" s="19" t="s">
        <v>28</v>
      </c>
      <c r="AH6" s="19" t="s">
        <v>29</v>
      </c>
      <c r="AI6" s="22"/>
      <c r="AJ6" s="56" t="s">
        <v>73</v>
      </c>
      <c r="AM6" t="s">
        <v>42</v>
      </c>
      <c r="AN6" t="s">
        <v>43</v>
      </c>
    </row>
    <row r="7" spans="1:43" s="5" customFormat="1" ht="15" customHeight="1" x14ac:dyDescent="0.2">
      <c r="A7" s="24"/>
      <c r="B7" s="8" t="s">
        <v>33</v>
      </c>
      <c r="C7" s="12"/>
      <c r="D7" s="4"/>
      <c r="E7" s="4"/>
      <c r="F7" s="4"/>
      <c r="G7" s="4"/>
      <c r="H7" s="4"/>
      <c r="I7" s="4"/>
      <c r="J7" s="3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15"/>
      <c r="AJ7" s="54"/>
    </row>
    <row r="8" spans="1:43" ht="21.75" customHeight="1" x14ac:dyDescent="0.2">
      <c r="A8" s="23"/>
      <c r="B8" s="10" t="s">
        <v>78</v>
      </c>
      <c r="C8" s="13">
        <v>100</v>
      </c>
      <c r="D8" s="9" t="s">
        <v>0</v>
      </c>
      <c r="E8" s="40" t="s">
        <v>47</v>
      </c>
      <c r="F8" s="40" t="s">
        <v>47</v>
      </c>
      <c r="G8" s="40" t="s">
        <v>48</v>
      </c>
      <c r="H8" s="41"/>
      <c r="I8" s="41"/>
      <c r="J8" s="40" t="s">
        <v>47</v>
      </c>
      <c r="K8" s="40" t="s">
        <v>47</v>
      </c>
      <c r="L8" s="40" t="s">
        <v>47</v>
      </c>
      <c r="M8" s="40" t="s">
        <v>47</v>
      </c>
      <c r="N8" s="40" t="s">
        <v>48</v>
      </c>
      <c r="O8" s="41"/>
      <c r="P8" s="41"/>
      <c r="Q8" s="40" t="s">
        <v>47</v>
      </c>
      <c r="R8" s="40" t="s">
        <v>47</v>
      </c>
      <c r="S8" s="40"/>
      <c r="T8" s="40" t="s">
        <v>47</v>
      </c>
      <c r="U8" s="40" t="s">
        <v>48</v>
      </c>
      <c r="V8" s="41"/>
      <c r="W8" s="41"/>
      <c r="X8" s="40" t="s">
        <v>47</v>
      </c>
      <c r="Y8" s="40" t="s">
        <v>47</v>
      </c>
      <c r="Z8" s="40" t="s">
        <v>47</v>
      </c>
      <c r="AA8" s="40" t="s">
        <v>47</v>
      </c>
      <c r="AB8" s="40" t="s">
        <v>48</v>
      </c>
      <c r="AC8" s="41"/>
      <c r="AD8" s="41"/>
      <c r="AE8" s="40" t="s">
        <v>47</v>
      </c>
      <c r="AF8" s="40" t="s">
        <v>47</v>
      </c>
      <c r="AG8" s="40" t="s">
        <v>47</v>
      </c>
      <c r="AH8" s="40" t="s">
        <v>47</v>
      </c>
      <c r="AI8" s="42"/>
      <c r="AJ8" s="55">
        <f>Paramètres!F8</f>
        <v>-1.7291999999999996</v>
      </c>
      <c r="AK8" s="40" t="s">
        <v>47</v>
      </c>
      <c r="AL8" s="47" t="s">
        <v>56</v>
      </c>
      <c r="AM8" s="47" t="s">
        <v>58</v>
      </c>
      <c r="AN8" s="47"/>
      <c r="AO8" s="47"/>
      <c r="AP8" s="47"/>
      <c r="AQ8" s="47"/>
    </row>
    <row r="9" spans="1:43" s="5" customFormat="1" ht="15" customHeight="1" x14ac:dyDescent="0.2">
      <c r="A9" s="24"/>
      <c r="B9" s="8" t="s">
        <v>34</v>
      </c>
      <c r="C9" s="12"/>
      <c r="D9" s="4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4"/>
      <c r="AJ9" s="55"/>
      <c r="AL9" s="47"/>
      <c r="AM9" s="48"/>
      <c r="AN9" s="47"/>
      <c r="AO9" s="47"/>
      <c r="AP9" s="47"/>
      <c r="AQ9" s="47"/>
    </row>
    <row r="10" spans="1:43" ht="21.75" customHeight="1" x14ac:dyDescent="0.2">
      <c r="A10" s="23"/>
      <c r="B10" s="10" t="s">
        <v>79</v>
      </c>
      <c r="C10" s="13">
        <v>100</v>
      </c>
      <c r="D10" s="9" t="s">
        <v>0</v>
      </c>
      <c r="E10" s="40"/>
      <c r="F10" s="40"/>
      <c r="G10" s="40"/>
      <c r="H10" s="41"/>
      <c r="I10" s="41"/>
      <c r="J10" s="40"/>
      <c r="K10" s="40"/>
      <c r="L10" s="45"/>
      <c r="M10" s="40"/>
      <c r="N10" s="40"/>
      <c r="O10" s="41"/>
      <c r="P10" s="41"/>
      <c r="Q10" s="40"/>
      <c r="R10" s="40"/>
      <c r="S10" s="40"/>
      <c r="T10" s="40"/>
      <c r="U10" s="40"/>
      <c r="V10" s="41"/>
      <c r="W10" s="41"/>
      <c r="X10" s="40" t="s">
        <v>37</v>
      </c>
      <c r="Y10" s="40"/>
      <c r="Z10" s="40"/>
      <c r="AA10" s="40"/>
      <c r="AB10" s="40"/>
      <c r="AC10" s="40" t="s">
        <v>39</v>
      </c>
      <c r="AD10" s="40" t="s">
        <v>39</v>
      </c>
      <c r="AE10" s="40"/>
      <c r="AF10" s="40"/>
      <c r="AG10" s="40"/>
      <c r="AH10" s="40"/>
      <c r="AI10" s="42"/>
      <c r="AJ10" s="55">
        <f>Paramètres!F10</f>
        <v>-7.6084799999999992</v>
      </c>
      <c r="AK10" s="40" t="s">
        <v>48</v>
      </c>
      <c r="AL10" s="47" t="s">
        <v>57</v>
      </c>
      <c r="AM10" s="48" t="s">
        <v>58</v>
      </c>
      <c r="AN10" s="47"/>
      <c r="AO10" s="47"/>
      <c r="AP10" s="47"/>
      <c r="AQ10" s="47"/>
    </row>
    <row r="11" spans="1:43" s="5" customFormat="1" ht="15" customHeight="1" x14ac:dyDescent="0.2">
      <c r="A11" s="24"/>
      <c r="B11" s="8" t="s">
        <v>35</v>
      </c>
      <c r="C11" s="12"/>
      <c r="D11" s="4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4"/>
      <c r="AJ11" s="55"/>
      <c r="AN11" s="47"/>
      <c r="AO11" s="47"/>
      <c r="AP11" s="47"/>
      <c r="AQ11" s="47"/>
    </row>
    <row r="12" spans="1:43" ht="21.75" customHeight="1" x14ac:dyDescent="0.2">
      <c r="A12" s="23"/>
      <c r="B12" s="10" t="s">
        <v>80</v>
      </c>
      <c r="C12" s="13">
        <v>100</v>
      </c>
      <c r="D12" s="9" t="s">
        <v>0</v>
      </c>
      <c r="E12" s="40"/>
      <c r="F12" s="40"/>
      <c r="G12" s="40"/>
      <c r="H12" s="41"/>
      <c r="I12" s="41"/>
      <c r="J12" s="40"/>
      <c r="K12" s="40"/>
      <c r="L12" s="40"/>
      <c r="M12" s="40"/>
      <c r="N12" s="40"/>
      <c r="O12" s="41"/>
      <c r="P12" s="41"/>
      <c r="Q12" s="40"/>
      <c r="R12" s="40"/>
      <c r="S12" s="40"/>
      <c r="T12" s="40"/>
      <c r="U12" s="40"/>
      <c r="V12" s="40"/>
      <c r="W12" s="40" t="s">
        <v>37</v>
      </c>
      <c r="X12" s="40"/>
      <c r="Y12" s="40"/>
      <c r="Z12" s="40"/>
      <c r="AA12" s="40"/>
      <c r="AB12" s="40"/>
      <c r="AC12" s="41"/>
      <c r="AD12" s="41"/>
      <c r="AE12" s="40"/>
      <c r="AF12" s="40"/>
      <c r="AG12" s="40"/>
      <c r="AH12" s="40"/>
      <c r="AI12" s="42"/>
      <c r="AJ12" s="55">
        <f>Paramètres!F12</f>
        <v>-7.6084799999999992</v>
      </c>
      <c r="AK12" s="40" t="s">
        <v>37</v>
      </c>
      <c r="AL12" s="46" t="s">
        <v>49</v>
      </c>
      <c r="AM12" s="47" t="s">
        <v>40</v>
      </c>
      <c r="AN12" s="47"/>
      <c r="AO12" s="47"/>
      <c r="AP12" s="47"/>
      <c r="AQ12" s="47"/>
    </row>
    <row r="13" spans="1:43" ht="21.75" customHeight="1" x14ac:dyDescent="0.2">
      <c r="A13" s="23"/>
      <c r="B13" s="10" t="s">
        <v>81</v>
      </c>
      <c r="C13" s="13">
        <v>100</v>
      </c>
      <c r="D13" s="9" t="s">
        <v>0</v>
      </c>
      <c r="E13" s="40"/>
      <c r="F13" s="40" t="s">
        <v>38</v>
      </c>
      <c r="G13" s="40"/>
      <c r="H13" s="40"/>
      <c r="I13" s="40" t="s">
        <v>39</v>
      </c>
      <c r="J13" s="40"/>
      <c r="K13" s="40"/>
      <c r="L13" s="40"/>
      <c r="M13" s="40"/>
      <c r="N13" s="40"/>
      <c r="O13" s="41"/>
      <c r="P13" s="41"/>
      <c r="Q13" s="40"/>
      <c r="R13" s="40"/>
      <c r="S13" s="40"/>
      <c r="T13" s="40"/>
      <c r="U13" s="40"/>
      <c r="V13" s="41"/>
      <c r="W13" s="41"/>
      <c r="X13" s="40"/>
      <c r="Y13" s="40"/>
      <c r="Z13" s="40"/>
      <c r="AA13" s="40"/>
      <c r="AB13" s="40"/>
      <c r="AC13" s="40" t="s">
        <v>38</v>
      </c>
      <c r="AD13" s="40" t="s">
        <v>37</v>
      </c>
      <c r="AE13" s="40"/>
      <c r="AF13" s="40"/>
      <c r="AG13" s="40"/>
      <c r="AH13" s="40"/>
      <c r="AI13" s="42"/>
      <c r="AJ13" s="55">
        <f>Paramètres!F13</f>
        <v>-7.6084799999999992</v>
      </c>
      <c r="AK13" s="2"/>
      <c r="AL13" s="46"/>
      <c r="AM13" s="47" t="s">
        <v>41</v>
      </c>
      <c r="AN13" s="47"/>
      <c r="AO13" s="47"/>
      <c r="AP13" s="47"/>
      <c r="AQ13" s="47"/>
    </row>
    <row r="14" spans="1:43" ht="21.75" customHeight="1" x14ac:dyDescent="0.2">
      <c r="A14" s="23"/>
      <c r="B14" s="10" t="s">
        <v>82</v>
      </c>
      <c r="C14" s="13">
        <v>100</v>
      </c>
      <c r="D14" s="9" t="s">
        <v>0</v>
      </c>
      <c r="E14" s="40"/>
      <c r="F14" s="40"/>
      <c r="G14" s="40"/>
      <c r="H14" s="41"/>
      <c r="I14" s="41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1"/>
      <c r="W14" s="41"/>
      <c r="X14" s="40"/>
      <c r="Y14" s="40"/>
      <c r="Z14" s="40"/>
      <c r="AA14" s="40"/>
      <c r="AB14" s="40"/>
      <c r="AC14" s="41"/>
      <c r="AD14" s="41"/>
      <c r="AE14" s="40"/>
      <c r="AF14" s="40"/>
      <c r="AG14" s="40"/>
      <c r="AH14" s="40"/>
      <c r="AI14" s="42"/>
      <c r="AJ14" s="55">
        <f>Paramètres!F14</f>
        <v>-7.6084799999999992</v>
      </c>
      <c r="AK14" s="40" t="s">
        <v>39</v>
      </c>
      <c r="AL14" s="46" t="s">
        <v>50</v>
      </c>
      <c r="AM14" s="47" t="s">
        <v>40</v>
      </c>
      <c r="AN14" s="47"/>
      <c r="AO14" s="47"/>
      <c r="AP14" s="47"/>
      <c r="AQ14" s="47"/>
    </row>
    <row r="15" spans="1:43" ht="21.75" customHeight="1" x14ac:dyDescent="0.2">
      <c r="A15" s="23"/>
      <c r="B15" s="10" t="s">
        <v>83</v>
      </c>
      <c r="C15" s="13">
        <v>80</v>
      </c>
      <c r="D15" s="9" t="s">
        <v>0</v>
      </c>
      <c r="E15" s="40"/>
      <c r="F15" s="40"/>
      <c r="G15" s="40"/>
      <c r="H15" s="40" t="s">
        <v>37</v>
      </c>
      <c r="I15" s="40" t="s">
        <v>37</v>
      </c>
      <c r="J15" s="40"/>
      <c r="K15" s="40"/>
      <c r="L15" s="40"/>
      <c r="M15" s="40"/>
      <c r="N15" s="40"/>
      <c r="O15" s="41"/>
      <c r="P15" s="41"/>
      <c r="Q15" s="40"/>
      <c r="R15" s="40"/>
      <c r="S15" s="40"/>
      <c r="T15" s="40"/>
      <c r="U15" s="40"/>
      <c r="V15" s="40" t="s">
        <v>39</v>
      </c>
      <c r="W15" s="40" t="s">
        <v>39</v>
      </c>
      <c r="X15" s="40"/>
      <c r="Y15" s="40"/>
      <c r="Z15" s="40" t="s">
        <v>37</v>
      </c>
      <c r="AA15" s="40" t="s">
        <v>37</v>
      </c>
      <c r="AB15" s="40" t="s">
        <v>37</v>
      </c>
      <c r="AC15" s="41"/>
      <c r="AD15" s="41"/>
      <c r="AE15" s="40" t="s">
        <v>37</v>
      </c>
      <c r="AF15" s="40" t="s">
        <v>37</v>
      </c>
      <c r="AG15" s="40"/>
      <c r="AH15" s="40"/>
      <c r="AI15" s="42"/>
      <c r="AJ15" s="55">
        <f>Paramètres!F15</f>
        <v>-6.0867839999999998</v>
      </c>
      <c r="AK15" s="2"/>
      <c r="AL15" s="46"/>
      <c r="AM15" s="47" t="s">
        <v>41</v>
      </c>
      <c r="AN15" s="47"/>
      <c r="AO15" s="47"/>
      <c r="AP15" s="47"/>
      <c r="AQ15" s="47"/>
    </row>
    <row r="16" spans="1:43" ht="21.75" customHeight="1" x14ac:dyDescent="0.2">
      <c r="A16" s="23"/>
      <c r="B16" s="10" t="s">
        <v>84</v>
      </c>
      <c r="C16" s="13">
        <v>80</v>
      </c>
      <c r="D16" s="9" t="s">
        <v>0</v>
      </c>
      <c r="E16" s="69"/>
      <c r="F16" s="70"/>
      <c r="G16" s="70"/>
      <c r="H16" s="70"/>
      <c r="I16" s="70"/>
      <c r="J16" s="70"/>
      <c r="K16" s="70"/>
      <c r="L16" s="70"/>
      <c r="M16" s="70"/>
      <c r="N16" s="70"/>
      <c r="O16" s="70" t="s">
        <v>37</v>
      </c>
      <c r="P16" s="70" t="s">
        <v>37</v>
      </c>
      <c r="Q16" s="70"/>
      <c r="R16" s="70" t="s">
        <v>39</v>
      </c>
      <c r="S16" s="70"/>
      <c r="T16" s="70"/>
      <c r="U16" s="70"/>
      <c r="V16" s="71"/>
      <c r="W16" s="71"/>
      <c r="X16" s="70"/>
      <c r="Y16" s="70"/>
      <c r="Z16" s="70"/>
      <c r="AA16" s="70"/>
      <c r="AB16" s="70"/>
      <c r="AC16" s="70" t="s">
        <v>39</v>
      </c>
      <c r="AD16" s="70" t="s">
        <v>39</v>
      </c>
      <c r="AE16" s="70"/>
      <c r="AF16" s="70"/>
      <c r="AG16" s="70"/>
      <c r="AH16" s="70"/>
      <c r="AI16" s="72"/>
      <c r="AJ16" s="55">
        <f>Paramètres!F16</f>
        <v>-6.0867839999999998</v>
      </c>
      <c r="AK16" s="40" t="s">
        <v>38</v>
      </c>
      <c r="AL16" s="47">
        <v>8.18</v>
      </c>
      <c r="AM16" s="47"/>
      <c r="AN16" s="47"/>
      <c r="AO16" s="47"/>
      <c r="AP16" s="47"/>
      <c r="AQ16" s="47"/>
    </row>
    <row r="17" spans="1:37" ht="21.75" customHeight="1" x14ac:dyDescent="0.2">
      <c r="A17" s="23"/>
      <c r="B17" s="62" t="s">
        <v>36</v>
      </c>
      <c r="C17" s="63"/>
      <c r="D17" s="63"/>
      <c r="AI17" s="16"/>
      <c r="AK17" s="1"/>
    </row>
    <row r="18" spans="1:37" ht="21.75" customHeight="1" x14ac:dyDescent="0.2">
      <c r="A18" s="25"/>
      <c r="B18" s="7"/>
      <c r="C18" s="14"/>
      <c r="D18" s="6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8"/>
    </row>
    <row r="19" spans="1:37" x14ac:dyDescent="0.2">
      <c r="A19" s="25"/>
    </row>
  </sheetData>
  <mergeCells count="2">
    <mergeCell ref="B17:D17"/>
    <mergeCell ref="B4:AI4"/>
  </mergeCells>
  <pageMargins left="0.7" right="0.7" top="0.75" bottom="0.75" header="0.3" footer="0.3"/>
  <pageSetup paperSize="9" orientation="landscape" copies="2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K36"/>
  <sheetViews>
    <sheetView tabSelected="1" zoomScale="145" zoomScaleNormal="145" workbookViewId="0">
      <selection activeCell="H8" sqref="H8"/>
    </sheetView>
  </sheetViews>
  <sheetFormatPr baseColWidth="10" defaultRowHeight="12.75" x14ac:dyDescent="0.2"/>
  <cols>
    <col min="2" max="2" width="5" customWidth="1"/>
    <col min="3" max="3" width="5.7109375" customWidth="1"/>
    <col min="4" max="4" width="8.85546875" customWidth="1"/>
    <col min="5" max="5" width="6.7109375" customWidth="1"/>
    <col min="6" max="6" width="8.85546875" customWidth="1"/>
    <col min="7" max="7" width="6.140625" customWidth="1"/>
    <col min="10" max="11" width="11.42578125" style="46"/>
  </cols>
  <sheetData>
    <row r="2" spans="1:11" x14ac:dyDescent="0.2">
      <c r="B2" t="s">
        <v>74</v>
      </c>
      <c r="C2" s="1" t="s">
        <v>75</v>
      </c>
    </row>
    <row r="3" spans="1:11" x14ac:dyDescent="0.2">
      <c r="A3" s="25" t="s">
        <v>72</v>
      </c>
      <c r="B3" s="61">
        <v>100</v>
      </c>
      <c r="C3" s="32">
        <v>22</v>
      </c>
      <c r="I3" t="s">
        <v>76</v>
      </c>
    </row>
    <row r="4" spans="1:11" x14ac:dyDescent="0.2">
      <c r="I4" t="s">
        <v>77</v>
      </c>
    </row>
    <row r="5" spans="1:11" x14ac:dyDescent="0.2">
      <c r="E5" s="49"/>
    </row>
    <row r="6" spans="1:11" x14ac:dyDescent="0.2">
      <c r="B6" s="65" t="s">
        <v>68</v>
      </c>
      <c r="C6" s="65" t="s">
        <v>67</v>
      </c>
      <c r="D6" s="65" t="s">
        <v>70</v>
      </c>
      <c r="E6" s="65" t="s">
        <v>71</v>
      </c>
      <c r="F6" s="67" t="s">
        <v>69</v>
      </c>
      <c r="G6" s="59"/>
      <c r="H6" s="58" t="s">
        <v>66</v>
      </c>
      <c r="I6" s="58"/>
      <c r="J6" s="58"/>
      <c r="K6" s="58"/>
    </row>
    <row r="7" spans="1:11" x14ac:dyDescent="0.2">
      <c r="B7" s="66"/>
      <c r="C7" s="65"/>
      <c r="D7" s="65"/>
      <c r="E7" s="65"/>
      <c r="F7" s="67"/>
      <c r="G7" s="59"/>
      <c r="H7" s="73" t="s">
        <v>47</v>
      </c>
      <c r="I7" s="68" t="s">
        <v>37</v>
      </c>
      <c r="J7" s="68" t="s">
        <v>38</v>
      </c>
      <c r="K7" s="51"/>
    </row>
    <row r="8" spans="1:11" x14ac:dyDescent="0.2">
      <c r="A8" t="s">
        <v>51</v>
      </c>
      <c r="B8" s="57">
        <v>100</v>
      </c>
      <c r="C8" s="53">
        <f>(B8*C3)/100</f>
        <v>22</v>
      </c>
      <c r="D8" s="49">
        <f>C8*0.34584</f>
        <v>7.6084799999999992</v>
      </c>
      <c r="E8" s="49">
        <f>SUM(H8:K8)</f>
        <v>5.8792799999999996</v>
      </c>
      <c r="F8" s="52">
        <f t="shared" ref="F8:F27" si="0">E8-D8</f>
        <v>-1.7291999999999996</v>
      </c>
      <c r="G8" s="52"/>
      <c r="H8" s="74">
        <f>COUNTIF(Plan1!$E$8:$AI$8,"PL")*0.34584</f>
        <v>5.8792799999999996</v>
      </c>
      <c r="I8" s="50"/>
      <c r="J8" s="50"/>
      <c r="K8" s="50"/>
    </row>
    <row r="9" spans="1:11" x14ac:dyDescent="0.2">
      <c r="A9" t="s">
        <v>59</v>
      </c>
      <c r="B9" s="57"/>
      <c r="C9" s="53">
        <f>(B9*C3)/100</f>
        <v>0</v>
      </c>
      <c r="D9" s="49">
        <f>C9*0.34584</f>
        <v>0</v>
      </c>
      <c r="E9" s="49">
        <f>SUM(H9:K9)</f>
        <v>0</v>
      </c>
      <c r="F9" s="52">
        <f t="shared" si="0"/>
        <v>0</v>
      </c>
      <c r="G9" s="52"/>
      <c r="H9" s="50">
        <f>COUNTIF(Plan1!$E$9:$AI$9,"PL")*0.34584</f>
        <v>0</v>
      </c>
      <c r="I9" s="50"/>
      <c r="J9" s="50"/>
      <c r="K9" s="50"/>
    </row>
    <row r="10" spans="1:11" x14ac:dyDescent="0.2">
      <c r="A10" t="s">
        <v>46</v>
      </c>
      <c r="B10" s="57">
        <v>100</v>
      </c>
      <c r="C10" s="53">
        <f>(B10*C3)/100</f>
        <v>22</v>
      </c>
      <c r="D10" s="49">
        <f>C10*0.34584</f>
        <v>7.6084799999999992</v>
      </c>
      <c r="E10" s="49">
        <f>SUM(H10:K10)</f>
        <v>0</v>
      </c>
      <c r="F10" s="52">
        <f t="shared" si="0"/>
        <v>-7.6084799999999992</v>
      </c>
      <c r="G10" s="52"/>
      <c r="H10" s="50">
        <f>COUNTIF(Plan1!$E$10:$AI$10,"PL")*0.34584</f>
        <v>0</v>
      </c>
      <c r="I10" s="50"/>
      <c r="J10" s="50"/>
      <c r="K10" s="50"/>
    </row>
    <row r="11" spans="1:11" x14ac:dyDescent="0.2">
      <c r="A11" t="s">
        <v>60</v>
      </c>
      <c r="B11" s="57"/>
      <c r="C11" s="53">
        <f>(B11*C3)/100</f>
        <v>0</v>
      </c>
      <c r="D11" s="49">
        <f t="shared" ref="D11:D14" si="1">C11*0.34584</f>
        <v>0</v>
      </c>
      <c r="E11" s="49">
        <f>SUM(H11:K11)</f>
        <v>0</v>
      </c>
      <c r="F11" s="52">
        <f t="shared" si="0"/>
        <v>0</v>
      </c>
      <c r="G11" s="52"/>
      <c r="H11" s="50">
        <f>COUNTIF(Plan1!$E$11:$AI$11,"PL")*0.34584</f>
        <v>0</v>
      </c>
      <c r="I11" s="50"/>
      <c r="J11" s="50"/>
      <c r="K11" s="50"/>
    </row>
    <row r="12" spans="1:11" x14ac:dyDescent="0.2">
      <c r="A12" t="s">
        <v>61</v>
      </c>
      <c r="B12" s="57">
        <v>100</v>
      </c>
      <c r="C12" s="53">
        <f>(B12*C3)/100</f>
        <v>22</v>
      </c>
      <c r="D12" s="49">
        <f t="shared" si="1"/>
        <v>7.6084799999999992</v>
      </c>
      <c r="E12" s="49">
        <f>SUM(H12:K12)</f>
        <v>0</v>
      </c>
      <c r="F12" s="52">
        <f t="shared" si="0"/>
        <v>-7.6084799999999992</v>
      </c>
      <c r="G12" s="52"/>
      <c r="H12" s="50">
        <f>COUNTIF(Plan1!$E$12:$AI$12,"PL")*0.34584</f>
        <v>0</v>
      </c>
      <c r="I12" s="50"/>
      <c r="J12" s="50"/>
      <c r="K12" s="50"/>
    </row>
    <row r="13" spans="1:11" x14ac:dyDescent="0.2">
      <c r="A13" t="s">
        <v>62</v>
      </c>
      <c r="B13" s="57">
        <v>100</v>
      </c>
      <c r="C13" s="53">
        <f>(B13*C3)/100</f>
        <v>22</v>
      </c>
      <c r="D13" s="49">
        <f t="shared" si="1"/>
        <v>7.6084799999999992</v>
      </c>
      <c r="E13" s="49">
        <f>SUM(H13:K13)</f>
        <v>0</v>
      </c>
      <c r="F13" s="52">
        <f t="shared" si="0"/>
        <v>-7.6084799999999992</v>
      </c>
      <c r="G13" s="52"/>
      <c r="H13" s="50">
        <f>COUNTIF(Plan1!$E$13:$AI$13,"PL")*0.34584</f>
        <v>0</v>
      </c>
      <c r="I13" s="50"/>
      <c r="J13" s="50"/>
      <c r="K13" s="50"/>
    </row>
    <row r="14" spans="1:11" x14ac:dyDescent="0.2">
      <c r="A14" t="s">
        <v>63</v>
      </c>
      <c r="B14" s="57">
        <v>100</v>
      </c>
      <c r="C14" s="53">
        <f>(B14*C3)/100</f>
        <v>22</v>
      </c>
      <c r="D14" s="49">
        <f t="shared" si="1"/>
        <v>7.6084799999999992</v>
      </c>
      <c r="E14" s="49">
        <f>SUM(H14:K14)</f>
        <v>0</v>
      </c>
      <c r="F14" s="52">
        <f t="shared" si="0"/>
        <v>-7.6084799999999992</v>
      </c>
      <c r="G14" s="52"/>
      <c r="H14" s="50">
        <f>COUNTIF(Plan1!$E$14:$AI$14,"PL")*0.34584</f>
        <v>0</v>
      </c>
      <c r="I14" s="50"/>
      <c r="J14" s="50"/>
      <c r="K14" s="50"/>
    </row>
    <row r="15" spans="1:11" x14ac:dyDescent="0.2">
      <c r="A15" t="s">
        <v>64</v>
      </c>
      <c r="B15" s="57">
        <v>80</v>
      </c>
      <c r="C15" s="60">
        <f>(B15*C3)/100</f>
        <v>17.600000000000001</v>
      </c>
      <c r="D15" s="49">
        <f>17.6*0.34584</f>
        <v>6.0867839999999998</v>
      </c>
      <c r="E15" s="49">
        <f>SUM(H15:K15)</f>
        <v>0</v>
      </c>
      <c r="F15" s="52">
        <f t="shared" si="0"/>
        <v>-6.0867839999999998</v>
      </c>
      <c r="G15" s="52"/>
      <c r="H15" s="50">
        <f>COUNTIF(Plan1!$E$15:$AI$15,"PL")*0.34584</f>
        <v>0</v>
      </c>
      <c r="I15" s="50"/>
      <c r="J15" s="50"/>
      <c r="K15" s="50"/>
    </row>
    <row r="16" spans="1:11" x14ac:dyDescent="0.2">
      <c r="A16" t="s">
        <v>65</v>
      </c>
      <c r="B16" s="57">
        <v>80</v>
      </c>
      <c r="C16" s="60">
        <f>(B16*C3)/100</f>
        <v>17.600000000000001</v>
      </c>
      <c r="D16" s="49">
        <f>17.6*0.34584</f>
        <v>6.0867839999999998</v>
      </c>
      <c r="E16" s="49">
        <f>SUM(H16:K16)</f>
        <v>0</v>
      </c>
      <c r="F16" s="52">
        <f t="shared" si="0"/>
        <v>-6.0867839999999998</v>
      </c>
      <c r="G16" s="52"/>
      <c r="H16" s="50">
        <f>COUNTIF(Plan1!$E$16:$AI$16,"PL")*0.34584</f>
        <v>0</v>
      </c>
      <c r="I16" s="50"/>
      <c r="J16" s="50"/>
      <c r="K16" s="50"/>
    </row>
    <row r="17" spans="2:11" x14ac:dyDescent="0.2">
      <c r="B17" s="57"/>
      <c r="C17" s="53"/>
      <c r="D17" s="49"/>
      <c r="E17" s="49"/>
      <c r="F17" s="52"/>
      <c r="G17" s="52"/>
      <c r="H17" s="50"/>
      <c r="I17" s="50"/>
      <c r="J17" s="50"/>
      <c r="K17" s="50"/>
    </row>
    <row r="18" spans="2:11" x14ac:dyDescent="0.2">
      <c r="B18" s="57"/>
      <c r="C18" s="53"/>
      <c r="D18" s="49"/>
      <c r="E18" s="49"/>
      <c r="F18" s="52"/>
      <c r="G18" s="52"/>
      <c r="H18" s="50"/>
      <c r="I18" s="50"/>
      <c r="J18" s="50"/>
      <c r="K18" s="50"/>
    </row>
    <row r="19" spans="2:11" x14ac:dyDescent="0.2">
      <c r="B19" s="57"/>
      <c r="C19" s="53"/>
      <c r="D19" s="49"/>
      <c r="E19" s="49"/>
      <c r="F19" s="52"/>
      <c r="G19" s="52"/>
      <c r="H19" s="50"/>
      <c r="I19" s="50"/>
      <c r="J19" s="50"/>
      <c r="K19" s="50"/>
    </row>
    <row r="20" spans="2:11" x14ac:dyDescent="0.2">
      <c r="B20" s="57"/>
      <c r="C20" s="53"/>
      <c r="D20" s="49"/>
      <c r="E20" s="49"/>
      <c r="F20" s="52"/>
      <c r="G20" s="52"/>
      <c r="H20" s="50"/>
      <c r="I20" s="50"/>
      <c r="J20" s="50"/>
      <c r="K20" s="50"/>
    </row>
    <row r="21" spans="2:11" x14ac:dyDescent="0.2">
      <c r="B21" s="57"/>
      <c r="C21" s="53"/>
      <c r="D21" s="49"/>
      <c r="E21" s="49"/>
      <c r="F21" s="52"/>
      <c r="G21" s="52"/>
      <c r="H21" s="50"/>
      <c r="I21" s="50"/>
      <c r="J21" s="50"/>
      <c r="K21" s="50"/>
    </row>
    <row r="22" spans="2:11" x14ac:dyDescent="0.2">
      <c r="B22" s="57"/>
      <c r="C22" s="53"/>
      <c r="D22" s="49"/>
      <c r="E22" s="49"/>
      <c r="F22" s="52"/>
      <c r="G22" s="52"/>
      <c r="H22" s="50"/>
      <c r="I22" s="50"/>
      <c r="J22" s="50"/>
      <c r="K22" s="50"/>
    </row>
    <row r="23" spans="2:11" x14ac:dyDescent="0.2">
      <c r="B23" s="57"/>
      <c r="C23" s="53"/>
      <c r="D23" s="49"/>
      <c r="E23" s="49"/>
      <c r="F23" s="52"/>
      <c r="G23" s="52"/>
      <c r="H23" s="50"/>
      <c r="I23" s="50"/>
      <c r="J23" s="50"/>
      <c r="K23" s="50"/>
    </row>
    <row r="24" spans="2:11" x14ac:dyDescent="0.2">
      <c r="B24" s="57"/>
      <c r="C24" s="53"/>
      <c r="D24" s="49"/>
      <c r="E24" s="49"/>
      <c r="F24" s="52"/>
      <c r="G24" s="52"/>
      <c r="H24" s="50"/>
      <c r="I24" s="50"/>
      <c r="J24" s="50"/>
      <c r="K24" s="50"/>
    </row>
    <row r="25" spans="2:11" x14ac:dyDescent="0.2">
      <c r="B25" s="57"/>
      <c r="C25" s="53"/>
      <c r="D25" s="49"/>
      <c r="E25" s="49"/>
      <c r="F25" s="52"/>
      <c r="G25" s="52"/>
      <c r="H25" s="50"/>
      <c r="I25" s="50"/>
      <c r="J25" s="50"/>
      <c r="K25" s="50"/>
    </row>
    <row r="26" spans="2:11" x14ac:dyDescent="0.2">
      <c r="B26" s="57"/>
      <c r="C26" s="53"/>
      <c r="D26" s="49"/>
      <c r="E26" s="49"/>
      <c r="F26" s="52"/>
      <c r="G26" s="52"/>
      <c r="H26" s="50"/>
      <c r="I26" s="50"/>
      <c r="J26" s="50"/>
      <c r="K26" s="50"/>
    </row>
    <row r="27" spans="2:11" x14ac:dyDescent="0.2">
      <c r="B27" s="57"/>
      <c r="C27" s="53"/>
      <c r="D27" s="49"/>
      <c r="E27" s="49"/>
      <c r="F27" s="52"/>
      <c r="G27" s="52"/>
      <c r="H27" s="50"/>
      <c r="I27" s="50"/>
      <c r="J27" s="50"/>
      <c r="K27" s="50"/>
    </row>
    <row r="28" spans="2:11" x14ac:dyDescent="0.2">
      <c r="B28" s="57"/>
      <c r="C28" s="53"/>
      <c r="D28" s="49"/>
      <c r="E28" s="49"/>
      <c r="H28" s="50"/>
      <c r="I28" s="50"/>
      <c r="J28" s="50"/>
      <c r="K28" s="50"/>
    </row>
    <row r="29" spans="2:11" x14ac:dyDescent="0.2">
      <c r="B29" s="57"/>
      <c r="C29" s="53"/>
      <c r="E29" s="49"/>
      <c r="H29" s="50"/>
      <c r="I29" s="50"/>
      <c r="J29" s="50"/>
      <c r="K29" s="50"/>
    </row>
    <row r="30" spans="2:11" x14ac:dyDescent="0.2">
      <c r="B30" s="57"/>
      <c r="C30" s="53"/>
      <c r="E30" s="49"/>
      <c r="H30" s="50"/>
      <c r="I30" s="50"/>
      <c r="J30" s="50"/>
      <c r="K30" s="50"/>
    </row>
    <row r="31" spans="2:11" x14ac:dyDescent="0.2">
      <c r="B31" s="57"/>
      <c r="C31" s="53"/>
      <c r="E31" s="49"/>
      <c r="H31" s="50"/>
      <c r="I31" s="50"/>
      <c r="J31" s="50"/>
      <c r="K31" s="50"/>
    </row>
    <row r="32" spans="2:11" x14ac:dyDescent="0.2">
      <c r="B32" s="57"/>
      <c r="C32" s="53"/>
      <c r="E32" s="49"/>
      <c r="H32" s="50"/>
      <c r="I32" s="50"/>
      <c r="J32" s="50"/>
      <c r="K32" s="50"/>
    </row>
    <row r="33" spans="2:11" x14ac:dyDescent="0.2">
      <c r="B33" s="57"/>
      <c r="C33" s="53"/>
      <c r="E33" s="49"/>
      <c r="H33" s="50"/>
      <c r="I33" s="50"/>
      <c r="J33" s="50"/>
      <c r="K33" s="50"/>
    </row>
    <row r="34" spans="2:11" x14ac:dyDescent="0.2">
      <c r="B34" s="57"/>
      <c r="C34" s="53"/>
      <c r="H34" s="50"/>
      <c r="I34" s="50"/>
      <c r="J34" s="50"/>
      <c r="K34" s="50"/>
    </row>
    <row r="35" spans="2:11" x14ac:dyDescent="0.2">
      <c r="B35" s="57"/>
      <c r="C35" s="53"/>
      <c r="H35" s="50"/>
      <c r="I35" s="50"/>
      <c r="J35" s="50"/>
      <c r="K35" s="50"/>
    </row>
    <row r="36" spans="2:11" x14ac:dyDescent="0.2">
      <c r="B36" s="57"/>
      <c r="C36" s="53"/>
      <c r="H36" s="50"/>
      <c r="I36" s="50"/>
      <c r="J36" s="50"/>
      <c r="K36" s="50"/>
    </row>
  </sheetData>
  <mergeCells count="5">
    <mergeCell ref="C6:C7"/>
    <mergeCell ref="B6:B7"/>
    <mergeCell ref="F6:F7"/>
    <mergeCell ref="D6:D7"/>
    <mergeCell ref="E6:E7"/>
  </mergeCells>
  <phoneticPr fontId="8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Plan1</vt:lpstr>
      <vt:lpstr>Paramètres</vt:lpstr>
    </vt:vector>
  </TitlesOfParts>
  <Company>FHVi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JoannesD</dc:creator>
  <cp:lastModifiedBy>1234</cp:lastModifiedBy>
  <dcterms:created xsi:type="dcterms:W3CDTF">2021-01-14T16:48:07Z</dcterms:created>
  <dcterms:modified xsi:type="dcterms:W3CDTF">2021-01-21T14:22:25Z</dcterms:modified>
</cp:coreProperties>
</file>