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filterPrivacy="1" codeName="ThisWorkbook"/>
  <xr:revisionPtr revIDLastSave="0" documentId="13_ncr:1_{1AB39025-E68F-448D-AB3F-C7552DE86B0D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Regroupement" sheetId="1" r:id="rId1"/>
    <sheet name="Correspondances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J9" i="1"/>
  <c r="I9" i="1"/>
  <c r="H9" i="1"/>
  <c r="G9" i="1"/>
  <c r="F9" i="1"/>
  <c r="J8" i="1"/>
  <c r="I8" i="1"/>
  <c r="H8" i="1"/>
  <c r="G8" i="1"/>
  <c r="F8" i="1"/>
  <c r="J7" i="1"/>
  <c r="I7" i="1"/>
  <c r="H7" i="1"/>
  <c r="G7" i="1"/>
  <c r="F7" i="1"/>
  <c r="J6" i="1"/>
  <c r="I6" i="1"/>
  <c r="H6" i="1"/>
  <c r="G6" i="1"/>
  <c r="F6" i="1"/>
  <c r="J5" i="1"/>
  <c r="I5" i="1"/>
  <c r="H5" i="1"/>
  <c r="G5" i="1"/>
  <c r="F5" i="1"/>
  <c r="J4" i="1"/>
  <c r="I4" i="1"/>
  <c r="H4" i="1"/>
  <c r="G4" i="1"/>
  <c r="F4" i="1"/>
  <c r="J3" i="1"/>
  <c r="I3" i="1"/>
  <c r="H3" i="1"/>
  <c r="G3" i="1"/>
  <c r="F3" i="1"/>
  <c r="J2" i="1"/>
  <c r="I2" i="1"/>
  <c r="H2" i="1"/>
  <c r="G2" i="1"/>
  <c r="F2" i="1"/>
</calcChain>
</file>

<file path=xl/sharedStrings.xml><?xml version="1.0" encoding="utf-8"?>
<sst xmlns="http://schemas.openxmlformats.org/spreadsheetml/2006/main" count="39" uniqueCount="20">
  <si>
    <t>parentrowid</t>
  </si>
  <si>
    <t>numero_eture</t>
  </si>
  <si>
    <t>especes</t>
  </si>
  <si>
    <t>abondance</t>
  </si>
  <si>
    <t>remarque</t>
  </si>
  <si>
    <t>cortege</t>
  </si>
  <si>
    <t>autres_infos</t>
  </si>
  <si>
    <t>x</t>
  </si>
  <si>
    <t>y</t>
  </si>
  <si>
    <t>utilisation</t>
  </si>
  <si>
    <t>created_user</t>
  </si>
  <si>
    <t>{C0CB7417-FDFA-4589-B5F1-77411D4B4909}</t>
  </si>
  <si>
    <t>Dacr glom</t>
  </si>
  <si>
    <t>+</t>
  </si>
  <si>
    <t>Blac perf</t>
  </si>
  <si>
    <t>Aven barb</t>
  </si>
  <si>
    <t>Syli mari</t>
  </si>
  <si>
    <t>Poa prat</t>
  </si>
  <si>
    <t>Syna alba</t>
  </si>
  <si>
    <t>user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</si>
</sst>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628650</xdr:colOff>
          <xdr:row>12</xdr:row>
          <xdr:rowOff>19050</xdr:rowOff>
        </xdr:from>
        <xdr:to>
          <xdr:col>2</xdr:col>
          <xdr:colOff>628650</xdr:colOff>
          <xdr:row>13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x%20des%20correspondances_v1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bota"/>
      <sheetName val="Saisie"/>
      <sheetName val="Regroupement"/>
      <sheetName val="Database complete"/>
      <sheetName val="Database synonymes complete"/>
      <sheetName val="Correspondances"/>
      <sheetName val="Traitement saisie"/>
      <sheetName val="Statuts"/>
      <sheetName val="Communes"/>
    </sheetNames>
    <sheetDataSet>
      <sheetData sheetId="0">
        <row r="1">
          <cell r="C1" t="str">
            <v>uniquerowid</v>
          </cell>
          <cell r="D1" t="str">
            <v>numero_eture</v>
          </cell>
          <cell r="E1" t="str">
            <v>cortege</v>
          </cell>
          <cell r="F1" t="str">
            <v>autres_infos</v>
          </cell>
          <cell r="G1" t="str">
            <v>date</v>
          </cell>
          <cell r="H1" t="str">
            <v>utilisation</v>
          </cell>
          <cell r="I1" t="str">
            <v>utilisation_1</v>
          </cell>
          <cell r="J1" t="str">
            <v>utilisation_2</v>
          </cell>
          <cell r="K1" t="str">
            <v>utilisation_3</v>
          </cell>
          <cell r="L1" t="str">
            <v>created_date</v>
          </cell>
          <cell r="M1" t="str">
            <v>created_user</v>
          </cell>
          <cell r="N1" t="str">
            <v>last_edited_date</v>
          </cell>
          <cell r="O1" t="str">
            <v>last_edited_user</v>
          </cell>
          <cell r="P1" t="str">
            <v>x</v>
          </cell>
          <cell r="Q1" t="str">
            <v>y</v>
          </cell>
        </row>
        <row r="2">
          <cell r="C2" t="str">
            <v>{C0CB7417-FDFA-4589-B5F1-77411D4B4909}</v>
          </cell>
          <cell r="G2">
            <v>43373.916666666664</v>
          </cell>
          <cell r="L2">
            <v>43374.529166666667</v>
          </cell>
          <cell r="M2" t="str">
            <v>j.bigotte</v>
          </cell>
          <cell r="N2">
            <v>43374.529166666667</v>
          </cell>
          <cell r="O2" t="str">
            <v>j.bigotte</v>
          </cell>
          <cell r="P2">
            <v>3.86625971</v>
          </cell>
          <cell r="Q2">
            <v>43.574222799999902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0"/>
  <sheetViews>
    <sheetView workbookViewId="0"/>
  </sheetViews>
  <sheetFormatPr baseColWidth="10" defaultColWidth="9.140625" defaultRowHeight="15" x14ac:dyDescent="0.25"/>
  <cols>
    <col min="1" max="1" width="39.5703125" bestFit="1" customWidth="1"/>
    <col min="10" max="10" width="15.5703125" customWidth="1"/>
    <col min="11" max="11" width="16.8554687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t="s">
        <v>11</v>
      </c>
      <c r="B2">
        <v>1234</v>
      </c>
      <c r="C2" t="s">
        <v>12</v>
      </c>
      <c r="D2" t="s">
        <v>13</v>
      </c>
      <c r="F2">
        <f>VLOOKUP($A2,'[1]Formulaire bota'!$C:$E,3,FALSE)</f>
        <v>0</v>
      </c>
      <c r="G2">
        <f>VLOOKUP($A2,'[1]Formulaire bota'!$C:$F,4,FALSE)</f>
        <v>0</v>
      </c>
      <c r="H2">
        <f>VLOOKUP($A2,'[1]Formulaire bota'!$C:$P,14,FALSE)</f>
        <v>3.86625971</v>
      </c>
      <c r="I2">
        <f>VLOOKUP($A2,'[1]Formulaire bota'!$C:$Q,15,FALSE)</f>
        <v>43.574222799999902</v>
      </c>
      <c r="J2" s="1">
        <f>VLOOKUP($A2,'[1]Formulaire bota'!$C:$L,10,FALSE)</f>
        <v>43374.529166666667</v>
      </c>
      <c r="K2" t="s">
        <v>19</v>
      </c>
    </row>
    <row r="3" spans="1:11" x14ac:dyDescent="0.25">
      <c r="A3" t="s">
        <v>11</v>
      </c>
      <c r="B3">
        <v>1234</v>
      </c>
      <c r="C3" t="s">
        <v>14</v>
      </c>
      <c r="D3">
        <v>0</v>
      </c>
      <c r="F3">
        <f>VLOOKUP($A3,'[1]Formulaire bota'!$C:$E,3,FALSE)</f>
        <v>0</v>
      </c>
      <c r="G3">
        <f>VLOOKUP($A3,'[1]Formulaire bota'!$C:$F,4,FALSE)</f>
        <v>0</v>
      </c>
      <c r="H3">
        <f>VLOOKUP($A3,'[1]Formulaire bota'!$C:$P,14,FALSE)</f>
        <v>3.86625971</v>
      </c>
      <c r="I3">
        <f>VLOOKUP($A3,'[1]Formulaire bota'!$C:$Q,15,FALSE)</f>
        <v>43.574222799999902</v>
      </c>
      <c r="J3" s="1">
        <f>VLOOKUP($A3,'[1]Formulaire bota'!$C:$L,10,FALSE)</f>
        <v>43374.529166666667</v>
      </c>
      <c r="K3" t="s">
        <v>19</v>
      </c>
    </row>
    <row r="4" spans="1:11" x14ac:dyDescent="0.25">
      <c r="A4" t="s">
        <v>11</v>
      </c>
      <c r="B4">
        <v>1234</v>
      </c>
      <c r="C4" t="s">
        <v>15</v>
      </c>
      <c r="D4">
        <v>0</v>
      </c>
      <c r="F4">
        <f>VLOOKUP($A4,'[1]Formulaire bota'!$C:$E,3,FALSE)</f>
        <v>0</v>
      </c>
      <c r="G4">
        <f>VLOOKUP($A4,'[1]Formulaire bota'!$C:$F,4,FALSE)</f>
        <v>0</v>
      </c>
      <c r="H4">
        <f>VLOOKUP($A4,'[1]Formulaire bota'!$C:$P,14,FALSE)</f>
        <v>3.86625971</v>
      </c>
      <c r="I4">
        <f>VLOOKUP($A4,'[1]Formulaire bota'!$C:$Q,15,FALSE)</f>
        <v>43.574222799999902</v>
      </c>
      <c r="J4" s="1">
        <f>VLOOKUP($A4,'[1]Formulaire bota'!$C:$L,10,FALSE)</f>
        <v>43374.529166666667</v>
      </c>
      <c r="K4" t="s">
        <v>19</v>
      </c>
    </row>
    <row r="5" spans="1:11" x14ac:dyDescent="0.25">
      <c r="A5" t="s">
        <v>11</v>
      </c>
      <c r="B5">
        <v>1234</v>
      </c>
      <c r="C5" t="s">
        <v>16</v>
      </c>
      <c r="D5">
        <v>2</v>
      </c>
      <c r="F5">
        <f>VLOOKUP($A5,'[1]Formulaire bota'!$C:$E,3,FALSE)</f>
        <v>0</v>
      </c>
      <c r="G5">
        <f>VLOOKUP($A5,'[1]Formulaire bota'!$C:$F,4,FALSE)</f>
        <v>0</v>
      </c>
      <c r="H5">
        <f>VLOOKUP($A5,'[1]Formulaire bota'!$C:$P,14,FALSE)</f>
        <v>3.86625971</v>
      </c>
      <c r="I5">
        <f>VLOOKUP($A5,'[1]Formulaire bota'!$C:$Q,15,FALSE)</f>
        <v>43.574222799999902</v>
      </c>
      <c r="J5" s="1">
        <f>VLOOKUP($A5,'[1]Formulaire bota'!$C:$L,10,FALSE)</f>
        <v>43374.529166666667</v>
      </c>
      <c r="K5" t="s">
        <v>19</v>
      </c>
    </row>
    <row r="6" spans="1:11" x14ac:dyDescent="0.25">
      <c r="A6" t="s">
        <v>11</v>
      </c>
      <c r="B6">
        <v>1234</v>
      </c>
      <c r="C6" t="s">
        <v>17</v>
      </c>
      <c r="D6">
        <v>0</v>
      </c>
      <c r="F6">
        <f>VLOOKUP($A6,'[1]Formulaire bota'!$C:$E,3,FALSE)</f>
        <v>0</v>
      </c>
      <c r="G6">
        <f>VLOOKUP($A6,'[1]Formulaire bota'!$C:$F,4,FALSE)</f>
        <v>0</v>
      </c>
      <c r="H6">
        <f>VLOOKUP($A6,'[1]Formulaire bota'!$C:$P,14,FALSE)</f>
        <v>3.86625971</v>
      </c>
      <c r="I6">
        <f>VLOOKUP($A6,'[1]Formulaire bota'!$C:$Q,15,FALSE)</f>
        <v>43.574222799999902</v>
      </c>
      <c r="J6" s="1">
        <f>VLOOKUP($A6,'[1]Formulaire bota'!$C:$L,10,FALSE)</f>
        <v>43374.529166666667</v>
      </c>
      <c r="K6" t="s">
        <v>19</v>
      </c>
    </row>
    <row r="7" spans="1:11" x14ac:dyDescent="0.25">
      <c r="A7" t="s">
        <v>11</v>
      </c>
      <c r="B7">
        <v>1234</v>
      </c>
      <c r="C7" t="s">
        <v>18</v>
      </c>
      <c r="D7">
        <v>0</v>
      </c>
      <c r="F7">
        <f>VLOOKUP($A7,'[1]Formulaire bota'!$C:$E,3,FALSE)</f>
        <v>0</v>
      </c>
      <c r="G7">
        <f>VLOOKUP($A7,'[1]Formulaire bota'!$C:$F,4,FALSE)</f>
        <v>0</v>
      </c>
      <c r="H7">
        <f>VLOOKUP($A7,'[1]Formulaire bota'!$C:$P,14,FALSE)</f>
        <v>3.86625971</v>
      </c>
      <c r="I7">
        <f>VLOOKUP($A7,'[1]Formulaire bota'!$C:$Q,15,FALSE)</f>
        <v>43.574222799999902</v>
      </c>
      <c r="J7" s="1">
        <f>VLOOKUP($A7,'[1]Formulaire bota'!$C:$L,10,FALSE)</f>
        <v>43374.529166666667</v>
      </c>
      <c r="K7" t="s">
        <v>19</v>
      </c>
    </row>
    <row r="8" spans="1:11" x14ac:dyDescent="0.25">
      <c r="A8" t="s">
        <v>11</v>
      </c>
      <c r="B8">
        <v>6666</v>
      </c>
      <c r="C8" t="s">
        <v>16</v>
      </c>
      <c r="D8">
        <v>2</v>
      </c>
      <c r="F8">
        <f>VLOOKUP($A8,'[1]Formulaire bota'!$C:$E,3,FALSE)</f>
        <v>0</v>
      </c>
      <c r="G8">
        <f>VLOOKUP($A8,'[1]Formulaire bota'!$C:$F,4,FALSE)</f>
        <v>0</v>
      </c>
      <c r="H8">
        <f>VLOOKUP($A8,'[1]Formulaire bota'!$C:$P,14,FALSE)</f>
        <v>3.86625971</v>
      </c>
      <c r="I8">
        <f>VLOOKUP($A8,'[1]Formulaire bota'!$C:$Q,15,FALSE)</f>
        <v>43.574222799999902</v>
      </c>
      <c r="J8" s="1">
        <f>VLOOKUP($A8,'[1]Formulaire bota'!$C:$L,10,FALSE)</f>
        <v>43374.529166666667</v>
      </c>
      <c r="K8" t="s">
        <v>19</v>
      </c>
    </row>
    <row r="9" spans="1:11" x14ac:dyDescent="0.25">
      <c r="A9" t="s">
        <v>11</v>
      </c>
      <c r="B9">
        <v>6666</v>
      </c>
      <c r="C9" t="s">
        <v>17</v>
      </c>
      <c r="D9">
        <v>0</v>
      </c>
      <c r="F9">
        <f>VLOOKUP($A9,'[1]Formulaire bota'!$C:$E,3,FALSE)</f>
        <v>0</v>
      </c>
      <c r="G9">
        <f>VLOOKUP($A9,'[1]Formulaire bota'!$C:$F,4,FALSE)</f>
        <v>0</v>
      </c>
      <c r="H9">
        <f>VLOOKUP($A9,'[1]Formulaire bota'!$C:$P,14,FALSE)</f>
        <v>3.86625971</v>
      </c>
      <c r="I9">
        <f>VLOOKUP($A9,'[1]Formulaire bota'!$C:$Q,15,FALSE)</f>
        <v>43.574222799999902</v>
      </c>
      <c r="J9" s="1">
        <f>VLOOKUP($A9,'[1]Formulaire bota'!$C:$L,10,FALSE)</f>
        <v>43374.529166666667</v>
      </c>
      <c r="K9" t="s">
        <v>19</v>
      </c>
    </row>
    <row r="10" spans="1:11" x14ac:dyDescent="0.25">
      <c r="A10" t="s">
        <v>11</v>
      </c>
      <c r="B10">
        <v>6666</v>
      </c>
      <c r="C10" t="s">
        <v>18</v>
      </c>
      <c r="D10">
        <v>0</v>
      </c>
      <c r="F10">
        <f>VLOOKUP($A10,'[1]Formulaire bota'!$C:$E,3,FALSE)</f>
        <v>0</v>
      </c>
      <c r="G10">
        <f>VLOOKUP($A10,'[1]Formulaire bota'!$C:$F,4,FALSE)</f>
        <v>0</v>
      </c>
      <c r="H10">
        <f>VLOOKUP($A10,'[1]Formulaire bota'!$C:$P,14,FALSE)</f>
        <v>3.86625971</v>
      </c>
      <c r="I10">
        <f>VLOOKUP($A10,'[1]Formulaire bota'!$C:$Q,15,FALSE)</f>
        <v>43.574222799999902</v>
      </c>
      <c r="J10" s="1">
        <f>VLOOKUP($A10,'[1]Formulaire bota'!$C:$L,10,FALSE)</f>
        <v>43374.529166666667</v>
      </c>
      <c r="K10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B11648-F474-4805-8044-D3269FB28FC5}">
  <sheetPr codeName="Feuil2"/>
  <dimension ref="A1"/>
  <sheetViews>
    <sheetView tabSelected="1" workbookViewId="0">
      <selection activeCell="C14" sqref="C14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628650</xdr:colOff>
                <xdr:row>12</xdr:row>
                <xdr:rowOff>19050</xdr:rowOff>
              </from>
              <to>
                <xdr:col>2</xdr:col>
                <xdr:colOff>628650</xdr:colOff>
                <xdr:row>13</xdr:row>
                <xdr:rowOff>133350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Regroupement</vt:lpstr>
      <vt:lpstr>Correspondances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2019-05-27T22:46:56Z</dcterms:modified>
</cp:coreProperties>
</file>