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 codeName="{54D0D2CB-4C12-4D6E-6EDF-ACB5E8E520A3}"/>
  <workbookPr filterPrivacy="1" codeName="ThisWorkbook"/>
  <xr:revisionPtr revIDLastSave="0" documentId="13_ncr:1_{0B62BBDB-752F-483C-ADCC-DC067E37FF72}" xr6:coauthVersionLast="43" xr6:coauthVersionMax="43" xr10:uidLastSave="{00000000-0000-0000-0000-000000000000}"/>
  <bookViews>
    <workbookView xWindow="-120" yWindow="-120" windowWidth="20730" windowHeight="11160" activeTab="3" xr2:uid="{00000000-000D-0000-FFFF-FFFF00000000}"/>
  </bookViews>
  <sheets>
    <sheet name="Database complete" sheetId="3" r:id="rId1"/>
    <sheet name="Database synonymes complete" sheetId="6" r:id="rId2"/>
    <sheet name="Regroupement" sheetId="1" state="hidden" r:id="rId3"/>
    <sheet name="Correspondances" sheetId="2" r:id="rId4"/>
    <sheet name="Correspondances (2)" sheetId="7" r:id="rId5"/>
    <sheet name="Feuil1" sheetId="5" r:id="rId6"/>
  </sheets>
  <externalReferences>
    <externalReference r:id="rId7"/>
    <externalReference r:id="rId8"/>
  </externalReferences>
  <definedNames>
    <definedName name="Choix" localSheetId="4">OFFSET('Database complete'!$F$1, MATCH('Correspondances (2)'!$C1,'Database complete'!$A:$A,0)-1, , MATCH('Correspondances (2)'!$C1,'Database complete'!$A:$A,0) - MATCH('Correspondances (2)'!$C1,'Database complete'!$A:$A,0) +1)</definedName>
    <definedName name="Choix">OFFSET('Database complete'!$F$1, MATCH(Correspondances!$C1,'Database complete'!$A:$A,0)-1, , MATCH(Correspondances!$C1,'Database complete'!$A:$A,0) - MATCH(Correspondances!$C1,'Database complete'!$A:$A,0) +1)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P13" i="3" l="1"/>
  <c r="AP12" i="3"/>
  <c r="AP11" i="3"/>
  <c r="AP10" i="3"/>
  <c r="AP9" i="3"/>
  <c r="AP8" i="3"/>
  <c r="AP7" i="3"/>
  <c r="AP6" i="3"/>
  <c r="AP5" i="3"/>
  <c r="AP4" i="3"/>
  <c r="AP3" i="3"/>
  <c r="AP2" i="3"/>
  <c r="D8" i="7" l="1"/>
  <c r="D7" i="7"/>
  <c r="D6" i="7"/>
  <c r="D5" i="7"/>
  <c r="D4" i="7"/>
  <c r="D3" i="7"/>
  <c r="D2" i="7"/>
  <c r="AP21" i="3" l="1"/>
  <c r="AP20" i="3"/>
  <c r="AP19" i="3"/>
  <c r="AP18" i="3"/>
  <c r="AP17" i="3"/>
  <c r="AP16" i="3"/>
  <c r="AP15" i="3"/>
  <c r="AP14" i="3"/>
  <c r="AR9" i="6" l="1"/>
  <c r="AR8" i="6"/>
  <c r="AR7" i="6"/>
  <c r="AR6" i="6"/>
  <c r="AR5" i="6"/>
  <c r="AR4" i="6"/>
  <c r="AR3" i="6"/>
  <c r="AR2" i="6"/>
  <c r="E14" i="5" l="1"/>
  <c r="E13" i="5"/>
  <c r="E12" i="5"/>
  <c r="E11" i="5"/>
  <c r="E10" i="5"/>
  <c r="E9" i="5"/>
  <c r="B9" i="5"/>
  <c r="B8" i="5"/>
  <c r="B7" i="5"/>
  <c r="B6" i="5"/>
  <c r="B5" i="5"/>
  <c r="B4" i="5"/>
  <c r="B3" i="5"/>
  <c r="B2" i="5"/>
</calcChain>
</file>

<file path=xl/sharedStrings.xml><?xml version="1.0" encoding="utf-8"?>
<sst xmlns="http://schemas.openxmlformats.org/spreadsheetml/2006/main" count="690" uniqueCount="247">
  <si>
    <t>parentrowid</t>
  </si>
  <si>
    <t>numero_eture</t>
  </si>
  <si>
    <t>especes</t>
  </si>
  <si>
    <t>Correspondance</t>
  </si>
  <si>
    <t>abondance</t>
  </si>
  <si>
    <t>remarque</t>
  </si>
  <si>
    <t>cortege</t>
  </si>
  <si>
    <t>autres_infos</t>
  </si>
  <si>
    <t>x</t>
  </si>
  <si>
    <t>y</t>
  </si>
  <si>
    <t>utilisation</t>
  </si>
  <si>
    <t>created_user</t>
  </si>
  <si>
    <t>{C0CB7417-FDFA-4589-B5F1-77411D4B4909}</t>
  </si>
  <si>
    <t>Dacr glom</t>
  </si>
  <si>
    <t>+</t>
  </si>
  <si>
    <t>Blac perf</t>
  </si>
  <si>
    <t>Aven barb</t>
  </si>
  <si>
    <t>Syli mari</t>
  </si>
  <si>
    <t>Poa prat</t>
  </si>
  <si>
    <t>Syna alba</t>
  </si>
  <si>
    <t>User</t>
  </si>
  <si>
    <t>Code erroné</t>
  </si>
  <si>
    <t>Dact glom</t>
  </si>
  <si>
    <t>L., 1753</t>
  </si>
  <si>
    <t>Dactyle agglomÃ©rÃ©, Pied-de-poule</t>
  </si>
  <si>
    <t>Cock's-foot</t>
  </si>
  <si>
    <t>Dactylis glomerata L., 1753</t>
  </si>
  <si>
    <t xml:space="preserve">Dactylis glomerata </t>
  </si>
  <si>
    <t>P</t>
  </si>
  <si>
    <t>I</t>
  </si>
  <si>
    <t>Plantae</t>
  </si>
  <si>
    <t>Equisetopsida</t>
  </si>
  <si>
    <t>Poales</t>
  </si>
  <si>
    <t>Poaceae</t>
  </si>
  <si>
    <t>Plantes vasculaires</t>
  </si>
  <si>
    <t>Angiospermes</t>
  </si>
  <si>
    <t>ES</t>
  </si>
  <si>
    <t>Code</t>
  </si>
  <si>
    <t>Row Id</t>
  </si>
  <si>
    <t>LB_AUTEUR</t>
  </si>
  <si>
    <t>NOM_VERN</t>
  </si>
  <si>
    <t>NOM_VERN_ENG</t>
  </si>
  <si>
    <t>NOM_VALIDE</t>
  </si>
  <si>
    <t>NOM_COMPLET</t>
  </si>
  <si>
    <t>NOM_VALIDE_SIMPLE</t>
  </si>
  <si>
    <t>SYNONYMES</t>
  </si>
  <si>
    <t>HABITAT (beta)</t>
  </si>
  <si>
    <t>FR</t>
  </si>
  <si>
    <t>GF</t>
  </si>
  <si>
    <t>MAR</t>
  </si>
  <si>
    <t>GUA</t>
  </si>
  <si>
    <t>SM</t>
  </si>
  <si>
    <t>SB</t>
  </si>
  <si>
    <t>SPM</t>
  </si>
  <si>
    <t>MAY</t>
  </si>
  <si>
    <t>EPA</t>
  </si>
  <si>
    <t>REU</t>
  </si>
  <si>
    <t>SA</t>
  </si>
  <si>
    <t>TA</t>
  </si>
  <si>
    <t>TAAF</t>
  </si>
  <si>
    <t>PF</t>
  </si>
  <si>
    <t>NC</t>
  </si>
  <si>
    <t>WF</t>
  </si>
  <si>
    <t>CLI</t>
  </si>
  <si>
    <t>REGNE</t>
  </si>
  <si>
    <t>PHYLUM</t>
  </si>
  <si>
    <t>CLASSE</t>
  </si>
  <si>
    <t>ORDRE</t>
  </si>
  <si>
    <t>FAMILLE</t>
  </si>
  <si>
    <t>SOUS_FAMILLE</t>
  </si>
  <si>
    <t>TRIBU</t>
  </si>
  <si>
    <t>GROUP1_INPN</t>
  </si>
  <si>
    <t>GROUP2_INPN</t>
  </si>
  <si>
    <t>CD_NOM</t>
  </si>
  <si>
    <t>CD_TAXSUP</t>
  </si>
  <si>
    <t>CD_SUP</t>
  </si>
  <si>
    <t>CD_REF</t>
  </si>
  <si>
    <t>RANG</t>
  </si>
  <si>
    <t>Type données</t>
  </si>
  <si>
    <t>(L.) Huds., 1762</t>
  </si>
  <si>
    <t>Chlorette, Chlore perfoliÃ©e</t>
  </si>
  <si>
    <t>Yellow-wort</t>
  </si>
  <si>
    <t>Blackstonia perfoliata (L.) Huds., 1762</t>
  </si>
  <si>
    <t xml:space="preserve">Blackstonia perfoliata </t>
  </si>
  <si>
    <t>Blackstonia perfoliata (L.) Huds., 1762 _ Centaurium perfoliatum (L.) E.H.L.Krause, 1903 _ Chironia perfoliata (L.) Salisb., 1796 _ Chlora perfoliata (L.) L., 1767 _ Gentiana perfoliata L., 1753 _ Seguiera perfoliata (L.) Kuntze, 1891</t>
  </si>
  <si>
    <t>Gentianales</t>
  </si>
  <si>
    <t>Gentianaceae</t>
  </si>
  <si>
    <t>Pott ex Link, 1799</t>
  </si>
  <si>
    <t>Avoine barbue</t>
  </si>
  <si>
    <t>Slender Oat</t>
  </si>
  <si>
    <t>Avena barbata Pott ex Link, 1799</t>
  </si>
  <si>
    <t xml:space="preserve">Avena barbata </t>
  </si>
  <si>
    <t>Avena barbata Pott ex Link, 1799 _ Avena alba var. barbata (Pott ex Link) Maire &amp; Weiller, 1953 _ Avena almeriensis Gand., 1905 _ Avena barbata subsp. hoppeana (Scheele) K.Richt., 1890 _ Avena barbata Brot., 1804 _ Avena cypria Sibth., 1820 _ Avena fatua subsp. barbata (Pott ex Link) Rouy, 1913 _ Avena hirsuta Hornem., 1813 _ Avena hirsuta Moench, 1802 _ Avena hirtula Lag., 1816 _ Avena hoppeana Scheele, 1844 _ Avena sterilis var. barbata (Pott ex Link) LapeyrÃ¨re, 1902 _ Avena strigosa subsp. barbata (Pott ex Link) Thell., 1912</t>
  </si>
  <si>
    <t>Sily mari</t>
  </si>
  <si>
    <t>(L.) Gaertn., 1791</t>
  </si>
  <si>
    <t>Chardon marie, Chardon marbrÃ©</t>
  </si>
  <si>
    <t>Milk Thistle</t>
  </si>
  <si>
    <t>Silybum marianum (L.) Gaertn., 1791</t>
  </si>
  <si>
    <t xml:space="preserve">Silybum marianum </t>
  </si>
  <si>
    <t>Silybum marianum (L.) Gaertn., 1791 _ Carduus lactifolius Stokes, 1812 _ Carduus mariae Crantz, 1766 _ Carduus marianus L., 1753 _ Carduus versicolor Salisb., 1796 _ Carthamus maculatus (Scop.) Lam., 1785 _ Cirsium maculatum Scop., 1772 _ Mariacantha maculosa Bubani, 1899 _ Mariana lactea Hill, 1762 _ Mariana maculata Samp., 1913 _ Silybum maculatum Moench, 1794 _ Silybum mariae (Crantz) Gray, 1821 _ Silybum marianum var. longispinum Lamotte, 1881</t>
  </si>
  <si>
    <t>Asterales</t>
  </si>
  <si>
    <t>Asteraceae</t>
  </si>
  <si>
    <t>PÃ¢turin des prÃ©s</t>
  </si>
  <si>
    <t>Smooth Meadow-grass</t>
  </si>
  <si>
    <t>Poa pratensis L., 1753</t>
  </si>
  <si>
    <t xml:space="preserve">Poa pratensis </t>
  </si>
  <si>
    <t>Poa pratensis L., 1753 _ Paneion pratense (L.) Lunell, 1915 _ Poa pratensis var. alpestris sensu P.Fourn., 1928 _ Poa pratensis var. latifolia sensu P.Fourn., 1928 _ Poa reptans Wulfen, 1858 _ Poa trivialis L., 1754</t>
  </si>
  <si>
    <t>Sina alba</t>
  </si>
  <si>
    <t>Moutarde blanche</t>
  </si>
  <si>
    <t>White Mustard</t>
  </si>
  <si>
    <t>Sinapis alba L., 1753</t>
  </si>
  <si>
    <t xml:space="preserve">Sinapis alba </t>
  </si>
  <si>
    <t>Sinapis alba L., 1753 _ Bonannia officinalis C.Presl, 1826 _ Brassica alba Boiss., 1839 _ Brassica alba (L.) Rabenh., 1839 _ Brassica foliosa (Willd.) Samp., 1947 _ Brassica hirta Moench, 1802 _ Crucifera lampsana E.H.L.Krause, 1902 _ Eruca alba (L.) Noulet, 1837 _ Leucosinapis alba (L.) Spach, 1838 _ Leucosinapis sativa Kirschl., 1870 _ Napus leucosinapis Schimp. &amp; Spenn., 1829 _ Rhamphospermum album (L.) Rchb., 1829 _ Sinapis alba subsp. alba L., 1753 _ Sinapis foliosa Willd., 1809 _ Sinapistrum album (L.) Chevall., 1827</t>
  </si>
  <si>
    <t>A</t>
  </si>
  <si>
    <t>M</t>
  </si>
  <si>
    <t>Brassicales</t>
  </si>
  <si>
    <t>Brassicaceae</t>
  </si>
  <si>
    <t>Rese lute</t>
  </si>
  <si>
    <t>RÃ©sÃ©da jaune, RÃ©sÃ©da bÃ¢tard</t>
  </si>
  <si>
    <t>Wild Mignonette</t>
  </si>
  <si>
    <t>Reseda lutea L., 1753</t>
  </si>
  <si>
    <t xml:space="preserve">Reseda lutea </t>
  </si>
  <si>
    <t>Reseda lutea L., 1753 _ Reseda benitoi Sennen, 1916 _ Reseda crispa Mill., 1768 _ Reseda crispa Ten. _ Reseda dutoitii Sennen &amp; Mauricio, 1936 _ Reseda fluminensis Simonk., 1888 _ Reseda gallica Raf., 1837 _ Reseda ibicensis Pau _ Reseda lecoqii MÃ¼ll.Arg. ex DC., 1864 _ Reseda macedonica FormÃ¡nek, 1895 _ Reseda mediterranea L., 1762 _ Reseda mucronata Tineo, 1827 _ Reseda mucronulata Guss., 1832 _ Reseda orthostyla K.Koch, 1841 _ Reseda othryana FormÃ¡nek, 1895 _ Reseda phyteuma Neck., 1768 _ Reseda podolica Rehman, 1872 _ Reseda ramosissima Pourr. ex Willd., 1809 _ Reseda reyeri Porta &amp; Rigo _ Reseda tenuifolia Wallr., 1840 _ Reseda truncata Fisch. &amp; C.A.Mey., 1838 _ Reseda vinyalsii Sennen, 1936 _ Reseda yannezii Cutanda, 1861</t>
  </si>
  <si>
    <t>Resedaceae</t>
  </si>
  <si>
    <t>RÃ©sÃ©da jaunÃ¢tre, RÃ©sÃ©da des teinturiers, Mignonette jaunÃ¢tre</t>
  </si>
  <si>
    <t>Weld</t>
  </si>
  <si>
    <t>Reseda luteola L., 1753</t>
  </si>
  <si>
    <t xml:space="preserve">Reseda luteola </t>
  </si>
  <si>
    <t>Reseda luteola L., 1753 _ Arkopoda luteola (L.) Raf., 1837</t>
  </si>
  <si>
    <t>CODE_NOM_VALIDE</t>
  </si>
  <si>
    <t>CODE_NOM_COMPLET (synonymes)</t>
  </si>
  <si>
    <t>LB_NOM</t>
  </si>
  <si>
    <t>HABITAT</t>
  </si>
  <si>
    <t>Avena barbata</t>
  </si>
  <si>
    <t>Blackstonia perfoliata</t>
  </si>
  <si>
    <t>Dactylis glomerata</t>
  </si>
  <si>
    <t>Poa pratensis</t>
  </si>
  <si>
    <t>Reseda lutea</t>
  </si>
  <si>
    <t>Reseda luteola</t>
  </si>
  <si>
    <t>Silybum mariae</t>
  </si>
  <si>
    <t>(Crantz) Gray, 1821</t>
  </si>
  <si>
    <t>Silybum mariae (Crantz) Gray, 1821</t>
  </si>
  <si>
    <t>Sinapis alba</t>
  </si>
  <si>
    <t>DECALER('Database complete'!$AQ$1; EQUIV(Correspondances!$B2;'Database complete'!$AP:$AP;0)-1; ; EQUIV(Correspondances!$B2;'Database complete'!$AP:$AP;1) - EQUIV(Correspondances!$B2;'Database complete'!$AP:$AP;0) +1)</t>
  </si>
  <si>
    <t>DECALER(Database!$AQ$1; EQUIV(Correspondances!$A2;Database!$AP:$AP;0)-1; ; EQUIV(Correspondances!$A2;Database!$AP:$AP;1) - EQUIV(Correspondances!$A2;Database!$AP:$AP;0) +1)</t>
  </si>
  <si>
    <t>Bon</t>
  </si>
  <si>
    <t>Mauvais</t>
  </si>
  <si>
    <t>SI(NB.SI('Database complete'!A$2:F$22125;C2)&gt;1;"Codes jumeaux";SI(SIERREUR(RECHERCHEV(C2;'Database complete'!A$2:F$22125;6;FAUX);SI(SIERREUR(RECHERCHEV(C2;'Database synonymes complete'!$B:$T;19;FAUX);"Code erroné")="Code erroné";"Code erroné";RECHERCHEV(C2;'Database synonymes complete'!$B:$T;19;FAUX)))="Code erroné";"Code erroné";RECHERCHEV(C2;'Database synonymes complete'!$B:$T;19;FAUX)))</t>
  </si>
  <si>
    <t>SI(NB.SI('Database complete'!A$2:F$22125;C2)&gt;1;"Codes jumeaux"</t>
  </si>
  <si>
    <t>SI(SIERREUR(RECHERCHEV(C2;'Database complete'!A$2:F$22125;6;FAUX);SI(SIERREUR(RECHERCHEV(C2;'Database synonymes complete'!$B:$T;19;FAUX);"Code erroné")="Code erroné";"Code erroné"</t>
  </si>
  <si>
    <t>RECHERCHEV(C2;'Database synonymes complete'!$B:$T;19;FAUX)))="Code erroné";"Code erroné";RECHERCHEV(C2;'Database synonymes complete'!$B:$T;19;FAUX)))</t>
  </si>
  <si>
    <t>NB.SI</t>
  </si>
  <si>
    <t>COUNTIF</t>
  </si>
  <si>
    <t>Application.WorksheetFunction.CountIf(Range("H3:H" &amp; x), toncritère)</t>
  </si>
  <si>
    <t>Dim dc  as worksheet, ds as worksheet</t>
  </si>
  <si>
    <t>Set dc = Worksheets("Database complete")</t>
  </si>
  <si>
    <t>Set ds = Worksheets(Database synonymes complete")</t>
  </si>
  <si>
    <t>Dim lrdc as long</t>
  </si>
  <si>
    <t>lrdc = dc.Cells(Rows.Count, 1).End(xlUp).Row</t>
  </si>
  <si>
    <t>v = Cells(2,3).Value</t>
  </si>
  <si>
    <t>Cible = Application.WorksheetFunction.CountIf(dc.Range("A2:A" &amp; lrdc), v)</t>
  </si>
  <si>
    <t>Dim Cible, Cible2</t>
  </si>
  <si>
    <t>If Cible &gt; 1 Then Cells(2,4) = "Codes Jumeaux"</t>
  </si>
  <si>
    <t>Else</t>
  </si>
  <si>
    <t xml:space="preserve">If </t>
  </si>
  <si>
    <t>Dim plage1 as Range, val as range</t>
  </si>
  <si>
    <t>With sheets("Correspondances")</t>
  </si>
  <si>
    <t>Set Plage1 = .Range(.[C2], .Cells(.Rows.Count, 1).End(xlUp))</t>
  </si>
  <si>
    <t>End with</t>
  </si>
  <si>
    <t>Codes jumeaux</t>
  </si>
  <si>
    <t>Aaro pube</t>
  </si>
  <si>
    <t>(Desf.) K.Bremer &amp; Humphries, 1993</t>
  </si>
  <si>
    <t>Aaronsohnia pubescens (Desf.) K.Bremer &amp; Humphries, 1993</t>
  </si>
  <si>
    <t xml:space="preserve">Aaronsohnia pubescens </t>
  </si>
  <si>
    <t>Aaronsohnia pubescens (Desf.) K.Bremer &amp; Humphries, 1993 _ Cotula pubescens Desf., 1799</t>
  </si>
  <si>
    <t>Aaro sp.</t>
  </si>
  <si>
    <t>Warb. &amp; Eig, 1927</t>
  </si>
  <si>
    <t>Aaronsohnia Warb. &amp; Eig, 1927</t>
  </si>
  <si>
    <t xml:space="preserve">Aaronsohnia </t>
  </si>
  <si>
    <t>GN</t>
  </si>
  <si>
    <t>Abar gall</t>
  </si>
  <si>
    <t>Barneby &amp; J.W.Grimes, 1996</t>
  </si>
  <si>
    <t>Abarema gallorum Barneby &amp; J.W.Grimes, 1996</t>
  </si>
  <si>
    <t xml:space="preserve">Abarema gallorum </t>
  </si>
  <si>
    <t>E</t>
  </si>
  <si>
    <t>Fabales</t>
  </si>
  <si>
    <t>Fabaceae</t>
  </si>
  <si>
    <t>Caesalpinioideae</t>
  </si>
  <si>
    <t>Mimoseae</t>
  </si>
  <si>
    <t>Abel sp.</t>
  </si>
  <si>
    <t>R.Br., 1818</t>
  </si>
  <si>
    <t>Abelia R.Br., 1818</t>
  </si>
  <si>
    <t xml:space="preserve">Abelia </t>
  </si>
  <si>
    <t>Dipsacales</t>
  </si>
  <si>
    <t>Caprifoliaceae</t>
  </si>
  <si>
    <t>Abie abie</t>
  </si>
  <si>
    <t>(Hedw.) M.Fleisch., 1922</t>
  </si>
  <si>
    <t>Fir Tamarisk-moss</t>
  </si>
  <si>
    <t>Abietinella abietina (Hedw.) M.Fleisch., 1922</t>
  </si>
  <si>
    <t xml:space="preserve">Abietinella abietina </t>
  </si>
  <si>
    <t>Abietinella abietina (Hedw.) M.Fleisch., 1922 _ Hypnum abietinum L. _ Thuidium abietinum (Hedw.) Schimp., 1852</t>
  </si>
  <si>
    <t>Hypnales</t>
  </si>
  <si>
    <t>Thuidiaceae</t>
  </si>
  <si>
    <t>Bryophytes</t>
  </si>
  <si>
    <t>Mousses</t>
  </si>
  <si>
    <t>Abie alba</t>
  </si>
  <si>
    <t>Mill., 1768</t>
  </si>
  <si>
    <t>Sapin pectinÃ©, Sapin Ã  feuilles d'If</t>
  </si>
  <si>
    <t>European Silver-fir</t>
  </si>
  <si>
    <t>Abies alba Mill., 1768</t>
  </si>
  <si>
    <t xml:space="preserve">Abies alba </t>
  </si>
  <si>
    <t>Abies alba Mill., 1768 _ Abies alba subsp. alba Mill., 1768 _ Abies pectinata (Lam.) DC., 1805 _ Picea pectinata (Lam.) J.W.Loudon, 1838</t>
  </si>
  <si>
    <t>Pinales</t>
  </si>
  <si>
    <t>Pinaceae</t>
  </si>
  <si>
    <t>Gymnospermes</t>
  </si>
  <si>
    <t>Abie amab</t>
  </si>
  <si>
    <t>J.Forbes</t>
  </si>
  <si>
    <t>Abies amabilis J.Forbes</t>
  </si>
  <si>
    <t xml:space="preserve">Abies amabilis </t>
  </si>
  <si>
    <t>Abie bals</t>
  </si>
  <si>
    <t>(L.) Mill., 1768</t>
  </si>
  <si>
    <t>Sapin baumier</t>
  </si>
  <si>
    <t>Abies balsamea (L.) Mill., 1768</t>
  </si>
  <si>
    <t xml:space="preserve">Abies balsamea </t>
  </si>
  <si>
    <t>Abies balsamea (L.) Mill., 1768 _ Abies balsamea subsp. phanerolepis (Fernald) A.E.Murray, 1982 _ Abies balsamea var. phanerolepis Fernald, 1909 _ Abies fraseri (Pursh) Poir., 1817 _ Abies hudsonia Bosc ex Jacques, 1829 _ Abies x phanerolepis (Fernald) T.S.Liu _ Pinus balsamea L., 1753</t>
  </si>
  <si>
    <t>Abie born</t>
  </si>
  <si>
    <t>Mattf., 1925</t>
  </si>
  <si>
    <t>Sapin de Turquie</t>
  </si>
  <si>
    <t>Abies bornmuelleriana Mattf., 1925</t>
  </si>
  <si>
    <t xml:space="preserve">Abies bornmuelleriana </t>
  </si>
  <si>
    <t>Abies bornmuelleriana Mattf., 1925 _ Abies equi-trojani (Asch. &amp; Sint. ex Boiss.) Mattf., 1925 _ Abies nordmanniana subsp. bornmuelleriana (Mattf.) Coode &amp; Cullen, 1965 _ Abies nordmanniana subsp. equi-trojani (Asch. &amp; Sint. ex Boiss.) Coode &amp; Cullen, 1965 _ Abies pectinata var. equi-trojani Asch. &amp; Sint. ex Boiss., 1864</t>
  </si>
  <si>
    <t>Abie brac</t>
  </si>
  <si>
    <t>(D.Don) Poit., 1845</t>
  </si>
  <si>
    <t>Abies bracteata (D.Don) Poit., 1845</t>
  </si>
  <si>
    <t xml:space="preserve">Abies bracteata </t>
  </si>
  <si>
    <t>Abies bracteata (D.Don) Poit., 1845 _ Pinus bracteata D.Don, 1836</t>
  </si>
  <si>
    <t>Abie ceph</t>
  </si>
  <si>
    <t>Loudon, 1838</t>
  </si>
  <si>
    <t>Sapin de CÃ©phalonie</t>
  </si>
  <si>
    <t>Greek Fir</t>
  </si>
  <si>
    <t>Abies cephalonica Loudon, 1838</t>
  </si>
  <si>
    <t xml:space="preserve">Abies cephalonica </t>
  </si>
  <si>
    <t>Abies cephalonica Loudon, 1838 _ Abies alba subsp. cephalonica (J.W.Loudon) K.Richt., 1890 _ Abies apollinis Link, 1841 _ Abies kukunaria Wender., 1831</t>
  </si>
  <si>
    <t>Abie chen</t>
  </si>
  <si>
    <t>Tiegh., 1892</t>
  </si>
  <si>
    <t>Abies chensiensis Tiegh., 1892</t>
  </si>
  <si>
    <t xml:space="preserve">Abies chensiensis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</si>
</sst>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C33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Fill="1"/>
    <xf numFmtId="0" fontId="2" fillId="2" borderId="0" xfId="0" applyFont="1" applyFill="1"/>
    <xf numFmtId="164" fontId="0" fillId="0" borderId="0" xfId="0" applyNumberFormat="1"/>
    <xf numFmtId="0" fontId="0" fillId="3" borderId="0" xfId="0" applyFill="1"/>
    <xf numFmtId="0" fontId="1" fillId="0" borderId="0" xfId="0" applyFont="1"/>
    <xf numFmtId="0" fontId="1" fillId="3" borderId="0" xfId="0" applyFont="1" applyFill="1"/>
    <xf numFmtId="0" fontId="1" fillId="4" borderId="0" xfId="0" applyFont="1" applyFill="1"/>
    <xf numFmtId="0" fontId="0" fillId="4" borderId="0" xfId="0" applyFill="1"/>
    <xf numFmtId="0" fontId="0" fillId="6" borderId="0" xfId="0" applyFill="1"/>
    <xf numFmtId="0" fontId="0" fillId="5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17"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acamptis/Downloads/PHASE%206_Document%20global_essai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acamptis/Downloads/Test_liste_User_Form%20(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 bota"/>
      <sheetName val="Saisie"/>
      <sheetName val="Centralisation des données"/>
      <sheetName val="Database complete"/>
      <sheetName val="Database synonymes complete"/>
      <sheetName val="Traitement saisie"/>
      <sheetName val="Statuts"/>
      <sheetName val="Communes"/>
      <sheetName val="Correspondances"/>
    </sheetNames>
    <sheetDataSet>
      <sheetData sheetId="0"/>
      <sheetData sheetId="1"/>
      <sheetData sheetId="2"/>
      <sheetData sheetId="3"/>
      <sheetData sheetId="4">
        <row r="1">
          <cell r="AQ1" t="str">
            <v>CODE_NOM_VALIDE</v>
          </cell>
        </row>
        <row r="2">
          <cell r="AQ2" t="str">
            <v>Aaro pube</v>
          </cell>
          <cell r="AR2" t="str">
            <v>Aaro pube</v>
          </cell>
        </row>
        <row r="3">
          <cell r="AQ3" t="str">
            <v>Vici dume</v>
          </cell>
          <cell r="AR3" t="str">
            <v>Abac dume</v>
          </cell>
        </row>
        <row r="4">
          <cell r="AQ4" t="str">
            <v>Vici onob</v>
          </cell>
          <cell r="AR4" t="str">
            <v>Abac onob</v>
          </cell>
        </row>
        <row r="5">
          <cell r="AQ5" t="str">
            <v>Nart ossi</v>
          </cell>
          <cell r="AR5" t="str">
            <v>Abam ossi</v>
          </cell>
        </row>
        <row r="6">
          <cell r="AQ6" t="str">
            <v>Abar gall</v>
          </cell>
          <cell r="AR6" t="str">
            <v>Abar gall</v>
          </cell>
        </row>
        <row r="7">
          <cell r="AQ7" t="str">
            <v>Arab auri</v>
          </cell>
          <cell r="AR7" t="str">
            <v>Abas patu</v>
          </cell>
        </row>
        <row r="8">
          <cell r="AQ8" t="str">
            <v>Trig palu</v>
          </cell>
          <cell r="AR8" t="str">
            <v>Abbo palu</v>
          </cell>
        </row>
        <row r="9">
          <cell r="AQ9" t="str">
            <v>Trig barr</v>
          </cell>
          <cell r="AR9" t="str">
            <v>Abbo pumi</v>
          </cell>
        </row>
      </sheetData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base complete"/>
      <sheetName val="Database synonymes complete"/>
      <sheetName val="Regroupement"/>
      <sheetName val="Correspondances"/>
      <sheetName val="Feuil1"/>
    </sheetNames>
    <sheetDataSet>
      <sheetData sheetId="0">
        <row r="2">
          <cell r="A2" t="str">
            <v>Dact glom</v>
          </cell>
          <cell r="B2">
            <v>20259</v>
          </cell>
          <cell r="C2" t="str">
            <v>L., 1753</v>
          </cell>
          <cell r="D2" t="str">
            <v>Dactyle agglomÃ©rÃ©, Pied-de-poule</v>
          </cell>
          <cell r="E2" t="str">
            <v>Cock's-foot</v>
          </cell>
          <cell r="F2" t="str">
            <v>Dactylis glomerata L., 1753</v>
          </cell>
        </row>
        <row r="3">
          <cell r="A3" t="str">
            <v>Blac perf</v>
          </cell>
          <cell r="B3">
            <v>2111</v>
          </cell>
          <cell r="C3" t="str">
            <v>(L.) Huds., 1762</v>
          </cell>
          <cell r="D3" t="str">
            <v>Chlorette, Chlore perfoliÃ©e</v>
          </cell>
          <cell r="E3" t="str">
            <v>Yellow-wort</v>
          </cell>
          <cell r="F3" t="str">
            <v>Blackstonia perfoliata (L.) Huds., 1762</v>
          </cell>
        </row>
        <row r="4">
          <cell r="A4" t="str">
            <v>Aven barb</v>
          </cell>
          <cell r="B4">
            <v>31138</v>
          </cell>
          <cell r="C4" t="str">
            <v>Pott ex Link, 1799</v>
          </cell>
          <cell r="D4" t="str">
            <v>Avoine barbue</v>
          </cell>
          <cell r="E4" t="str">
            <v>Slender Oat</v>
          </cell>
          <cell r="F4" t="str">
            <v>Avena barbata Pott ex Link, 1799</v>
          </cell>
        </row>
        <row r="5">
          <cell r="A5" t="str">
            <v>Sily mari</v>
          </cell>
          <cell r="B5">
            <v>8523</v>
          </cell>
          <cell r="C5" t="str">
            <v>(L.) Gaertn., 1791</v>
          </cell>
          <cell r="D5" t="str">
            <v>Chardon marie, Chardon marbrÃ©</v>
          </cell>
          <cell r="E5" t="str">
            <v>Milk Thistle</v>
          </cell>
          <cell r="F5" t="str">
            <v>Silybum marianum (L.) Gaertn., 1791</v>
          </cell>
        </row>
        <row r="6">
          <cell r="A6" t="str">
            <v>Poa prat</v>
          </cell>
          <cell r="B6">
            <v>39195</v>
          </cell>
          <cell r="C6" t="str">
            <v>L., 1753</v>
          </cell>
          <cell r="D6" t="str">
            <v>PÃ¢turin des prÃ©s</v>
          </cell>
          <cell r="E6" t="str">
            <v>Smooth Meadow-grass</v>
          </cell>
          <cell r="F6" t="str">
            <v>Poa pratensis L., 1753</v>
          </cell>
        </row>
        <row r="7">
          <cell r="A7" t="str">
            <v>Sina alba</v>
          </cell>
          <cell r="B7">
            <v>7317</v>
          </cell>
          <cell r="C7" t="str">
            <v>L., 1753</v>
          </cell>
          <cell r="D7" t="str">
            <v>Moutarde blanche</v>
          </cell>
          <cell r="E7" t="str">
            <v>White Mustard</v>
          </cell>
          <cell r="F7" t="str">
            <v>Sinapis alba L., 1753</v>
          </cell>
        </row>
        <row r="8">
          <cell r="A8" t="str">
            <v>Rese lute</v>
          </cell>
          <cell r="B8">
            <v>2308</v>
          </cell>
          <cell r="C8" t="str">
            <v>L., 1753</v>
          </cell>
          <cell r="D8" t="str">
            <v>RÃ©sÃ©da jaune, RÃ©sÃ©da bÃ¢tard</v>
          </cell>
          <cell r="E8" t="str">
            <v>Wild Mignonette</v>
          </cell>
          <cell r="F8" t="str">
            <v>Reseda lutea L., 1753</v>
          </cell>
        </row>
        <row r="9">
          <cell r="A9" t="str">
            <v>Rese lute</v>
          </cell>
          <cell r="B9">
            <v>38404</v>
          </cell>
          <cell r="C9" t="str">
            <v>L., 1753</v>
          </cell>
          <cell r="D9" t="str">
            <v>RÃ©sÃ©da jaunÃ¢tre, RÃ©sÃ©da des teinturiers, Mignonette jaunÃ¢tre</v>
          </cell>
          <cell r="E9" t="str">
            <v>Weld</v>
          </cell>
          <cell r="F9" t="str">
            <v>Reseda luteola L., 1753</v>
          </cell>
        </row>
      </sheetData>
      <sheetData sheetId="1">
        <row r="1">
          <cell r="B1" t="str">
            <v>CODE_NOM_COMPLET (synonymes)</v>
          </cell>
          <cell r="C1" t="str">
            <v>REGNE</v>
          </cell>
          <cell r="D1" t="str">
            <v>PHYLUM</v>
          </cell>
          <cell r="E1" t="str">
            <v>CLASSE</v>
          </cell>
          <cell r="F1" t="str">
            <v>ORDRE</v>
          </cell>
          <cell r="G1" t="str">
            <v>FAMILLE</v>
          </cell>
          <cell r="H1" t="str">
            <v>SOUS_FAMILLE</v>
          </cell>
          <cell r="I1" t="str">
            <v>TRIBU</v>
          </cell>
          <cell r="J1" t="str">
            <v>GROUP1_INPN</v>
          </cell>
          <cell r="K1" t="str">
            <v>GROUP2_INPN</v>
          </cell>
          <cell r="L1" t="str">
            <v>CD_NOM</v>
          </cell>
          <cell r="M1" t="str">
            <v>CD_TAXSUP</v>
          </cell>
          <cell r="N1" t="str">
            <v>CD_SUP</v>
          </cell>
          <cell r="O1" t="str">
            <v>CD_REF</v>
          </cell>
          <cell r="P1" t="str">
            <v>RANG</v>
          </cell>
          <cell r="Q1" t="str">
            <v>LB_NOM</v>
          </cell>
          <cell r="R1" t="str">
            <v>LB_AUTEUR</v>
          </cell>
          <cell r="S1" t="str">
            <v>NOM_COMPLET</v>
          </cell>
          <cell r="T1" t="str">
            <v>NOM_VALIDE</v>
          </cell>
        </row>
        <row r="2">
          <cell r="B2" t="str">
            <v>Dact glom</v>
          </cell>
          <cell r="C2" t="str">
            <v>Plantae</v>
          </cell>
          <cell r="E2" t="str">
            <v>Equisetopsida</v>
          </cell>
          <cell r="F2" t="str">
            <v>Poales</v>
          </cell>
          <cell r="G2" t="str">
            <v>Poaceae</v>
          </cell>
          <cell r="J2" t="str">
            <v>Plantes vasculaires</v>
          </cell>
          <cell r="K2" t="str">
            <v>Angiospermes</v>
          </cell>
          <cell r="L2">
            <v>94207</v>
          </cell>
          <cell r="M2">
            <v>191518</v>
          </cell>
          <cell r="N2">
            <v>191518</v>
          </cell>
          <cell r="O2">
            <v>94207</v>
          </cell>
          <cell r="P2" t="str">
            <v>ES</v>
          </cell>
          <cell r="Q2" t="str">
            <v>Dactylis glomerata</v>
          </cell>
          <cell r="R2" t="str">
            <v>L., 1753</v>
          </cell>
          <cell r="S2" t="str">
            <v>Dactylis glomerata L., 1753</v>
          </cell>
          <cell r="T2" t="str">
            <v>Dactylis glomerata L., 1753</v>
          </cell>
        </row>
        <row r="3">
          <cell r="B3" t="str">
            <v>Blac perf</v>
          </cell>
          <cell r="C3" t="str">
            <v>Plantae</v>
          </cell>
          <cell r="E3" t="str">
            <v>Equisetopsida</v>
          </cell>
          <cell r="F3" t="str">
            <v>Gentianales</v>
          </cell>
          <cell r="G3" t="str">
            <v>Gentianaceae</v>
          </cell>
          <cell r="J3" t="str">
            <v>Plantes vasculaires</v>
          </cell>
          <cell r="K3" t="str">
            <v>Angiospermes</v>
          </cell>
          <cell r="L3">
            <v>86087</v>
          </cell>
          <cell r="M3">
            <v>189895</v>
          </cell>
          <cell r="N3">
            <v>189895</v>
          </cell>
          <cell r="O3">
            <v>86087</v>
          </cell>
          <cell r="P3" t="str">
            <v>ES</v>
          </cell>
          <cell r="Q3" t="str">
            <v>Blackstonia perfoliata</v>
          </cell>
          <cell r="R3" t="str">
            <v>(L.) Huds., 1762</v>
          </cell>
          <cell r="S3" t="str">
            <v>Blackstonia perfoliata (L.) Huds., 1762</v>
          </cell>
          <cell r="T3" t="str">
            <v>Blackstonia perfoliata (L.) Huds., 1762</v>
          </cell>
        </row>
        <row r="4">
          <cell r="B4" t="str">
            <v>Aven barb</v>
          </cell>
          <cell r="C4" t="str">
            <v>Plantae</v>
          </cell>
          <cell r="E4" t="str">
            <v>Equisetopsida</v>
          </cell>
          <cell r="F4" t="str">
            <v>Poales</v>
          </cell>
          <cell r="G4" t="str">
            <v>Poaceae</v>
          </cell>
          <cell r="J4" t="str">
            <v>Plantes vasculaires</v>
          </cell>
          <cell r="K4" t="str">
            <v>Angiospermes</v>
          </cell>
          <cell r="L4">
            <v>85208</v>
          </cell>
          <cell r="M4">
            <v>189678</v>
          </cell>
          <cell r="N4">
            <v>189678</v>
          </cell>
          <cell r="O4">
            <v>85208</v>
          </cell>
          <cell r="P4" t="str">
            <v>ES</v>
          </cell>
          <cell r="Q4" t="str">
            <v>Avena barbata</v>
          </cell>
          <cell r="R4" t="str">
            <v>Pott ex Link, 1799</v>
          </cell>
          <cell r="S4" t="str">
            <v>Avena barbata Pott ex Link, 1799</v>
          </cell>
          <cell r="T4" t="str">
            <v>Avena barbata Pott ex Link, 1799</v>
          </cell>
        </row>
        <row r="5">
          <cell r="B5" t="str">
            <v>Sily mari</v>
          </cell>
          <cell r="C5" t="str">
            <v>Plantae</v>
          </cell>
          <cell r="E5" t="str">
            <v>Equisetopsida</v>
          </cell>
          <cell r="F5" t="str">
            <v>Asterales</v>
          </cell>
          <cell r="G5" t="str">
            <v>Asteraceae</v>
          </cell>
          <cell r="J5" t="str">
            <v>Plantes vasculaires</v>
          </cell>
          <cell r="K5" t="str">
            <v>Angiospermes</v>
          </cell>
          <cell r="L5">
            <v>123704</v>
          </cell>
          <cell r="O5">
            <v>123705</v>
          </cell>
          <cell r="P5" t="str">
            <v>ES</v>
          </cell>
          <cell r="Q5" t="str">
            <v>Silybum mariae</v>
          </cell>
          <cell r="R5" t="str">
            <v>(Crantz) Gray, 1821</v>
          </cell>
          <cell r="S5" t="str">
            <v>Silybum mariae (Crantz) Gray, 1821</v>
          </cell>
          <cell r="T5" t="str">
            <v>Silybum marianum (L.) Gaertn., 1791</v>
          </cell>
        </row>
        <row r="6">
          <cell r="B6" t="str">
            <v>Poa prat</v>
          </cell>
          <cell r="C6" t="str">
            <v>Plantae</v>
          </cell>
          <cell r="E6" t="str">
            <v>Equisetopsida</v>
          </cell>
          <cell r="F6" t="str">
            <v>Poales</v>
          </cell>
          <cell r="G6" t="str">
            <v>Poaceae</v>
          </cell>
          <cell r="J6" t="str">
            <v>Plantes vasculaires</v>
          </cell>
          <cell r="K6" t="str">
            <v>Angiospermes</v>
          </cell>
          <cell r="L6">
            <v>114332</v>
          </cell>
          <cell r="M6">
            <v>196467</v>
          </cell>
          <cell r="N6">
            <v>196467</v>
          </cell>
          <cell r="O6">
            <v>114332</v>
          </cell>
          <cell r="P6" t="str">
            <v>ES</v>
          </cell>
          <cell r="Q6" t="str">
            <v>Poa pratensis</v>
          </cell>
          <cell r="R6" t="str">
            <v>L., 1753</v>
          </cell>
          <cell r="S6" t="str">
            <v>Poa pratensis L., 1753</v>
          </cell>
          <cell r="T6" t="str">
            <v>Poa pratensis L., 1753</v>
          </cell>
        </row>
        <row r="7">
          <cell r="B7" t="str">
            <v>Sina alba</v>
          </cell>
          <cell r="C7" t="str">
            <v>Plantae</v>
          </cell>
          <cell r="E7" t="str">
            <v>Equisetopsida</v>
          </cell>
          <cell r="F7" t="str">
            <v>Brassicales</v>
          </cell>
          <cell r="G7" t="str">
            <v>Brassicaceae</v>
          </cell>
          <cell r="J7" t="str">
            <v>Plantes vasculaires</v>
          </cell>
          <cell r="K7" t="str">
            <v>Angiospermes</v>
          </cell>
          <cell r="L7">
            <v>123711</v>
          </cell>
          <cell r="M7">
            <v>197674</v>
          </cell>
          <cell r="N7">
            <v>197674</v>
          </cell>
          <cell r="O7">
            <v>123711</v>
          </cell>
          <cell r="P7" t="str">
            <v>ES</v>
          </cell>
          <cell r="Q7" t="str">
            <v>Sinapis alba</v>
          </cell>
          <cell r="R7" t="str">
            <v>L., 1753</v>
          </cell>
          <cell r="S7" t="str">
            <v>Sinapis alba L., 1753</v>
          </cell>
          <cell r="T7" t="str">
            <v>Sinapis alba L., 1753</v>
          </cell>
        </row>
        <row r="8">
          <cell r="B8" t="str">
            <v>Rese lute</v>
          </cell>
          <cell r="C8" t="str">
            <v>Plantae</v>
          </cell>
          <cell r="E8" t="str">
            <v>Equisetopsida</v>
          </cell>
          <cell r="F8" t="str">
            <v>Brassicales</v>
          </cell>
          <cell r="G8" t="str">
            <v>Resedaceae</v>
          </cell>
          <cell r="J8" t="str">
            <v>Plantes vasculaires</v>
          </cell>
          <cell r="K8" t="str">
            <v>Angiospermes</v>
          </cell>
          <cell r="L8">
            <v>117458</v>
          </cell>
          <cell r="M8">
            <v>197080</v>
          </cell>
          <cell r="N8">
            <v>197080</v>
          </cell>
          <cell r="O8">
            <v>117458</v>
          </cell>
          <cell r="P8" t="str">
            <v>ES</v>
          </cell>
          <cell r="Q8" t="str">
            <v>Reseda lutea</v>
          </cell>
          <cell r="R8" t="str">
            <v>L., 1753</v>
          </cell>
          <cell r="S8" t="str">
            <v>Reseda lutea L., 1753</v>
          </cell>
          <cell r="T8" t="str">
            <v>Reseda lutea L., 1753</v>
          </cell>
        </row>
        <row r="9">
          <cell r="B9" t="str">
            <v>Rese lute</v>
          </cell>
          <cell r="C9" t="str">
            <v>Plantae</v>
          </cell>
          <cell r="E9" t="str">
            <v>Equisetopsida</v>
          </cell>
          <cell r="F9" t="str">
            <v>Brassicales</v>
          </cell>
          <cell r="G9" t="str">
            <v>Resedaceae</v>
          </cell>
          <cell r="J9" t="str">
            <v>Plantes vasculaires</v>
          </cell>
          <cell r="K9" t="str">
            <v>Angiospermes</v>
          </cell>
          <cell r="L9">
            <v>117459</v>
          </cell>
          <cell r="M9">
            <v>197080</v>
          </cell>
          <cell r="N9">
            <v>197080</v>
          </cell>
          <cell r="O9">
            <v>117459</v>
          </cell>
          <cell r="P9" t="str">
            <v>ES</v>
          </cell>
          <cell r="Q9" t="str">
            <v>Reseda luteola</v>
          </cell>
          <cell r="R9" t="str">
            <v>L., 1753</v>
          </cell>
          <cell r="S9" t="str">
            <v>Reseda luteola L., 1753</v>
          </cell>
          <cell r="T9" t="str">
            <v>Reseda luteola L., 1753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AP21"/>
  <sheetViews>
    <sheetView topLeftCell="A7" workbookViewId="0">
      <selection activeCell="A12" sqref="A12:XFD13"/>
    </sheetView>
  </sheetViews>
  <sheetFormatPr baseColWidth="10" defaultRowHeight="15" x14ac:dyDescent="0.25"/>
  <cols>
    <col min="1" max="1" width="12.7109375" customWidth="1"/>
    <col min="3" max="3" width="26.85546875" customWidth="1"/>
    <col min="4" max="4" width="31.5703125" customWidth="1"/>
    <col min="5" max="5" width="19.42578125" customWidth="1"/>
    <col min="6" max="6" width="28.85546875" customWidth="1"/>
    <col min="7" max="7" width="28.28515625" customWidth="1"/>
    <col min="8" max="8" width="22" customWidth="1"/>
    <col min="9" max="9" width="46.28515625" customWidth="1"/>
    <col min="10" max="10" width="9.28515625" customWidth="1"/>
  </cols>
  <sheetData>
    <row r="1" spans="1:42" x14ac:dyDescent="0.25">
      <c r="A1" s="5" t="s">
        <v>37</v>
      </c>
      <c r="B1" s="5" t="s">
        <v>38</v>
      </c>
      <c r="C1" s="5" t="s">
        <v>39</v>
      </c>
      <c r="D1" s="5" t="s">
        <v>40</v>
      </c>
      <c r="E1" s="5" t="s">
        <v>41</v>
      </c>
      <c r="F1" s="5" t="s">
        <v>42</v>
      </c>
      <c r="G1" s="5" t="s">
        <v>43</v>
      </c>
      <c r="H1" s="5" t="s">
        <v>44</v>
      </c>
      <c r="I1" s="5" t="s">
        <v>45</v>
      </c>
      <c r="J1" s="5" t="s">
        <v>46</v>
      </c>
      <c r="K1" s="6" t="s">
        <v>47</v>
      </c>
      <c r="L1" s="5" t="s">
        <v>48</v>
      </c>
      <c r="M1" s="5" t="s">
        <v>49</v>
      </c>
      <c r="N1" s="5" t="s">
        <v>50</v>
      </c>
      <c r="O1" s="5" t="s">
        <v>51</v>
      </c>
      <c r="P1" s="5" t="s">
        <v>52</v>
      </c>
      <c r="Q1" s="5" t="s">
        <v>53</v>
      </c>
      <c r="R1" s="5" t="s">
        <v>54</v>
      </c>
      <c r="S1" s="5" t="s">
        <v>55</v>
      </c>
      <c r="T1" s="5" t="s">
        <v>56</v>
      </c>
      <c r="U1" s="5" t="s">
        <v>57</v>
      </c>
      <c r="V1" s="5" t="s">
        <v>58</v>
      </c>
      <c r="W1" s="5" t="s">
        <v>59</v>
      </c>
      <c r="X1" s="5" t="s">
        <v>60</v>
      </c>
      <c r="Y1" s="5" t="s">
        <v>61</v>
      </c>
      <c r="Z1" s="5" t="s">
        <v>62</v>
      </c>
      <c r="AA1" s="5" t="s">
        <v>63</v>
      </c>
      <c r="AB1" s="5" t="s">
        <v>64</v>
      </c>
      <c r="AC1" s="5" t="s">
        <v>65</v>
      </c>
      <c r="AD1" s="5" t="s">
        <v>66</v>
      </c>
      <c r="AE1" s="5" t="s">
        <v>67</v>
      </c>
      <c r="AF1" s="5" t="s">
        <v>68</v>
      </c>
      <c r="AG1" s="5" t="s">
        <v>69</v>
      </c>
      <c r="AH1" s="5" t="s">
        <v>70</v>
      </c>
      <c r="AI1" s="5" t="s">
        <v>71</v>
      </c>
      <c r="AJ1" s="5" t="s">
        <v>72</v>
      </c>
      <c r="AK1" s="5" t="s">
        <v>73</v>
      </c>
      <c r="AL1" s="5" t="s">
        <v>74</v>
      </c>
      <c r="AM1" s="5" t="s">
        <v>75</v>
      </c>
      <c r="AN1" s="5" t="s">
        <v>76</v>
      </c>
      <c r="AO1" s="5" t="s">
        <v>77</v>
      </c>
      <c r="AP1" s="5" t="s">
        <v>78</v>
      </c>
    </row>
    <row r="2" spans="1:42" x14ac:dyDescent="0.25">
      <c r="A2" s="4" t="s">
        <v>170</v>
      </c>
      <c r="B2">
        <v>12677</v>
      </c>
      <c r="C2" t="s">
        <v>171</v>
      </c>
      <c r="F2" t="s">
        <v>172</v>
      </c>
      <c r="G2" t="s">
        <v>172</v>
      </c>
      <c r="H2" t="s">
        <v>173</v>
      </c>
      <c r="I2" t="s">
        <v>174</v>
      </c>
      <c r="J2">
        <v>7</v>
      </c>
      <c r="K2" s="4" t="s">
        <v>29</v>
      </c>
      <c r="AB2" t="s">
        <v>30</v>
      </c>
      <c r="AD2" t="s">
        <v>31</v>
      </c>
      <c r="AE2" t="s">
        <v>100</v>
      </c>
      <c r="AF2" t="s">
        <v>101</v>
      </c>
      <c r="AI2" t="s">
        <v>34</v>
      </c>
      <c r="AJ2" t="s">
        <v>35</v>
      </c>
      <c r="AK2">
        <v>610592</v>
      </c>
      <c r="AL2">
        <v>606842</v>
      </c>
      <c r="AM2">
        <v>606842</v>
      </c>
      <c r="AN2">
        <v>610592</v>
      </c>
      <c r="AO2" t="s">
        <v>36</v>
      </c>
      <c r="AP2" t="str">
        <f>IF($AO2="SSES","Sous-espèce",IF($AO2="VAR","Variété",IF($AO2="GN","Sans précisions",IF($AO2="ES","Code valide",IF($AO2="SBFM","Sans précisions",IF($AO2="SBCL","Sans précisions",IF($AO2="PH","Sans précisions",IF($AO2="SSTR","Sans précisions",IF($AO2="FM","Sans précisions",IF($AO2="CL","Sans précisions",IF($AO2="IFRG","Sans précisions",IF($AO2="SBOR","Sans précisions",IF($AO2="SPTR","Sans précisions",IF($AO2="SSRG","Sans précisions",IF($AO2="SBDV","Sans précisions",IF($AO2="TR","Sans précisions",IF($AO2="CLAD","Sans précisions",IF($AO2="OR","Sans précisions",IF($AO2="SPOR","Sans précisions","0")))))))))))))))))))</f>
        <v>Code valide</v>
      </c>
    </row>
    <row r="3" spans="1:42" x14ac:dyDescent="0.25">
      <c r="A3" s="4" t="s">
        <v>175</v>
      </c>
      <c r="B3">
        <v>41882</v>
      </c>
      <c r="C3" t="s">
        <v>176</v>
      </c>
      <c r="F3" t="s">
        <v>177</v>
      </c>
      <c r="G3" t="s">
        <v>177</v>
      </c>
      <c r="H3" t="s">
        <v>178</v>
      </c>
      <c r="I3" t="s">
        <v>177</v>
      </c>
      <c r="K3" s="4" t="s">
        <v>29</v>
      </c>
      <c r="AB3" t="s">
        <v>30</v>
      </c>
      <c r="AD3" t="s">
        <v>31</v>
      </c>
      <c r="AE3" t="s">
        <v>100</v>
      </c>
      <c r="AF3" t="s">
        <v>101</v>
      </c>
      <c r="AI3" t="s">
        <v>34</v>
      </c>
      <c r="AJ3" t="s">
        <v>35</v>
      </c>
      <c r="AK3">
        <v>606842</v>
      </c>
      <c r="AL3">
        <v>187227</v>
      </c>
      <c r="AM3">
        <v>187227</v>
      </c>
      <c r="AN3">
        <v>606842</v>
      </c>
      <c r="AO3" t="s">
        <v>179</v>
      </c>
      <c r="AP3" t="str">
        <f t="shared" ref="AP3:AP13" si="0">IF($AO3="SSES","Sous-espèce",IF($AO3="VAR","Variété",IF($AO3="GN","Sans précisions",IF($AO3="ES","Code valide",IF($AO3="SBFM","Sans précisions",IF($AO3="SBCL","Sans précisions",IF($AO3="PH","Sans précisions",IF($AO3="SSTR","Sans précisions",IF($AO3="FM","Sans précisions",IF($AO3="CL","Sans précisions",IF($AO3="IFRG","Sans précisions",IF($AO3="SBOR","Sans précisions",IF($AO3="SPTR","Sans précisions",IF($AO3="SSRG","Sans précisions",IF($AO3="SBDV","Sans précisions",IF($AO3="TR","Sans précisions",IF($AO3="CLAD","Sans précisions",IF($AO3="OR","Sans précisions",IF($AO3="SPOR","Sans précisions","0")))))))))))))))))))</f>
        <v>Sans précisions</v>
      </c>
    </row>
    <row r="4" spans="1:42" x14ac:dyDescent="0.25">
      <c r="A4" s="4" t="s">
        <v>180</v>
      </c>
      <c r="B4">
        <v>4275</v>
      </c>
      <c r="C4" t="s">
        <v>181</v>
      </c>
      <c r="F4" t="s">
        <v>182</v>
      </c>
      <c r="G4" t="s">
        <v>182</v>
      </c>
      <c r="H4" t="s">
        <v>183</v>
      </c>
      <c r="I4" t="s">
        <v>182</v>
      </c>
      <c r="J4">
        <v>3</v>
      </c>
      <c r="K4" s="4" t="s">
        <v>113</v>
      </c>
      <c r="L4" t="s">
        <v>184</v>
      </c>
      <c r="M4" t="s">
        <v>113</v>
      </c>
      <c r="N4" t="s">
        <v>113</v>
      </c>
      <c r="O4" t="s">
        <v>113</v>
      </c>
      <c r="P4" t="s">
        <v>113</v>
      </c>
      <c r="Q4" t="s">
        <v>113</v>
      </c>
      <c r="R4" t="s">
        <v>113</v>
      </c>
      <c r="S4" t="s">
        <v>113</v>
      </c>
      <c r="T4" t="s">
        <v>113</v>
      </c>
      <c r="U4" t="s">
        <v>113</v>
      </c>
      <c r="V4" t="s">
        <v>113</v>
      </c>
      <c r="W4" t="s">
        <v>113</v>
      </c>
      <c r="X4" t="s">
        <v>113</v>
      </c>
      <c r="Y4" t="s">
        <v>113</v>
      </c>
      <c r="Z4" t="s">
        <v>113</v>
      </c>
      <c r="AA4" t="s">
        <v>113</v>
      </c>
      <c r="AB4" t="s">
        <v>30</v>
      </c>
      <c r="AD4" t="s">
        <v>31</v>
      </c>
      <c r="AE4" t="s">
        <v>185</v>
      </c>
      <c r="AF4" t="s">
        <v>186</v>
      </c>
      <c r="AG4" t="s">
        <v>187</v>
      </c>
      <c r="AH4" t="s">
        <v>188</v>
      </c>
      <c r="AI4" t="s">
        <v>34</v>
      </c>
      <c r="AJ4" t="s">
        <v>35</v>
      </c>
      <c r="AK4">
        <v>733813</v>
      </c>
      <c r="AL4">
        <v>628277</v>
      </c>
      <c r="AM4">
        <v>628277</v>
      </c>
      <c r="AN4">
        <v>733813</v>
      </c>
      <c r="AO4" t="s">
        <v>36</v>
      </c>
      <c r="AP4" t="str">
        <f t="shared" si="0"/>
        <v>Code valide</v>
      </c>
    </row>
    <row r="5" spans="1:42" x14ac:dyDescent="0.25">
      <c r="A5" s="4" t="s">
        <v>189</v>
      </c>
      <c r="B5">
        <v>35146</v>
      </c>
      <c r="C5" t="s">
        <v>190</v>
      </c>
      <c r="F5" t="s">
        <v>191</v>
      </c>
      <c r="G5" t="s">
        <v>191</v>
      </c>
      <c r="H5" t="s">
        <v>192</v>
      </c>
      <c r="I5" t="s">
        <v>191</v>
      </c>
      <c r="K5" s="4" t="s">
        <v>28</v>
      </c>
      <c r="AB5" t="s">
        <v>30</v>
      </c>
      <c r="AD5" t="s">
        <v>31</v>
      </c>
      <c r="AE5" t="s">
        <v>193</v>
      </c>
      <c r="AF5" t="s">
        <v>194</v>
      </c>
      <c r="AI5" t="s">
        <v>34</v>
      </c>
      <c r="AJ5" t="s">
        <v>35</v>
      </c>
      <c r="AK5">
        <v>788758</v>
      </c>
      <c r="AL5">
        <v>187420</v>
      </c>
      <c r="AM5">
        <v>187420</v>
      </c>
      <c r="AN5">
        <v>788758</v>
      </c>
      <c r="AO5" t="s">
        <v>179</v>
      </c>
      <c r="AP5" t="str">
        <f t="shared" si="0"/>
        <v>Sans précisions</v>
      </c>
    </row>
    <row r="6" spans="1:42" x14ac:dyDescent="0.25">
      <c r="A6" s="4" t="s">
        <v>195</v>
      </c>
      <c r="B6">
        <v>21095</v>
      </c>
      <c r="C6" t="s">
        <v>196</v>
      </c>
      <c r="E6" t="s">
        <v>197</v>
      </c>
      <c r="F6" t="s">
        <v>198</v>
      </c>
      <c r="G6" t="s">
        <v>198</v>
      </c>
      <c r="H6" t="s">
        <v>199</v>
      </c>
      <c r="I6" t="s">
        <v>200</v>
      </c>
      <c r="J6">
        <v>3</v>
      </c>
      <c r="K6" s="4" t="s">
        <v>28</v>
      </c>
      <c r="AB6" t="s">
        <v>30</v>
      </c>
      <c r="AD6" t="s">
        <v>31</v>
      </c>
      <c r="AE6" t="s">
        <v>201</v>
      </c>
      <c r="AF6" t="s">
        <v>202</v>
      </c>
      <c r="AI6" t="s">
        <v>203</v>
      </c>
      <c r="AJ6" t="s">
        <v>204</v>
      </c>
      <c r="AK6">
        <v>5422</v>
      </c>
      <c r="AL6">
        <v>433851</v>
      </c>
      <c r="AM6">
        <v>433851</v>
      </c>
      <c r="AN6">
        <v>5422</v>
      </c>
      <c r="AO6" t="s">
        <v>36</v>
      </c>
      <c r="AP6" t="str">
        <f t="shared" si="0"/>
        <v>Code valide</v>
      </c>
    </row>
    <row r="7" spans="1:42" x14ac:dyDescent="0.25">
      <c r="A7" s="4" t="s">
        <v>205</v>
      </c>
      <c r="B7">
        <v>35357</v>
      </c>
      <c r="C7" t="s">
        <v>206</v>
      </c>
      <c r="D7" t="s">
        <v>207</v>
      </c>
      <c r="E7" t="s">
        <v>208</v>
      </c>
      <c r="F7" t="s">
        <v>209</v>
      </c>
      <c r="G7" t="s">
        <v>209</v>
      </c>
      <c r="H7" t="s">
        <v>210</v>
      </c>
      <c r="I7" t="s">
        <v>211</v>
      </c>
      <c r="J7">
        <v>3</v>
      </c>
      <c r="K7" s="4" t="s">
        <v>28</v>
      </c>
      <c r="AB7" t="s">
        <v>30</v>
      </c>
      <c r="AD7" t="s">
        <v>31</v>
      </c>
      <c r="AE7" t="s">
        <v>212</v>
      </c>
      <c r="AF7" t="s">
        <v>213</v>
      </c>
      <c r="AI7" t="s">
        <v>34</v>
      </c>
      <c r="AJ7" t="s">
        <v>214</v>
      </c>
      <c r="AK7">
        <v>79319</v>
      </c>
      <c r="AL7">
        <v>188665</v>
      </c>
      <c r="AM7">
        <v>188665</v>
      </c>
      <c r="AN7">
        <v>79319</v>
      </c>
      <c r="AO7" t="s">
        <v>36</v>
      </c>
      <c r="AP7" t="str">
        <f t="shared" si="0"/>
        <v>Code valide</v>
      </c>
    </row>
    <row r="8" spans="1:42" x14ac:dyDescent="0.25">
      <c r="A8" s="4" t="s">
        <v>215</v>
      </c>
      <c r="B8">
        <v>13494</v>
      </c>
      <c r="C8" t="s">
        <v>216</v>
      </c>
      <c r="F8" t="s">
        <v>217</v>
      </c>
      <c r="G8" t="s">
        <v>217</v>
      </c>
      <c r="H8" t="s">
        <v>218</v>
      </c>
      <c r="I8" t="s">
        <v>217</v>
      </c>
      <c r="J8">
        <v>7</v>
      </c>
      <c r="K8" s="4" t="s">
        <v>114</v>
      </c>
      <c r="AB8" t="s">
        <v>30</v>
      </c>
      <c r="AD8" t="s">
        <v>31</v>
      </c>
      <c r="AE8" t="s">
        <v>212</v>
      </c>
      <c r="AF8" t="s">
        <v>213</v>
      </c>
      <c r="AI8" t="s">
        <v>34</v>
      </c>
      <c r="AJ8" t="s">
        <v>214</v>
      </c>
      <c r="AK8">
        <v>717018</v>
      </c>
      <c r="AL8">
        <v>188665</v>
      </c>
      <c r="AM8">
        <v>188665</v>
      </c>
      <c r="AN8">
        <v>717018</v>
      </c>
      <c r="AO8" t="s">
        <v>36</v>
      </c>
      <c r="AP8" t="str">
        <f t="shared" si="0"/>
        <v>Code valide</v>
      </c>
    </row>
    <row r="9" spans="1:42" x14ac:dyDescent="0.25">
      <c r="A9" s="4" t="s">
        <v>219</v>
      </c>
      <c r="B9">
        <v>21210</v>
      </c>
      <c r="C9" t="s">
        <v>220</v>
      </c>
      <c r="D9" t="s">
        <v>221</v>
      </c>
      <c r="F9" t="s">
        <v>222</v>
      </c>
      <c r="G9" t="s">
        <v>222</v>
      </c>
      <c r="H9" t="s">
        <v>223</v>
      </c>
      <c r="I9" t="s">
        <v>224</v>
      </c>
      <c r="J9">
        <v>3</v>
      </c>
      <c r="K9" s="4" t="s">
        <v>114</v>
      </c>
      <c r="Q9" t="s">
        <v>28</v>
      </c>
      <c r="AB9" t="s">
        <v>30</v>
      </c>
      <c r="AD9" t="s">
        <v>31</v>
      </c>
      <c r="AE9" t="s">
        <v>212</v>
      </c>
      <c r="AF9" t="s">
        <v>213</v>
      </c>
      <c r="AI9" t="s">
        <v>34</v>
      </c>
      <c r="AJ9" t="s">
        <v>214</v>
      </c>
      <c r="AK9">
        <v>717022</v>
      </c>
      <c r="AL9">
        <v>188665</v>
      </c>
      <c r="AM9">
        <v>188665</v>
      </c>
      <c r="AN9">
        <v>717022</v>
      </c>
      <c r="AO9" t="s">
        <v>36</v>
      </c>
      <c r="AP9" t="str">
        <f t="shared" si="0"/>
        <v>Code valide</v>
      </c>
    </row>
    <row r="10" spans="1:42" x14ac:dyDescent="0.25">
      <c r="A10" s="4" t="s">
        <v>225</v>
      </c>
      <c r="B10">
        <v>45501</v>
      </c>
      <c r="C10" t="s">
        <v>226</v>
      </c>
      <c r="D10" t="s">
        <v>227</v>
      </c>
      <c r="F10" t="s">
        <v>228</v>
      </c>
      <c r="G10" t="s">
        <v>228</v>
      </c>
      <c r="H10" t="s">
        <v>229</v>
      </c>
      <c r="I10" t="s">
        <v>230</v>
      </c>
      <c r="J10">
        <v>3</v>
      </c>
      <c r="K10" s="4" t="s">
        <v>114</v>
      </c>
      <c r="AB10" t="s">
        <v>30</v>
      </c>
      <c r="AD10" t="s">
        <v>31</v>
      </c>
      <c r="AE10" t="s">
        <v>212</v>
      </c>
      <c r="AF10" t="s">
        <v>213</v>
      </c>
      <c r="AI10" t="s">
        <v>34</v>
      </c>
      <c r="AJ10" t="s">
        <v>214</v>
      </c>
      <c r="AK10">
        <v>79323</v>
      </c>
      <c r="AL10">
        <v>188665</v>
      </c>
      <c r="AM10">
        <v>188665</v>
      </c>
      <c r="AN10">
        <v>79323</v>
      </c>
      <c r="AO10" t="s">
        <v>36</v>
      </c>
      <c r="AP10" t="str">
        <f t="shared" si="0"/>
        <v>Code valide</v>
      </c>
    </row>
    <row r="11" spans="1:42" x14ac:dyDescent="0.25">
      <c r="A11" s="4" t="s">
        <v>231</v>
      </c>
      <c r="B11">
        <v>43069</v>
      </c>
      <c r="C11" t="s">
        <v>232</v>
      </c>
      <c r="F11" t="s">
        <v>233</v>
      </c>
      <c r="G11" t="s">
        <v>233</v>
      </c>
      <c r="H11" t="s">
        <v>234</v>
      </c>
      <c r="I11" t="s">
        <v>235</v>
      </c>
      <c r="J11">
        <v>7</v>
      </c>
      <c r="K11" s="4" t="s">
        <v>114</v>
      </c>
      <c r="AB11" t="s">
        <v>30</v>
      </c>
      <c r="AD11" t="s">
        <v>31</v>
      </c>
      <c r="AE11" t="s">
        <v>212</v>
      </c>
      <c r="AF11" t="s">
        <v>213</v>
      </c>
      <c r="AI11" t="s">
        <v>34</v>
      </c>
      <c r="AJ11" t="s">
        <v>214</v>
      </c>
      <c r="AK11">
        <v>717023</v>
      </c>
      <c r="AL11">
        <v>188665</v>
      </c>
      <c r="AM11">
        <v>188665</v>
      </c>
      <c r="AN11">
        <v>717023</v>
      </c>
      <c r="AO11" t="s">
        <v>36</v>
      </c>
      <c r="AP11" t="str">
        <f t="shared" si="0"/>
        <v>Code valide</v>
      </c>
    </row>
    <row r="12" spans="1:42" x14ac:dyDescent="0.25">
      <c r="A12" s="4" t="s">
        <v>236</v>
      </c>
      <c r="B12">
        <v>2628</v>
      </c>
      <c r="C12" t="s">
        <v>237</v>
      </c>
      <c r="D12" t="s">
        <v>238</v>
      </c>
      <c r="E12" t="s">
        <v>239</v>
      </c>
      <c r="F12" t="s">
        <v>240</v>
      </c>
      <c r="G12" t="s">
        <v>240</v>
      </c>
      <c r="H12" t="s">
        <v>241</v>
      </c>
      <c r="I12" t="s">
        <v>242</v>
      </c>
      <c r="J12">
        <v>3</v>
      </c>
      <c r="K12" s="4" t="s">
        <v>29</v>
      </c>
      <c r="AB12" t="s">
        <v>30</v>
      </c>
      <c r="AD12" t="s">
        <v>31</v>
      </c>
      <c r="AE12" t="s">
        <v>212</v>
      </c>
      <c r="AF12" t="s">
        <v>213</v>
      </c>
      <c r="AI12" t="s">
        <v>34</v>
      </c>
      <c r="AJ12" t="s">
        <v>214</v>
      </c>
      <c r="AK12">
        <v>79325</v>
      </c>
      <c r="AL12">
        <v>188665</v>
      </c>
      <c r="AM12">
        <v>188665</v>
      </c>
      <c r="AN12">
        <v>79325</v>
      </c>
      <c r="AO12" t="s">
        <v>36</v>
      </c>
      <c r="AP12" t="str">
        <f t="shared" si="0"/>
        <v>Code valide</v>
      </c>
    </row>
    <row r="13" spans="1:42" x14ac:dyDescent="0.25">
      <c r="A13" s="4" t="s">
        <v>243</v>
      </c>
      <c r="B13">
        <v>3936</v>
      </c>
      <c r="C13" t="s">
        <v>244</v>
      </c>
      <c r="F13" t="s">
        <v>245</v>
      </c>
      <c r="G13" t="s">
        <v>245</v>
      </c>
      <c r="H13" t="s">
        <v>246</v>
      </c>
      <c r="I13" t="s">
        <v>245</v>
      </c>
      <c r="J13">
        <v>7</v>
      </c>
      <c r="K13" s="4" t="s">
        <v>114</v>
      </c>
      <c r="AB13" t="s">
        <v>30</v>
      </c>
      <c r="AD13" t="s">
        <v>31</v>
      </c>
      <c r="AE13" t="s">
        <v>212</v>
      </c>
      <c r="AF13" t="s">
        <v>213</v>
      </c>
      <c r="AI13" t="s">
        <v>34</v>
      </c>
      <c r="AJ13" t="s">
        <v>214</v>
      </c>
      <c r="AK13">
        <v>717024</v>
      </c>
      <c r="AL13">
        <v>188665</v>
      </c>
      <c r="AM13">
        <v>188665</v>
      </c>
      <c r="AN13">
        <v>717024</v>
      </c>
      <c r="AO13" t="s">
        <v>36</v>
      </c>
      <c r="AP13" t="str">
        <f t="shared" si="0"/>
        <v>Code valide</v>
      </c>
    </row>
    <row r="14" spans="1:42" x14ac:dyDescent="0.25">
      <c r="A14" s="4" t="s">
        <v>22</v>
      </c>
      <c r="B14">
        <v>0</v>
      </c>
      <c r="C14" t="s">
        <v>23</v>
      </c>
      <c r="D14" t="s">
        <v>24</v>
      </c>
      <c r="E14" t="s">
        <v>25</v>
      </c>
      <c r="F14" t="s">
        <v>26</v>
      </c>
      <c r="G14" t="s">
        <v>26</v>
      </c>
      <c r="H14" t="s">
        <v>27</v>
      </c>
      <c r="I14" t="s">
        <v>26</v>
      </c>
      <c r="J14">
        <v>7</v>
      </c>
      <c r="K14" s="4" t="s">
        <v>28</v>
      </c>
      <c r="Q14" t="s">
        <v>29</v>
      </c>
      <c r="T14" t="s">
        <v>29</v>
      </c>
      <c r="U14" t="s">
        <v>29</v>
      </c>
      <c r="W14" t="s">
        <v>29</v>
      </c>
      <c r="X14" t="s">
        <v>29</v>
      </c>
      <c r="AB14" t="s">
        <v>30</v>
      </c>
      <c r="AD14" t="s">
        <v>31</v>
      </c>
      <c r="AE14" t="s">
        <v>32</v>
      </c>
      <c r="AF14" t="s">
        <v>33</v>
      </c>
      <c r="AI14" t="s">
        <v>34</v>
      </c>
      <c r="AJ14" t="s">
        <v>35</v>
      </c>
      <c r="AK14">
        <v>94207</v>
      </c>
      <c r="AL14">
        <v>191518</v>
      </c>
      <c r="AM14">
        <v>191518</v>
      </c>
      <c r="AN14">
        <v>94207</v>
      </c>
      <c r="AO14" t="s">
        <v>36</v>
      </c>
      <c r="AP14" t="str">
        <f>IF($AO14="SSES","Sous-espèce",IF($AO14="VAR","Variété",IF($AO14="GN","Sans précisions",IF($AO14="ES","Code valide",IF($AO14="SBFM","Sans précisions",IF($AO14="SBCL","Sans précisions",IF($AO14="PH","Sans précisions",IF($AO14="SSTR","Sans précisions",IF($AO14="FM","Sans précisions",IF($AO14="CL","Sans précisions",IF($AO14="IFRG","Sans précisions",IF($AO14="SBOR","Sans précisions",IF($AO14="SPTR","Sans précisions",IF($AO14="SSRG","Sans précisions",IF($AO14="SBDV","Sans précisions",IF($AO14="TR","Sans précisions",IF($AO14="CLAD","Sans précisions",IF($AO14="OR","Sans précisions",IF($AO14="SPOR","Sans précisions","0")))))))))))))))))))</f>
        <v>Code valide</v>
      </c>
    </row>
    <row r="15" spans="1:42" x14ac:dyDescent="0.25">
      <c r="A15" s="4" t="s">
        <v>15</v>
      </c>
      <c r="B15">
        <v>0</v>
      </c>
      <c r="C15" t="s">
        <v>79</v>
      </c>
      <c r="D15" t="s">
        <v>80</v>
      </c>
      <c r="E15" t="s">
        <v>81</v>
      </c>
      <c r="F15" t="s">
        <v>82</v>
      </c>
      <c r="G15" t="s">
        <v>82</v>
      </c>
      <c r="H15" t="s">
        <v>83</v>
      </c>
      <c r="I15" t="s">
        <v>84</v>
      </c>
      <c r="J15">
        <v>7</v>
      </c>
      <c r="K15" s="4" t="s">
        <v>28</v>
      </c>
      <c r="AB15" t="s">
        <v>30</v>
      </c>
      <c r="AD15" t="s">
        <v>31</v>
      </c>
      <c r="AE15" t="s">
        <v>85</v>
      </c>
      <c r="AF15" t="s">
        <v>86</v>
      </c>
      <c r="AI15" t="s">
        <v>34</v>
      </c>
      <c r="AJ15" t="s">
        <v>35</v>
      </c>
      <c r="AK15">
        <v>86087</v>
      </c>
      <c r="AL15">
        <v>189895</v>
      </c>
      <c r="AM15">
        <v>189895</v>
      </c>
      <c r="AN15">
        <v>86087</v>
      </c>
      <c r="AO15" t="s">
        <v>36</v>
      </c>
      <c r="AP15" t="str">
        <f>IF($AO15="SSES","Sous-espèce",IF($AO15="VAR","Variété",IF($AO15="GN","Sans précisions",IF($AO15="ES","Code valide",IF($AO15="SBFM","Sans précisions",IF($AO15="SBCL","Sans précisions",IF($AO15="PH","Sans précisions",IF($AO15="SSTR","Sans précisions",IF($AO15="FM","Sans précisions",IF($AO15="CL","Sans précisions",IF($AO15="IFRG","Sans précisions",IF($AO15="SBOR","Sans précisions",IF($AO15="SPTR","Sans précisions",IF($AO15="SSRG","Sans précisions",IF($AO15="SBDV","Sans précisions",IF($AO15="TR","Sans précisions",IF($AO15="CLAD","Sans précisions",IF($AO15="OR","Sans précisions",IF($AO15="SPOR","Sans précisions","0")))))))))))))))))))</f>
        <v>Code valide</v>
      </c>
    </row>
    <row r="16" spans="1:42" x14ac:dyDescent="0.25">
      <c r="A16" s="4" t="s">
        <v>16</v>
      </c>
      <c r="B16">
        <v>0</v>
      </c>
      <c r="C16" t="s">
        <v>87</v>
      </c>
      <c r="D16" t="s">
        <v>88</v>
      </c>
      <c r="E16" t="s">
        <v>89</v>
      </c>
      <c r="F16" t="s">
        <v>90</v>
      </c>
      <c r="G16" t="s">
        <v>90</v>
      </c>
      <c r="H16" t="s">
        <v>91</v>
      </c>
      <c r="I16" t="s">
        <v>92</v>
      </c>
      <c r="J16">
        <v>7</v>
      </c>
      <c r="K16" s="4" t="s">
        <v>28</v>
      </c>
      <c r="AB16" t="s">
        <v>30</v>
      </c>
      <c r="AD16" t="s">
        <v>31</v>
      </c>
      <c r="AE16" t="s">
        <v>32</v>
      </c>
      <c r="AF16" t="s">
        <v>33</v>
      </c>
      <c r="AI16" t="s">
        <v>34</v>
      </c>
      <c r="AJ16" t="s">
        <v>35</v>
      </c>
      <c r="AK16">
        <v>85208</v>
      </c>
      <c r="AL16">
        <v>189678</v>
      </c>
      <c r="AM16">
        <v>189678</v>
      </c>
      <c r="AN16">
        <v>85208</v>
      </c>
      <c r="AO16" t="s">
        <v>36</v>
      </c>
      <c r="AP16" t="str">
        <f>IF($AO16="SSES","Sous-espèce",IF($AO16="VAR","Variété",IF($AO16="GN","Sans précisions",IF($AO16="ES","Code valide",IF($AO16="SBFM","Sans précisions",IF($AO16="SBCL","Sans précisions",IF($AO16="PH","Sans précisions",IF($AO16="SSTR","Sans précisions",IF($AO16="FM","Sans précisions",IF($AO16="CL","Sans précisions",IF($AO16="IFRG","Sans précisions",IF($AO16="SBOR","Sans précisions",IF($AO16="SPTR","Sans précisions",IF($AO16="SSRG","Sans précisions",IF($AO16="SBDV","Sans précisions",IF($AO16="TR","Sans précisions",IF($AO16="CLAD","Sans précisions",IF($AO16="OR","Sans précisions",IF($AO16="SPOR","Sans précisions","0")))))))))))))))))))</f>
        <v>Code valide</v>
      </c>
    </row>
    <row r="17" spans="1:42" x14ac:dyDescent="0.25">
      <c r="A17" s="4" t="s">
        <v>93</v>
      </c>
      <c r="B17">
        <v>0</v>
      </c>
      <c r="C17" t="s">
        <v>94</v>
      </c>
      <c r="D17" t="s">
        <v>95</v>
      </c>
      <c r="E17" t="s">
        <v>96</v>
      </c>
      <c r="F17" t="s">
        <v>97</v>
      </c>
      <c r="G17" t="s">
        <v>97</v>
      </c>
      <c r="H17" t="s">
        <v>98</v>
      </c>
      <c r="I17" t="s">
        <v>99</v>
      </c>
      <c r="J17">
        <v>7</v>
      </c>
      <c r="K17" s="4" t="s">
        <v>28</v>
      </c>
      <c r="AB17" t="s">
        <v>30</v>
      </c>
      <c r="AD17" t="s">
        <v>31</v>
      </c>
      <c r="AE17" t="s">
        <v>100</v>
      </c>
      <c r="AF17" t="s">
        <v>101</v>
      </c>
      <c r="AI17" t="s">
        <v>34</v>
      </c>
      <c r="AJ17" t="s">
        <v>35</v>
      </c>
      <c r="AK17">
        <v>123705</v>
      </c>
      <c r="AL17">
        <v>197665</v>
      </c>
      <c r="AM17">
        <v>197665</v>
      </c>
      <c r="AN17">
        <v>123705</v>
      </c>
      <c r="AO17" t="s">
        <v>36</v>
      </c>
      <c r="AP17" t="str">
        <f>IF($AO17="SSES","Sous-espèce",IF($AO17="VAR","Variété",IF($AO17="GN","Sans précisions",IF($AO17="ES","Code valide",IF($AO17="SBFM","Sans précisions",IF($AO17="SBCL","Sans précisions",IF($AO17="PH","Sans précisions",IF($AO17="SSTR","Sans précisions",IF($AO17="FM","Sans précisions",IF($AO17="CL","Sans précisions",IF($AO17="IFRG","Sans précisions",IF($AO17="SBOR","Sans précisions",IF($AO17="SPTR","Sans précisions",IF($AO17="SSRG","Sans précisions",IF($AO17="SBDV","Sans précisions",IF($AO17="TR","Sans précisions",IF($AO17="CLAD","Sans précisions",IF($AO17="OR","Sans précisions",IF($AO17="SPOR","Sans précisions","0")))))))))))))))))))</f>
        <v>Code valide</v>
      </c>
    </row>
    <row r="18" spans="1:42" x14ac:dyDescent="0.25">
      <c r="A18" s="4" t="s">
        <v>18</v>
      </c>
      <c r="B18">
        <v>0</v>
      </c>
      <c r="C18" t="s">
        <v>23</v>
      </c>
      <c r="D18" t="s">
        <v>102</v>
      </c>
      <c r="E18" t="s">
        <v>103</v>
      </c>
      <c r="F18" t="s">
        <v>104</v>
      </c>
      <c r="G18" t="s">
        <v>104</v>
      </c>
      <c r="H18" t="s">
        <v>105</v>
      </c>
      <c r="I18" t="s">
        <v>106</v>
      </c>
      <c r="J18">
        <v>7</v>
      </c>
      <c r="K18" s="4" t="s">
        <v>28</v>
      </c>
      <c r="Q18" t="s">
        <v>29</v>
      </c>
      <c r="U18" t="s">
        <v>29</v>
      </c>
      <c r="W18" t="s">
        <v>29</v>
      </c>
      <c r="AB18" t="s">
        <v>30</v>
      </c>
      <c r="AD18" t="s">
        <v>31</v>
      </c>
      <c r="AE18" t="s">
        <v>32</v>
      </c>
      <c r="AF18" t="s">
        <v>33</v>
      </c>
      <c r="AI18" t="s">
        <v>34</v>
      </c>
      <c r="AJ18" t="s">
        <v>35</v>
      </c>
      <c r="AK18">
        <v>114332</v>
      </c>
      <c r="AL18">
        <v>196467</v>
      </c>
      <c r="AM18">
        <v>196467</v>
      </c>
      <c r="AN18">
        <v>114332</v>
      </c>
      <c r="AO18" t="s">
        <v>36</v>
      </c>
      <c r="AP18" t="str">
        <f>IF($AO18="SSES","Sous-espèce",IF($AO18="VAR","Variété",IF($AO18="GN","Sans précisions",IF($AO18="ES","Code valide",IF($AO18="SBFM","Sans précisions",IF($AO18="SBCL","Sans précisions",IF($AO18="PH","Sans précisions",IF($AO18="SSTR","Sans précisions",IF($AO18="FM","Sans précisions",IF($AO18="CL","Sans précisions",IF($AO18="IFRG","Sans précisions",IF($AO18="SBOR","Sans précisions",IF($AO18="SPTR","Sans précisions",IF($AO18="SSRG","Sans précisions",IF($AO18="SBDV","Sans précisions",IF($AO18="TR","Sans précisions",IF($AO18="CLAD","Sans précisions",IF($AO18="OR","Sans précisions",IF($AO18="SPOR","Sans précisions","0")))))))))))))))))))</f>
        <v>Code valide</v>
      </c>
    </row>
    <row r="19" spans="1:42" x14ac:dyDescent="0.25">
      <c r="A19" s="4" t="s">
        <v>107</v>
      </c>
      <c r="B19">
        <v>0</v>
      </c>
      <c r="C19" t="s">
        <v>23</v>
      </c>
      <c r="D19" t="s">
        <v>108</v>
      </c>
      <c r="E19" t="s">
        <v>109</v>
      </c>
      <c r="F19" t="s">
        <v>110</v>
      </c>
      <c r="G19" t="s">
        <v>110</v>
      </c>
      <c r="H19" t="s">
        <v>111</v>
      </c>
      <c r="I19" t="s">
        <v>112</v>
      </c>
      <c r="J19">
        <v>7</v>
      </c>
      <c r="K19" s="4" t="s">
        <v>28</v>
      </c>
      <c r="M19" t="s">
        <v>28</v>
      </c>
      <c r="N19" t="s">
        <v>28</v>
      </c>
      <c r="O19" t="s">
        <v>113</v>
      </c>
      <c r="P19" t="s">
        <v>113</v>
      </c>
      <c r="Y19" t="s">
        <v>114</v>
      </c>
      <c r="AB19" t="s">
        <v>30</v>
      </c>
      <c r="AD19" t="s">
        <v>31</v>
      </c>
      <c r="AE19" t="s">
        <v>115</v>
      </c>
      <c r="AF19" t="s">
        <v>116</v>
      </c>
      <c r="AI19" t="s">
        <v>34</v>
      </c>
      <c r="AJ19" t="s">
        <v>35</v>
      </c>
      <c r="AK19">
        <v>123711</v>
      </c>
      <c r="AL19">
        <v>197674</v>
      </c>
      <c r="AM19">
        <v>197674</v>
      </c>
      <c r="AN19">
        <v>123711</v>
      </c>
      <c r="AO19" t="s">
        <v>36</v>
      </c>
      <c r="AP19" t="str">
        <f>IF($AO19="SSES","Sous-espèce",IF($AO19="VAR","Variété",IF($AO19="GN","Sans précisions",IF($AO19="ES","Code valide",IF($AO19="SBFM","Sans précisions",IF($AO19="SBCL","Sans précisions",IF($AO19="PH","Sans précisions",IF($AO19="SSTR","Sans précisions",IF($AO19="FM","Sans précisions",IF($AO19="CL","Sans précisions",IF($AO19="IFRG","Sans précisions",IF($AO19="SBOR","Sans précisions",IF($AO19="SPTR","Sans précisions",IF($AO19="SSRG","Sans précisions",IF($AO19="SBDV","Sans précisions",IF($AO19="TR","Sans précisions",IF($AO19="CLAD","Sans précisions",IF($AO19="OR","Sans précisions",IF($AO19="SPOR","Sans précisions","0")))))))))))))))))))</f>
        <v>Code valide</v>
      </c>
    </row>
    <row r="20" spans="1:42" x14ac:dyDescent="0.25">
      <c r="A20" s="4" t="s">
        <v>117</v>
      </c>
      <c r="B20">
        <v>0</v>
      </c>
      <c r="C20" t="s">
        <v>23</v>
      </c>
      <c r="D20" t="s">
        <v>118</v>
      </c>
      <c r="E20" t="s">
        <v>119</v>
      </c>
      <c r="F20" t="s">
        <v>120</v>
      </c>
      <c r="G20" t="s">
        <v>120</v>
      </c>
      <c r="H20" t="s">
        <v>121</v>
      </c>
      <c r="I20" t="s">
        <v>122</v>
      </c>
      <c r="J20">
        <v>7</v>
      </c>
      <c r="K20" s="4" t="s">
        <v>28</v>
      </c>
      <c r="AB20" t="s">
        <v>30</v>
      </c>
      <c r="AD20" t="s">
        <v>31</v>
      </c>
      <c r="AE20" t="s">
        <v>115</v>
      </c>
      <c r="AF20" t="s">
        <v>123</v>
      </c>
      <c r="AI20" t="s">
        <v>34</v>
      </c>
      <c r="AJ20" t="s">
        <v>35</v>
      </c>
      <c r="AK20">
        <v>117458</v>
      </c>
      <c r="AL20">
        <v>197080</v>
      </c>
      <c r="AM20">
        <v>197080</v>
      </c>
      <c r="AN20">
        <v>117458</v>
      </c>
      <c r="AO20" t="s">
        <v>36</v>
      </c>
      <c r="AP20" t="str">
        <f>IF($AO20="SSES","Sous-espèce",IF($AO20="VAR","Variété",IF($AO20="GN","Sans précisions",IF($AO20="ES","Code valide",IF($AO20="SBFM","Sans précisions",IF($AO20="SBCL","Sans précisions",IF($AO20="PH","Sans précisions",IF($AO20="SSTR","Sans précisions",IF($AO20="FM","Sans précisions",IF($AO20="CL","Sans précisions",IF($AO20="IFRG","Sans précisions",IF($AO20="SBOR","Sans précisions",IF($AO20="SPTR","Sans précisions",IF($AO20="SSRG","Sans précisions",IF($AO20="SBDV","Sans précisions",IF($AO20="TR","Sans précisions",IF($AO20="CLAD","Sans précisions",IF($AO20="OR","Sans précisions",IF($AO20="SPOR","Sans précisions","0")))))))))))))))))))</f>
        <v>Code valide</v>
      </c>
    </row>
    <row r="21" spans="1:42" x14ac:dyDescent="0.25">
      <c r="A21" s="4" t="s">
        <v>117</v>
      </c>
      <c r="B21">
        <v>0</v>
      </c>
      <c r="C21" t="s">
        <v>23</v>
      </c>
      <c r="D21" t="s">
        <v>124</v>
      </c>
      <c r="E21" t="s">
        <v>125</v>
      </c>
      <c r="F21" t="s">
        <v>126</v>
      </c>
      <c r="G21" t="s">
        <v>126</v>
      </c>
      <c r="H21" t="s">
        <v>127</v>
      </c>
      <c r="I21" t="s">
        <v>128</v>
      </c>
      <c r="J21">
        <v>7</v>
      </c>
      <c r="K21" s="4" t="s">
        <v>28</v>
      </c>
      <c r="AB21" t="s">
        <v>30</v>
      </c>
      <c r="AD21" t="s">
        <v>31</v>
      </c>
      <c r="AE21" t="s">
        <v>115</v>
      </c>
      <c r="AF21" t="s">
        <v>123</v>
      </c>
      <c r="AI21" t="s">
        <v>34</v>
      </c>
      <c r="AJ21" t="s">
        <v>35</v>
      </c>
      <c r="AK21">
        <v>117459</v>
      </c>
      <c r="AL21">
        <v>197080</v>
      </c>
      <c r="AM21">
        <v>197080</v>
      </c>
      <c r="AN21">
        <v>117459</v>
      </c>
      <c r="AO21" t="s">
        <v>36</v>
      </c>
      <c r="AP21" t="str">
        <f>IF($AO21="SSES","Sous-espèce",IF($AO21="VAR","Variété",IF($AO21="GN","Sans précisions",IF($AO21="ES","Code valide",IF($AO21="SBFM","Sans précisions",IF($AO21="SBCL","Sans précisions",IF($AO21="PH","Sans précisions",IF($AO21="SSTR","Sans précisions",IF($AO21="FM","Sans précisions",IF($AO21="CL","Sans précisions",IF($AO21="IFRG","Sans précisions",IF($AO21="SBOR","Sans précisions",IF($AO21="SPTR","Sans précisions",IF($AO21="SSRG","Sans précisions",IF($AO21="SBDV","Sans précisions",IF($AO21="TR","Sans précisions",IF($AO21="CLAD","Sans précisions",IF($AO21="OR","Sans précisions",IF($AO21="SPOR","Sans précisions","0")))))))))))))))))))</f>
        <v>Code valide</v>
      </c>
    </row>
  </sheetData>
  <conditionalFormatting sqref="H1">
    <cfRule type="duplicateValues" dxfId="16" priority="22"/>
  </conditionalFormatting>
  <conditionalFormatting sqref="G1">
    <cfRule type="duplicateValues" dxfId="15" priority="21"/>
  </conditionalFormatting>
  <conditionalFormatting sqref="A1">
    <cfRule type="duplicateValues" dxfId="14" priority="20"/>
  </conditionalFormatting>
  <conditionalFormatting sqref="A15">
    <cfRule type="duplicateValues" dxfId="13" priority="12"/>
  </conditionalFormatting>
  <conditionalFormatting sqref="A16">
    <cfRule type="duplicateValues" dxfId="12" priority="11"/>
  </conditionalFormatting>
  <conditionalFormatting sqref="A17">
    <cfRule type="duplicateValues" dxfId="11" priority="10"/>
  </conditionalFormatting>
  <conditionalFormatting sqref="A18">
    <cfRule type="duplicateValues" dxfId="10" priority="9"/>
  </conditionalFormatting>
  <conditionalFormatting sqref="A19">
    <cfRule type="duplicateValues" dxfId="9" priority="8"/>
  </conditionalFormatting>
  <conditionalFormatting sqref="A20:A21">
    <cfRule type="duplicateValues" dxfId="8" priority="7"/>
  </conditionalFormatting>
  <conditionalFormatting sqref="A14">
    <cfRule type="duplicateValues" dxfId="7" priority="13"/>
  </conditionalFormatting>
  <conditionalFormatting sqref="H2:H11">
    <cfRule type="duplicateValues" dxfId="5" priority="6"/>
  </conditionalFormatting>
  <conditionalFormatting sqref="G2:G11">
    <cfRule type="duplicateValues" dxfId="4" priority="5"/>
  </conditionalFormatting>
  <conditionalFormatting sqref="A2:A11">
    <cfRule type="duplicateValues" dxfId="3" priority="4"/>
  </conditionalFormatting>
  <conditionalFormatting sqref="H12:H13">
    <cfRule type="duplicateValues" dxfId="2" priority="3"/>
  </conditionalFormatting>
  <conditionalFormatting sqref="G12:G13">
    <cfRule type="duplicateValues" dxfId="1" priority="2"/>
  </conditionalFormatting>
  <conditionalFormatting sqref="A12:A13">
    <cfRule type="duplicateValues" dxfId="0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6"/>
  <dimension ref="A1:AR9"/>
  <sheetViews>
    <sheetView workbookViewId="0">
      <selection activeCell="E18" sqref="E18"/>
    </sheetView>
  </sheetViews>
  <sheetFormatPr baseColWidth="10" defaultRowHeight="15" x14ac:dyDescent="0.25"/>
  <sheetData>
    <row r="1" spans="1:44" s="5" customFormat="1" x14ac:dyDescent="0.25">
      <c r="A1" s="7" t="s">
        <v>129</v>
      </c>
      <c r="B1" s="5" t="s">
        <v>130</v>
      </c>
      <c r="C1" s="5" t="s">
        <v>64</v>
      </c>
      <c r="D1" s="5" t="s">
        <v>65</v>
      </c>
      <c r="E1" s="5" t="s">
        <v>66</v>
      </c>
      <c r="F1" s="5" t="s">
        <v>67</v>
      </c>
      <c r="G1" s="5" t="s">
        <v>68</v>
      </c>
      <c r="H1" s="5" t="s">
        <v>69</v>
      </c>
      <c r="I1" s="5" t="s">
        <v>70</v>
      </c>
      <c r="J1" s="5" t="s">
        <v>71</v>
      </c>
      <c r="K1" s="5" t="s">
        <v>72</v>
      </c>
      <c r="L1" s="5" t="s">
        <v>73</v>
      </c>
      <c r="M1" s="5" t="s">
        <v>74</v>
      </c>
      <c r="N1" s="5" t="s">
        <v>75</v>
      </c>
      <c r="O1" s="5" t="s">
        <v>76</v>
      </c>
      <c r="P1" s="5" t="s">
        <v>77</v>
      </c>
      <c r="Q1" s="5" t="s">
        <v>131</v>
      </c>
      <c r="R1" s="5" t="s">
        <v>39</v>
      </c>
      <c r="S1" s="5" t="s">
        <v>43</v>
      </c>
      <c r="T1" s="5" t="s">
        <v>42</v>
      </c>
      <c r="U1" s="7" t="s">
        <v>129</v>
      </c>
      <c r="V1" s="5" t="s">
        <v>40</v>
      </c>
      <c r="W1" s="5" t="s">
        <v>41</v>
      </c>
      <c r="X1" s="5" t="s">
        <v>132</v>
      </c>
      <c r="Y1" s="5" t="s">
        <v>47</v>
      </c>
      <c r="Z1" s="5" t="s">
        <v>48</v>
      </c>
      <c r="AA1" s="5" t="s">
        <v>49</v>
      </c>
      <c r="AB1" s="5" t="s">
        <v>50</v>
      </c>
      <c r="AC1" s="5" t="s">
        <v>51</v>
      </c>
      <c r="AD1" s="5" t="s">
        <v>52</v>
      </c>
      <c r="AE1" s="5" t="s">
        <v>53</v>
      </c>
      <c r="AF1" s="5" t="s">
        <v>54</v>
      </c>
      <c r="AG1" s="5" t="s">
        <v>55</v>
      </c>
      <c r="AH1" s="5" t="s">
        <v>56</v>
      </c>
      <c r="AI1" s="5" t="s">
        <v>57</v>
      </c>
      <c r="AJ1" s="5" t="s">
        <v>58</v>
      </c>
      <c r="AK1" s="5" t="s">
        <v>59</v>
      </c>
      <c r="AL1" s="5" t="s">
        <v>60</v>
      </c>
      <c r="AM1" s="5" t="s">
        <v>61</v>
      </c>
      <c r="AN1" s="5" t="s">
        <v>62</v>
      </c>
      <c r="AO1" s="5" t="s">
        <v>63</v>
      </c>
      <c r="AR1" s="5" t="s">
        <v>78</v>
      </c>
    </row>
    <row r="2" spans="1:44" x14ac:dyDescent="0.25">
      <c r="A2" s="8" t="s">
        <v>22</v>
      </c>
      <c r="B2" t="s">
        <v>22</v>
      </c>
      <c r="C2" t="s">
        <v>30</v>
      </c>
      <c r="E2" t="s">
        <v>31</v>
      </c>
      <c r="F2" t="s">
        <v>32</v>
      </c>
      <c r="G2" t="s">
        <v>33</v>
      </c>
      <c r="J2" t="s">
        <v>34</v>
      </c>
      <c r="K2" t="s">
        <v>35</v>
      </c>
      <c r="L2">
        <v>94207</v>
      </c>
      <c r="M2">
        <v>191518</v>
      </c>
      <c r="N2">
        <v>191518</v>
      </c>
      <c r="O2">
        <v>94207</v>
      </c>
      <c r="P2" t="s">
        <v>36</v>
      </c>
      <c r="Q2" t="s">
        <v>135</v>
      </c>
      <c r="R2" t="s">
        <v>23</v>
      </c>
      <c r="S2" t="s">
        <v>26</v>
      </c>
      <c r="T2" t="s">
        <v>26</v>
      </c>
      <c r="U2" s="8" t="s">
        <v>22</v>
      </c>
      <c r="V2" t="s">
        <v>24</v>
      </c>
      <c r="W2" t="s">
        <v>25</v>
      </c>
      <c r="X2">
        <v>7</v>
      </c>
      <c r="Y2" t="s">
        <v>28</v>
      </c>
      <c r="AE2" t="s">
        <v>29</v>
      </c>
      <c r="AH2" t="s">
        <v>29</v>
      </c>
      <c r="AI2" t="s">
        <v>29</v>
      </c>
      <c r="AK2" t="s">
        <v>29</v>
      </c>
      <c r="AL2" t="s">
        <v>29</v>
      </c>
      <c r="AR2" t="str">
        <f>IF('[1]Database synonymes complete'!AQ2&lt;&gt;'[1]Database synonymes complete'!AR2,"Synonyme","Code valide")</f>
        <v>Code valide</v>
      </c>
    </row>
    <row r="3" spans="1:44" x14ac:dyDescent="0.25">
      <c r="A3" s="8" t="s">
        <v>15</v>
      </c>
      <c r="B3" t="s">
        <v>15</v>
      </c>
      <c r="C3" t="s">
        <v>30</v>
      </c>
      <c r="E3" t="s">
        <v>31</v>
      </c>
      <c r="F3" t="s">
        <v>85</v>
      </c>
      <c r="G3" t="s">
        <v>86</v>
      </c>
      <c r="J3" t="s">
        <v>34</v>
      </c>
      <c r="K3" t="s">
        <v>35</v>
      </c>
      <c r="L3">
        <v>86087</v>
      </c>
      <c r="M3">
        <v>189895</v>
      </c>
      <c r="N3">
        <v>189895</v>
      </c>
      <c r="O3">
        <v>86087</v>
      </c>
      <c r="P3" t="s">
        <v>36</v>
      </c>
      <c r="Q3" t="s">
        <v>134</v>
      </c>
      <c r="R3" t="s">
        <v>79</v>
      </c>
      <c r="S3" t="s">
        <v>82</v>
      </c>
      <c r="T3" t="s">
        <v>82</v>
      </c>
      <c r="U3" s="8" t="s">
        <v>15</v>
      </c>
      <c r="V3" t="s">
        <v>80</v>
      </c>
      <c r="W3" t="s">
        <v>81</v>
      </c>
      <c r="X3">
        <v>7</v>
      </c>
      <c r="Y3" t="s">
        <v>28</v>
      </c>
      <c r="AR3" t="str">
        <f>IF('[1]Database synonymes complete'!AQ3&lt;&gt;'[1]Database synonymes complete'!AR3,"Synonyme","Code valide")</f>
        <v>Synonyme</v>
      </c>
    </row>
    <row r="4" spans="1:44" x14ac:dyDescent="0.25">
      <c r="A4" s="8" t="s">
        <v>16</v>
      </c>
      <c r="B4" t="s">
        <v>16</v>
      </c>
      <c r="C4" t="s">
        <v>30</v>
      </c>
      <c r="E4" t="s">
        <v>31</v>
      </c>
      <c r="F4" t="s">
        <v>32</v>
      </c>
      <c r="G4" t="s">
        <v>33</v>
      </c>
      <c r="J4" t="s">
        <v>34</v>
      </c>
      <c r="K4" t="s">
        <v>35</v>
      </c>
      <c r="L4">
        <v>85208</v>
      </c>
      <c r="M4">
        <v>189678</v>
      </c>
      <c r="N4">
        <v>189678</v>
      </c>
      <c r="O4">
        <v>85208</v>
      </c>
      <c r="P4" t="s">
        <v>36</v>
      </c>
      <c r="Q4" t="s">
        <v>133</v>
      </c>
      <c r="R4" t="s">
        <v>87</v>
      </c>
      <c r="S4" t="s">
        <v>90</v>
      </c>
      <c r="T4" t="s">
        <v>90</v>
      </c>
      <c r="U4" s="8" t="s">
        <v>16</v>
      </c>
      <c r="V4" t="s">
        <v>88</v>
      </c>
      <c r="W4" t="s">
        <v>89</v>
      </c>
      <c r="X4">
        <v>7</v>
      </c>
      <c r="Y4" t="s">
        <v>28</v>
      </c>
      <c r="AR4" t="str">
        <f>IF('[1]Database synonymes complete'!AQ4&lt;&gt;'[1]Database synonymes complete'!AR4,"Synonyme","Code valide")</f>
        <v>Synonyme</v>
      </c>
    </row>
    <row r="5" spans="1:44" x14ac:dyDescent="0.25">
      <c r="A5" s="8" t="s">
        <v>93</v>
      </c>
      <c r="B5" t="s">
        <v>93</v>
      </c>
      <c r="C5" t="s">
        <v>30</v>
      </c>
      <c r="E5" t="s">
        <v>31</v>
      </c>
      <c r="F5" t="s">
        <v>100</v>
      </c>
      <c r="G5" t="s">
        <v>101</v>
      </c>
      <c r="J5" t="s">
        <v>34</v>
      </c>
      <c r="K5" t="s">
        <v>35</v>
      </c>
      <c r="L5">
        <v>123704</v>
      </c>
      <c r="O5">
        <v>123705</v>
      </c>
      <c r="P5" t="s">
        <v>36</v>
      </c>
      <c r="Q5" t="s">
        <v>139</v>
      </c>
      <c r="R5" t="s">
        <v>140</v>
      </c>
      <c r="S5" t="s">
        <v>141</v>
      </c>
      <c r="T5" t="s">
        <v>97</v>
      </c>
      <c r="U5" s="8" t="s">
        <v>93</v>
      </c>
      <c r="V5" t="s">
        <v>95</v>
      </c>
      <c r="W5" t="s">
        <v>96</v>
      </c>
      <c r="X5">
        <v>7</v>
      </c>
      <c r="Y5" t="s">
        <v>28</v>
      </c>
      <c r="AR5" t="str">
        <f>IF('[1]Database synonymes complete'!AQ5&lt;&gt;'[1]Database synonymes complete'!AR5,"Synonyme","Code valide")</f>
        <v>Synonyme</v>
      </c>
    </row>
    <row r="6" spans="1:44" x14ac:dyDescent="0.25">
      <c r="A6" s="8" t="s">
        <v>18</v>
      </c>
      <c r="B6" t="s">
        <v>18</v>
      </c>
      <c r="C6" t="s">
        <v>30</v>
      </c>
      <c r="E6" t="s">
        <v>31</v>
      </c>
      <c r="F6" t="s">
        <v>32</v>
      </c>
      <c r="G6" t="s">
        <v>33</v>
      </c>
      <c r="J6" t="s">
        <v>34</v>
      </c>
      <c r="K6" t="s">
        <v>35</v>
      </c>
      <c r="L6">
        <v>114332</v>
      </c>
      <c r="M6">
        <v>196467</v>
      </c>
      <c r="N6">
        <v>196467</v>
      </c>
      <c r="O6">
        <v>114332</v>
      </c>
      <c r="P6" t="s">
        <v>36</v>
      </c>
      <c r="Q6" t="s">
        <v>136</v>
      </c>
      <c r="R6" t="s">
        <v>23</v>
      </c>
      <c r="S6" t="s">
        <v>104</v>
      </c>
      <c r="T6" t="s">
        <v>104</v>
      </c>
      <c r="U6" s="8" t="s">
        <v>18</v>
      </c>
      <c r="V6" t="s">
        <v>102</v>
      </c>
      <c r="W6" t="s">
        <v>103</v>
      </c>
      <c r="X6">
        <v>7</v>
      </c>
      <c r="Y6" t="s">
        <v>28</v>
      </c>
      <c r="AE6" t="s">
        <v>29</v>
      </c>
      <c r="AI6" t="s">
        <v>29</v>
      </c>
      <c r="AK6" t="s">
        <v>29</v>
      </c>
      <c r="AR6" t="str">
        <f>IF('[1]Database synonymes complete'!AQ6&lt;&gt;'[1]Database synonymes complete'!AR6,"Synonyme","Code valide")</f>
        <v>Code valide</v>
      </c>
    </row>
    <row r="7" spans="1:44" x14ac:dyDescent="0.25">
      <c r="A7" s="8" t="s">
        <v>107</v>
      </c>
      <c r="B7" t="s">
        <v>107</v>
      </c>
      <c r="C7" t="s">
        <v>30</v>
      </c>
      <c r="E7" t="s">
        <v>31</v>
      </c>
      <c r="F7" t="s">
        <v>115</v>
      </c>
      <c r="G7" t="s">
        <v>116</v>
      </c>
      <c r="J7" t="s">
        <v>34</v>
      </c>
      <c r="K7" t="s">
        <v>35</v>
      </c>
      <c r="L7">
        <v>123711</v>
      </c>
      <c r="M7">
        <v>197674</v>
      </c>
      <c r="N7">
        <v>197674</v>
      </c>
      <c r="O7">
        <v>123711</v>
      </c>
      <c r="P7" t="s">
        <v>36</v>
      </c>
      <c r="Q7" t="s">
        <v>142</v>
      </c>
      <c r="R7" t="s">
        <v>23</v>
      </c>
      <c r="S7" t="s">
        <v>110</v>
      </c>
      <c r="T7" t="s">
        <v>110</v>
      </c>
      <c r="U7" s="8" t="s">
        <v>107</v>
      </c>
      <c r="V7" t="s">
        <v>108</v>
      </c>
      <c r="W7" t="s">
        <v>109</v>
      </c>
      <c r="X7">
        <v>7</v>
      </c>
      <c r="Y7" t="s">
        <v>28</v>
      </c>
      <c r="AA7" t="s">
        <v>28</v>
      </c>
      <c r="AB7" t="s">
        <v>28</v>
      </c>
      <c r="AC7" t="s">
        <v>113</v>
      </c>
      <c r="AD7" t="s">
        <v>113</v>
      </c>
      <c r="AM7" t="s">
        <v>114</v>
      </c>
      <c r="AR7" t="str">
        <f>IF('[1]Database synonymes complete'!AQ7&lt;&gt;'[1]Database synonymes complete'!AR7,"Synonyme","Code valide")</f>
        <v>Synonyme</v>
      </c>
    </row>
    <row r="8" spans="1:44" x14ac:dyDescent="0.25">
      <c r="A8" s="8" t="s">
        <v>117</v>
      </c>
      <c r="B8" t="s">
        <v>117</v>
      </c>
      <c r="C8" t="s">
        <v>30</v>
      </c>
      <c r="E8" t="s">
        <v>31</v>
      </c>
      <c r="F8" t="s">
        <v>115</v>
      </c>
      <c r="G8" t="s">
        <v>123</v>
      </c>
      <c r="J8" t="s">
        <v>34</v>
      </c>
      <c r="K8" t="s">
        <v>35</v>
      </c>
      <c r="L8">
        <v>117458</v>
      </c>
      <c r="M8">
        <v>197080</v>
      </c>
      <c r="N8">
        <v>197080</v>
      </c>
      <c r="O8">
        <v>117458</v>
      </c>
      <c r="P8" t="s">
        <v>36</v>
      </c>
      <c r="Q8" t="s">
        <v>137</v>
      </c>
      <c r="R8" t="s">
        <v>23</v>
      </c>
      <c r="S8" t="s">
        <v>120</v>
      </c>
      <c r="T8" t="s">
        <v>120</v>
      </c>
      <c r="U8" s="8" t="s">
        <v>117</v>
      </c>
      <c r="V8" t="s">
        <v>118</v>
      </c>
      <c r="W8" t="s">
        <v>119</v>
      </c>
      <c r="X8">
        <v>7</v>
      </c>
      <c r="Y8" t="s">
        <v>28</v>
      </c>
      <c r="AR8" t="str">
        <f>IF('[1]Database synonymes complete'!AQ8&lt;&gt;'[1]Database synonymes complete'!AR8,"Synonyme","Code valide")</f>
        <v>Synonyme</v>
      </c>
    </row>
    <row r="9" spans="1:44" x14ac:dyDescent="0.25">
      <c r="A9" s="8" t="s">
        <v>117</v>
      </c>
      <c r="B9" t="s">
        <v>117</v>
      </c>
      <c r="C9" t="s">
        <v>30</v>
      </c>
      <c r="E9" t="s">
        <v>31</v>
      </c>
      <c r="F9" t="s">
        <v>115</v>
      </c>
      <c r="G9" t="s">
        <v>123</v>
      </c>
      <c r="J9" t="s">
        <v>34</v>
      </c>
      <c r="K9" t="s">
        <v>35</v>
      </c>
      <c r="L9">
        <v>117459</v>
      </c>
      <c r="M9">
        <v>197080</v>
      </c>
      <c r="N9">
        <v>197080</v>
      </c>
      <c r="O9">
        <v>117459</v>
      </c>
      <c r="P9" t="s">
        <v>36</v>
      </c>
      <c r="Q9" t="s">
        <v>138</v>
      </c>
      <c r="R9" t="s">
        <v>23</v>
      </c>
      <c r="S9" t="s">
        <v>126</v>
      </c>
      <c r="T9" t="s">
        <v>126</v>
      </c>
      <c r="U9" s="8" t="s">
        <v>117</v>
      </c>
      <c r="V9" t="s">
        <v>124</v>
      </c>
      <c r="W9" t="s">
        <v>125</v>
      </c>
      <c r="X9">
        <v>7</v>
      </c>
      <c r="Y9" t="s">
        <v>28</v>
      </c>
      <c r="AR9" t="str">
        <f>IF('[1]Database synonymes complete'!AQ9&lt;&gt;'[1]Database synonymes complete'!AR9,"Synonyme","Code valide")</f>
        <v>Synonyme</v>
      </c>
    </row>
  </sheetData>
  <conditionalFormatting sqref="Q1">
    <cfRule type="duplicateValues" dxfId="6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1:O15"/>
  <sheetViews>
    <sheetView workbookViewId="0">
      <selection activeCell="H10" sqref="H10"/>
    </sheetView>
  </sheetViews>
  <sheetFormatPr baseColWidth="10" defaultColWidth="9.140625" defaultRowHeight="15" x14ac:dyDescent="0.25"/>
  <cols>
    <col min="4" max="4" width="15.85546875" customWidth="1"/>
  </cols>
  <sheetData>
    <row r="1" spans="1:15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5" x14ac:dyDescent="0.25">
      <c r="A2" t="s">
        <v>12</v>
      </c>
      <c r="B2">
        <v>1234</v>
      </c>
      <c r="C2" t="s">
        <v>13</v>
      </c>
      <c r="D2" t="s">
        <v>21</v>
      </c>
      <c r="E2" t="s">
        <v>14</v>
      </c>
      <c r="G2">
        <v>0</v>
      </c>
      <c r="H2">
        <v>0</v>
      </c>
      <c r="I2">
        <v>3.86625971</v>
      </c>
      <c r="J2">
        <v>43.574222799999902</v>
      </c>
      <c r="K2" s="3">
        <v>43374.529166666667</v>
      </c>
      <c r="L2" t="s">
        <v>20</v>
      </c>
    </row>
    <row r="3" spans="1:15" x14ac:dyDescent="0.25">
      <c r="A3" t="s">
        <v>12</v>
      </c>
      <c r="B3">
        <v>1234</v>
      </c>
      <c r="C3" t="s">
        <v>15</v>
      </c>
      <c r="D3" s="2" t="e">
        <v>#NAME?</v>
      </c>
      <c r="E3">
        <v>0</v>
      </c>
      <c r="G3">
        <v>0</v>
      </c>
      <c r="H3">
        <v>0</v>
      </c>
      <c r="I3">
        <v>3.86625971</v>
      </c>
      <c r="J3">
        <v>43.574222799999902</v>
      </c>
      <c r="K3" s="3">
        <v>43374.529166666667</v>
      </c>
      <c r="L3" t="s">
        <v>20</v>
      </c>
    </row>
    <row r="4" spans="1:15" x14ac:dyDescent="0.25">
      <c r="A4" t="s">
        <v>12</v>
      </c>
      <c r="B4">
        <v>1234</v>
      </c>
      <c r="C4" t="s">
        <v>16</v>
      </c>
      <c r="D4" s="2" t="e">
        <v>#NAME?</v>
      </c>
      <c r="E4">
        <v>0</v>
      </c>
      <c r="G4">
        <v>0</v>
      </c>
      <c r="H4">
        <v>0</v>
      </c>
      <c r="I4">
        <v>3.86625971</v>
      </c>
      <c r="J4">
        <v>43.574222799999902</v>
      </c>
      <c r="K4" s="3">
        <v>43374.529166666667</v>
      </c>
      <c r="L4" t="s">
        <v>20</v>
      </c>
    </row>
    <row r="5" spans="1:15" x14ac:dyDescent="0.25">
      <c r="A5" t="s">
        <v>12</v>
      </c>
      <c r="B5">
        <v>1234</v>
      </c>
      <c r="C5" t="s">
        <v>17</v>
      </c>
      <c r="D5" s="2" t="s">
        <v>21</v>
      </c>
      <c r="E5">
        <v>2</v>
      </c>
      <c r="G5">
        <v>0</v>
      </c>
      <c r="H5">
        <v>0</v>
      </c>
      <c r="I5">
        <v>3.86625971</v>
      </c>
      <c r="J5">
        <v>43.574222799999902</v>
      </c>
      <c r="K5" s="3">
        <v>43374.529166666667</v>
      </c>
      <c r="L5" t="s">
        <v>20</v>
      </c>
    </row>
    <row r="6" spans="1:15" x14ac:dyDescent="0.25">
      <c r="A6" t="s">
        <v>12</v>
      </c>
      <c r="B6">
        <v>1234</v>
      </c>
      <c r="C6" t="s">
        <v>18</v>
      </c>
      <c r="D6" s="2" t="s">
        <v>104</v>
      </c>
      <c r="E6">
        <v>0</v>
      </c>
      <c r="G6">
        <v>0</v>
      </c>
      <c r="H6">
        <v>0</v>
      </c>
      <c r="I6">
        <v>3.86625971</v>
      </c>
      <c r="J6">
        <v>43.574222799999902</v>
      </c>
      <c r="K6" s="3">
        <v>43374.529166666667</v>
      </c>
      <c r="L6" t="s">
        <v>20</v>
      </c>
    </row>
    <row r="7" spans="1:15" x14ac:dyDescent="0.25">
      <c r="A7" t="s">
        <v>12</v>
      </c>
      <c r="B7">
        <v>1234</v>
      </c>
      <c r="C7" t="s">
        <v>19</v>
      </c>
      <c r="D7" s="2" t="s">
        <v>21</v>
      </c>
      <c r="E7">
        <v>0</v>
      </c>
      <c r="G7">
        <v>0</v>
      </c>
      <c r="H7">
        <v>0</v>
      </c>
      <c r="I7">
        <v>3.86625971</v>
      </c>
      <c r="J7">
        <v>43.574222799999902</v>
      </c>
      <c r="K7" s="3">
        <v>43374.529166666667</v>
      </c>
      <c r="L7" t="s">
        <v>20</v>
      </c>
    </row>
    <row r="8" spans="1:15" x14ac:dyDescent="0.25">
      <c r="D8" s="2"/>
      <c r="K8" s="3"/>
    </row>
    <row r="9" spans="1:15" x14ac:dyDescent="0.25">
      <c r="D9" s="2"/>
    </row>
    <row r="12" spans="1:15" x14ac:dyDescent="0.25">
      <c r="O12" s="2"/>
    </row>
    <row r="14" spans="1:15" x14ac:dyDescent="0.25">
      <c r="A14">
        <v>2</v>
      </c>
      <c r="O14" s="2"/>
    </row>
    <row r="15" spans="1:15" x14ac:dyDescent="0.25">
      <c r="O15" s="2"/>
    </row>
  </sheetData>
  <dataValidations disablePrompts="1" count="1">
    <dataValidation type="list" allowBlank="1" showInputMessage="1" showErrorMessage="1" sqref="D2:D9" xr:uid="{00000000-0002-0000-0200-000000000000}">
      <formula1>Choix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A1:L8"/>
  <sheetViews>
    <sheetView tabSelected="1" workbookViewId="0">
      <selection activeCell="D10" sqref="D10"/>
    </sheetView>
  </sheetViews>
  <sheetFormatPr baseColWidth="10" defaultRowHeight="15" x14ac:dyDescent="0.25"/>
  <cols>
    <col min="1" max="1" width="41.28515625" customWidth="1"/>
    <col min="2" max="2" width="13.85546875" style="12" customWidth="1"/>
    <col min="3" max="3" width="21.7109375" customWidth="1"/>
    <col min="4" max="4" width="37" customWidth="1"/>
  </cols>
  <sheetData>
    <row r="1" spans="1:12" s="11" customFormat="1" x14ac:dyDescent="0.25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11" t="s">
        <v>7</v>
      </c>
      <c r="I1" s="11" t="s">
        <v>8</v>
      </c>
      <c r="J1" s="11" t="s">
        <v>9</v>
      </c>
      <c r="K1" s="11" t="s">
        <v>10</v>
      </c>
      <c r="L1" s="11" t="s">
        <v>11</v>
      </c>
    </row>
    <row r="2" spans="1:12" x14ac:dyDescent="0.25">
      <c r="A2" t="s">
        <v>12</v>
      </c>
      <c r="B2" s="12">
        <v>1234</v>
      </c>
      <c r="C2" t="s">
        <v>22</v>
      </c>
      <c r="D2" t="s">
        <v>172</v>
      </c>
      <c r="E2" t="s">
        <v>14</v>
      </c>
      <c r="K2" s="3"/>
    </row>
    <row r="3" spans="1:12" x14ac:dyDescent="0.25">
      <c r="A3" t="s">
        <v>12</v>
      </c>
      <c r="B3" s="12">
        <v>1234</v>
      </c>
      <c r="C3" t="s">
        <v>15</v>
      </c>
      <c r="D3" t="s">
        <v>177</v>
      </c>
      <c r="E3">
        <v>0</v>
      </c>
      <c r="K3" s="3"/>
    </row>
    <row r="4" spans="1:12" x14ac:dyDescent="0.25">
      <c r="A4" t="s">
        <v>12</v>
      </c>
      <c r="B4" s="12">
        <v>1234</v>
      </c>
      <c r="C4" t="s">
        <v>16</v>
      </c>
      <c r="D4" t="s">
        <v>182</v>
      </c>
      <c r="E4">
        <v>0</v>
      </c>
      <c r="K4" s="3"/>
    </row>
    <row r="5" spans="1:12" x14ac:dyDescent="0.25">
      <c r="A5" t="s">
        <v>12</v>
      </c>
      <c r="B5" s="12">
        <v>1234</v>
      </c>
      <c r="C5" t="s">
        <v>17</v>
      </c>
      <c r="D5" t="s">
        <v>21</v>
      </c>
      <c r="E5">
        <v>2</v>
      </c>
      <c r="K5" s="3"/>
    </row>
    <row r="6" spans="1:12" x14ac:dyDescent="0.25">
      <c r="A6" t="s">
        <v>12</v>
      </c>
      <c r="B6" s="12">
        <v>1234</v>
      </c>
      <c r="C6" t="s">
        <v>18</v>
      </c>
      <c r="D6" t="s">
        <v>198</v>
      </c>
      <c r="E6">
        <v>0</v>
      </c>
      <c r="K6" s="3"/>
    </row>
    <row r="7" spans="1:12" x14ac:dyDescent="0.25">
      <c r="A7" t="s">
        <v>12</v>
      </c>
      <c r="B7" s="12">
        <v>1234</v>
      </c>
      <c r="C7" t="s">
        <v>19</v>
      </c>
      <c r="D7" t="s">
        <v>21</v>
      </c>
      <c r="E7">
        <v>0</v>
      </c>
      <c r="K7" s="3"/>
    </row>
    <row r="8" spans="1:12" x14ac:dyDescent="0.25">
      <c r="A8" t="s">
        <v>12</v>
      </c>
      <c r="B8" s="12">
        <v>1234</v>
      </c>
      <c r="C8" t="s">
        <v>117</v>
      </c>
      <c r="D8" t="s">
        <v>169</v>
      </c>
      <c r="E8">
        <v>0</v>
      </c>
      <c r="K8" s="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L8"/>
  <sheetViews>
    <sheetView workbookViewId="0">
      <selection activeCell="D2" sqref="D2"/>
    </sheetView>
  </sheetViews>
  <sheetFormatPr baseColWidth="10" defaultRowHeight="15" x14ac:dyDescent="0.25"/>
  <cols>
    <col min="1" max="1" width="41.28515625" customWidth="1"/>
    <col min="2" max="2" width="13.85546875" style="12" customWidth="1"/>
    <col min="3" max="3" width="21.7109375" customWidth="1"/>
    <col min="4" max="4" width="37" customWidth="1"/>
  </cols>
  <sheetData>
    <row r="1" spans="1:12" s="11" customFormat="1" x14ac:dyDescent="0.25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11" t="s">
        <v>7</v>
      </c>
      <c r="I1" s="11" t="s">
        <v>8</v>
      </c>
      <c r="J1" s="11" t="s">
        <v>9</v>
      </c>
      <c r="K1" s="11" t="s">
        <v>10</v>
      </c>
      <c r="L1" s="11" t="s">
        <v>11</v>
      </c>
    </row>
    <row r="2" spans="1:12" x14ac:dyDescent="0.25">
      <c r="A2" t="s">
        <v>12</v>
      </c>
      <c r="B2" s="12">
        <v>1234</v>
      </c>
      <c r="C2" t="s">
        <v>22</v>
      </c>
      <c r="D2" t="e">
        <f>IF(COUNTIF('[2]Database complete'!A$2:F$22126,C2)&gt;1,"Codes jumeaux",IF(IFERROR(VLOOKUP(C2,'[2]Database complete'!A$2:F$22126,6,FALSE),IF(IFERROR(VLOOKUP(C2,'[2]Database synonymes complete'!$B:$T,19,FALSE),"Code erroné")="Code erroné","Code erroné",VLOOKUP(C2,'[2]Database synonymes complete'!$B:$T,19,FALSE)))="Code erroné","Code erroné",VLOOKUP(C2,'[2]Database synonymes complete'!$B:$T,19,FALSE)))</f>
        <v>#VALUE!</v>
      </c>
      <c r="E2" t="s">
        <v>14</v>
      </c>
      <c r="K2" s="3"/>
    </row>
    <row r="3" spans="1:12" x14ac:dyDescent="0.25">
      <c r="A3" t="s">
        <v>12</v>
      </c>
      <c r="B3" s="12">
        <v>1234</v>
      </c>
      <c r="C3" t="s">
        <v>15</v>
      </c>
      <c r="D3" t="e">
        <f>IF(COUNTIF('[2]Database complete'!A$2:F$22126,C3)&gt;1,"Codes jumeaux",IF(IFERROR(VLOOKUP(C3,'[2]Database complete'!A$2:F$22126,6,FALSE),IF(IFERROR(VLOOKUP(C3,'[2]Database synonymes complete'!$B:$T,19,FALSE),"Code erroné")="Code erroné","Code erroné",VLOOKUP(C3,'[2]Database synonymes complete'!$B:$T,19,FALSE)))="Code erroné","Code erroné",VLOOKUP(C3,'[2]Database synonymes complete'!$B:$T,19,FALSE)))</f>
        <v>#VALUE!</v>
      </c>
      <c r="E3">
        <v>0</v>
      </c>
      <c r="K3" s="3"/>
    </row>
    <row r="4" spans="1:12" x14ac:dyDescent="0.25">
      <c r="A4" t="s">
        <v>12</v>
      </c>
      <c r="B4" s="12">
        <v>1234</v>
      </c>
      <c r="C4" t="s">
        <v>16</v>
      </c>
      <c r="D4" t="e">
        <f>IF(COUNTIF('[2]Database complete'!A$2:F$22126,C4)&gt;1,"Codes jumeaux",IF(IFERROR(VLOOKUP(C4,'[2]Database complete'!A$2:F$22126,6,FALSE),IF(IFERROR(VLOOKUP(C4,'[2]Database synonymes complete'!$B:$T,19,FALSE),"Code erroné")="Code erroné","Code erroné",VLOOKUP(C4,'[2]Database synonymes complete'!$B:$T,19,FALSE)))="Code erroné","Code erroné",VLOOKUP(C4,'[2]Database synonymes complete'!$B:$T,19,FALSE)))</f>
        <v>#VALUE!</v>
      </c>
      <c r="E4">
        <v>0</v>
      </c>
      <c r="K4" s="3"/>
    </row>
    <row r="5" spans="1:12" x14ac:dyDescent="0.25">
      <c r="A5" t="s">
        <v>12</v>
      </c>
      <c r="B5" s="12">
        <v>1234</v>
      </c>
      <c r="C5" t="s">
        <v>17</v>
      </c>
      <c r="D5" s="9" t="e">
        <f>IF(COUNTIF('[2]Database complete'!A$2:F$22126,C5)&gt;1,"Codes jumeaux",IF(IFERROR(VLOOKUP(C5,'[2]Database complete'!A$2:F$22126,6,FALSE),IF(IFERROR(VLOOKUP(C5,'[2]Database synonymes complete'!$B:$T,19,FALSE),"Code erroné")="Code erroné","Code erroné",VLOOKUP(C5,'[2]Database synonymes complete'!$B:$T,19,FALSE)))="Code erroné","Code erroné",VLOOKUP(C5,'[2]Database synonymes complete'!$B:$T,19,FALSE)))</f>
        <v>#VALUE!</v>
      </c>
      <c r="E5">
        <v>2</v>
      </c>
      <c r="K5" s="3"/>
    </row>
    <row r="6" spans="1:12" x14ac:dyDescent="0.25">
      <c r="A6" t="s">
        <v>12</v>
      </c>
      <c r="B6" s="12">
        <v>1234</v>
      </c>
      <c r="C6" t="s">
        <v>18</v>
      </c>
      <c r="D6" t="e">
        <f>IF(COUNTIF('[2]Database complete'!A$2:F$22126,C6)&gt;1,"Codes jumeaux",IF(IFERROR(VLOOKUP(C6,'[2]Database complete'!A$2:F$22126,6,FALSE),IF(IFERROR(VLOOKUP(C6,'[2]Database synonymes complete'!$B:$T,19,FALSE),"Code erroné")="Code erroné","Code erroné",VLOOKUP(C6,'[2]Database synonymes complete'!$B:$T,19,FALSE)))="Code erroné","Code erroné",VLOOKUP(C6,'[2]Database synonymes complete'!$B:$T,19,FALSE)))</f>
        <v>#VALUE!</v>
      </c>
      <c r="E6">
        <v>0</v>
      </c>
      <c r="K6" s="3"/>
    </row>
    <row r="7" spans="1:12" x14ac:dyDescent="0.25">
      <c r="A7" t="s">
        <v>12</v>
      </c>
      <c r="B7" s="12">
        <v>1234</v>
      </c>
      <c r="C7" t="s">
        <v>19</v>
      </c>
      <c r="D7" s="9" t="e">
        <f>IF(COUNTIF('[2]Database complete'!A$2:F$22126,C7)&gt;1,"Codes jumeaux",IF(IFERROR(VLOOKUP(C7,'[2]Database complete'!A$2:F$22126,6,FALSE),IF(IFERROR(VLOOKUP(C7,'[2]Database synonymes complete'!$B:$T,19,FALSE),"Code erroné")="Code erroné","Code erroné",VLOOKUP(C7,'[2]Database synonymes complete'!$B:$T,19,FALSE)))="Code erroné","Code erroné",VLOOKUP(C7,'[2]Database synonymes complete'!$B:$T,19,FALSE)))</f>
        <v>#VALUE!</v>
      </c>
      <c r="E7">
        <v>0</v>
      </c>
      <c r="K7" s="3"/>
    </row>
    <row r="8" spans="1:12" x14ac:dyDescent="0.25">
      <c r="A8" t="s">
        <v>12</v>
      </c>
      <c r="B8" s="12">
        <v>1234</v>
      </c>
      <c r="C8" t="s">
        <v>117</v>
      </c>
      <c r="D8" s="10" t="e">
        <f>IF(COUNTIF('[2]Database complete'!A$2:F$22126,C8)&gt;1,"Codes jumeaux",IF(IFERROR(VLOOKUP(C8,'[2]Database complete'!A$2:F$22126,6,FALSE),IF(IFERROR(VLOOKUP(C8,'[2]Database synonymes complete'!$B:$T,19,FALSE),"Code erroné")="Code erroné","Code erroné",VLOOKUP(C8,'[2]Database synonymes complete'!$B:$T,19,FALSE)))="Code erroné","Code erroné",VLOOKUP(C8,'[2]Database synonymes complete'!$B:$T,19,FALSE)))</f>
        <v>#VALUE!</v>
      </c>
      <c r="E8">
        <v>0</v>
      </c>
      <c r="K8" s="3"/>
    </row>
  </sheetData>
  <dataValidations count="1">
    <dataValidation type="list" allowBlank="1" showInputMessage="1" showErrorMessage="1" sqref="D2:D8" xr:uid="{00000000-0002-0000-0400-000000000000}">
      <formula1>Choix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/>
  <dimension ref="A1:G61"/>
  <sheetViews>
    <sheetView topLeftCell="A19" workbookViewId="0">
      <selection activeCell="E21" sqref="E21"/>
    </sheetView>
  </sheetViews>
  <sheetFormatPr baseColWidth="10" defaultRowHeight="15" x14ac:dyDescent="0.25"/>
  <sheetData>
    <row r="1" spans="1:7" x14ac:dyDescent="0.25">
      <c r="A1" t="s">
        <v>145</v>
      </c>
      <c r="B1" t="s">
        <v>144</v>
      </c>
    </row>
    <row r="2" spans="1:7" x14ac:dyDescent="0.25">
      <c r="A2" t="s">
        <v>146</v>
      </c>
      <c r="B2" t="str">
        <f ca="1">OFFSET('Database complete'!$F$1, MATCH(Correspondances!$C2,'Database complete'!$A:$A,0)-1, , MATCH(Correspondances!$C2,'Database complete'!$A:$A,0) - MATCH(Correspondances!$C2,'Database complete'!$A:$A,0) +1)</f>
        <v>Dactylis glomerata L., 1753</v>
      </c>
    </row>
    <row r="3" spans="1:7" x14ac:dyDescent="0.25">
      <c r="B3" t="str">
        <f ca="1">OFFSET('Database complete'!$F$1, MATCH(Correspondances!$C3,'Database complete'!$A:$A,0)-1, , MATCH(Correspondances!$C3,'Database complete'!$A:$A,0) - MATCH(Correspondances!$C3,'Database complete'!$A:$A,0) +1)</f>
        <v>Blackstonia perfoliata (L.) Huds., 1762</v>
      </c>
    </row>
    <row r="4" spans="1:7" x14ac:dyDescent="0.25">
      <c r="A4">
        <v>3</v>
      </c>
      <c r="B4" t="str">
        <f ca="1">OFFSET('Database complete'!$F$1, MATCH(Correspondances!$C4,'Database complete'!$A:$A,0)-1, , MATCH(Correspondances!$C4,'Database complete'!$A:$A,0) - MATCH(Correspondances!$C4,'Database complete'!$A:$A,0) +1)</f>
        <v>Avena barbata Pott ex Link, 1799</v>
      </c>
    </row>
    <row r="5" spans="1:7" x14ac:dyDescent="0.25">
      <c r="B5" t="e">
        <f ca="1">OFFSET('Database complete'!$F$1, MATCH(Correspondances!$C5,'Database complete'!$A:$A,0)-1, , MATCH(Correspondances!$C5,'Database complete'!$A:$A,0) - MATCH(Correspondances!$C5,'Database complete'!$A:$A,0) +1)</f>
        <v>#N/A</v>
      </c>
    </row>
    <row r="6" spans="1:7" x14ac:dyDescent="0.25">
      <c r="B6" t="str">
        <f ca="1">OFFSET('Database complete'!$F$1, MATCH(Correspondances!$C6,'Database complete'!$A:$A,0)-1, , MATCH(Correspondances!$C6,'Database complete'!$A:$A,0) - MATCH(Correspondances!$C6,'Database complete'!$A:$A,0) +1)</f>
        <v>Poa pratensis L., 1753</v>
      </c>
    </row>
    <row r="7" spans="1:7" x14ac:dyDescent="0.25">
      <c r="B7" t="e">
        <f ca="1">OFFSET('Database complete'!$F$1, MATCH(Correspondances!$C7,'Database complete'!$A:$A,0)-1, , MATCH(Correspondances!$C7,'Database complete'!$A:$A,0) - MATCH(Correspondances!$C7,'Database complete'!$A:$A,0) +1)</f>
        <v>#N/A</v>
      </c>
    </row>
    <row r="8" spans="1:7" x14ac:dyDescent="0.25">
      <c r="B8" t="str">
        <f ca="1">OFFSET('Database complete'!$F$1, MATCH(Correspondances!$C8,'Database complete'!$A:$A,0)-1, , MATCH(Correspondances!$C8,'Database complete'!$A:$A,0) - MATCH(Correspondances!$C8,'Database complete'!$A:$A,0) +1)</f>
        <v>Reseda lutea L., 1753</v>
      </c>
    </row>
    <row r="9" spans="1:7" x14ac:dyDescent="0.25">
      <c r="B9" t="e">
        <f ca="1">OFFSET('Database complete'!$F$1, MATCH(Correspondances!$C9,'Database complete'!$A:$A,0)-1, , MATCH(Correspondances!$C9,'Database complete'!$A:$A,0) - MATCH(Correspondances!$C9,'Database complete'!$A:$A,0) +1)</f>
        <v>#N/A</v>
      </c>
      <c r="E9" t="e">
        <f ca="1">OFFSET('Database complete'!$G$1, MATCH(Correspondances!$C3,'Database complete'!$A:$A,0)-1, , MATCH(Correspondances!$C3,'Database complete'!$A:$A,1) - MATCH(Correspondances!$C3,'Database complete'!$A:$A,0) +1)</f>
        <v>#VALUE!</v>
      </c>
      <c r="G9" t="s">
        <v>143</v>
      </c>
    </row>
    <row r="10" spans="1:7" x14ac:dyDescent="0.25">
      <c r="E10" t="str">
        <f ca="1">OFFSET('Database complete'!$G$1, MATCH(Correspondances!$C4,'Database complete'!$A:$A,0)-1, , MATCH(Correspondances!$C4,'Database complete'!$A:$A,1) - MATCH(Correspondances!$C4,'Database complete'!$A:$A,0) +1)</f>
        <v>Avena barbata Pott ex Link, 1799</v>
      </c>
    </row>
    <row r="11" spans="1:7" x14ac:dyDescent="0.25">
      <c r="E11" t="e">
        <f ca="1">OFFSET('Database complete'!$G$1, MATCH(Correspondances!$C5,'Database complete'!$A:$A,0)-1, , MATCH(Correspondances!$C5,'Database complete'!$A:$A,1) - MATCH(Correspondances!$C5,'Database complete'!$A:$A,0) +1)</f>
        <v>#N/A</v>
      </c>
    </row>
    <row r="12" spans="1:7" x14ac:dyDescent="0.25">
      <c r="E12" t="str">
        <f ca="1">OFFSET('Database complete'!$G$1, MATCH(Correspondances!$C6,'Database complete'!$A:$A,0)-1, , MATCH(Correspondances!$C6,'Database complete'!$A:$A,1) - MATCH(Correspondances!$C6,'Database complete'!$A:$A,0) +1)</f>
        <v>Poa pratensis L., 1753</v>
      </c>
    </row>
    <row r="13" spans="1:7" x14ac:dyDescent="0.25">
      <c r="E13" t="e">
        <f ca="1">OFFSET('Database complete'!$G$1, MATCH(Correspondances!$C7,'Database complete'!$A:$A,0)-1, , MATCH(Correspondances!$C7,'Database complete'!$A:$A,1) - MATCH(Correspondances!$C7,'Database complete'!$A:$A,0) +1)</f>
        <v>#N/A</v>
      </c>
    </row>
    <row r="14" spans="1:7" x14ac:dyDescent="0.25">
      <c r="E14" t="e">
        <f ca="1">OFFSET('Database complete'!$G$1, MATCH(Correspondances!$C8,'Database complete'!$A:$A,0)-1, , MATCH(Correspondances!$C8,'Database complete'!$A:$A,1) - MATCH(Correspondances!$C8,'Database complete'!$A:$A,0) +1)</f>
        <v>#VALUE!</v>
      </c>
    </row>
    <row r="25" spans="1:1" x14ac:dyDescent="0.25">
      <c r="A25" t="s">
        <v>147</v>
      </c>
    </row>
    <row r="28" spans="1:1" x14ac:dyDescent="0.25">
      <c r="A28" t="s">
        <v>148</v>
      </c>
    </row>
    <row r="29" spans="1:1" x14ac:dyDescent="0.25">
      <c r="A29" t="s">
        <v>149</v>
      </c>
    </row>
    <row r="30" spans="1:1" x14ac:dyDescent="0.25">
      <c r="A30" t="s">
        <v>150</v>
      </c>
    </row>
    <row r="34" spans="1:2" x14ac:dyDescent="0.25">
      <c r="A34" t="s">
        <v>151</v>
      </c>
      <c r="B34" t="s">
        <v>152</v>
      </c>
    </row>
    <row r="35" spans="1:2" x14ac:dyDescent="0.25">
      <c r="B35" t="s">
        <v>153</v>
      </c>
    </row>
    <row r="37" spans="1:2" x14ac:dyDescent="0.25">
      <c r="B37" t="s">
        <v>154</v>
      </c>
    </row>
    <row r="38" spans="1:2" x14ac:dyDescent="0.25">
      <c r="B38" t="s">
        <v>157</v>
      </c>
    </row>
    <row r="39" spans="1:2" x14ac:dyDescent="0.25">
      <c r="B39" t="s">
        <v>161</v>
      </c>
    </row>
    <row r="40" spans="1:2" x14ac:dyDescent="0.25">
      <c r="B40" t="s">
        <v>165</v>
      </c>
    </row>
    <row r="44" spans="1:2" x14ac:dyDescent="0.25">
      <c r="B44" t="s">
        <v>155</v>
      </c>
    </row>
    <row r="45" spans="1:2" x14ac:dyDescent="0.25">
      <c r="B45" t="s">
        <v>156</v>
      </c>
    </row>
    <row r="47" spans="1:2" x14ac:dyDescent="0.25">
      <c r="B47" t="s">
        <v>158</v>
      </c>
    </row>
    <row r="49" spans="2:2" x14ac:dyDescent="0.25">
      <c r="B49" t="s">
        <v>159</v>
      </c>
    </row>
    <row r="51" spans="2:2" x14ac:dyDescent="0.25">
      <c r="B51" t="s">
        <v>160</v>
      </c>
    </row>
    <row r="52" spans="2:2" x14ac:dyDescent="0.25">
      <c r="B52" t="s">
        <v>162</v>
      </c>
    </row>
    <row r="54" spans="2:2" x14ac:dyDescent="0.25">
      <c r="B54" t="s">
        <v>163</v>
      </c>
    </row>
    <row r="56" spans="2:2" x14ac:dyDescent="0.25">
      <c r="B56" t="s">
        <v>166</v>
      </c>
    </row>
    <row r="57" spans="2:2" x14ac:dyDescent="0.25">
      <c r="B57" t="s">
        <v>167</v>
      </c>
    </row>
    <row r="58" spans="2:2" x14ac:dyDescent="0.25">
      <c r="B58" t="s">
        <v>168</v>
      </c>
    </row>
    <row r="61" spans="2:2" x14ac:dyDescent="0.25">
      <c r="B61" t="s">
        <v>164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Database complete</vt:lpstr>
      <vt:lpstr>Database synonymes complete</vt:lpstr>
      <vt:lpstr>Regroupement</vt:lpstr>
      <vt:lpstr>Correspondances</vt:lpstr>
      <vt:lpstr>Correspondances (2)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2019-06-06T08:15:20Z</dcterms:modified>
</cp:coreProperties>
</file>