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E82A14D5-E6DF-4A1C-BFF0-80146B97FC6D}" xr6:coauthVersionLast="40" xr6:coauthVersionMax="40" xr10:uidLastSave="{00000000-0000-0000-0000-000000000000}"/>
  <bookViews>
    <workbookView xWindow="-120" yWindow="-120" windowWidth="20730" windowHeight="11160" activeTab="4" xr2:uid="{00000000-000D-0000-FFFF-FFFF00000000}"/>
  </bookViews>
  <sheets>
    <sheet name="A" sheetId="1" r:id="rId1"/>
    <sheet name="B" sheetId="2" r:id="rId2"/>
    <sheet name="C" sheetId="3" r:id="rId3"/>
    <sheet name="Feuil3" sheetId="12" r:id="rId4"/>
    <sheet name="Résultat espéré" sheetId="1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6" i="11" l="1"/>
  <c r="B46" i="11"/>
  <c r="E43" i="11"/>
  <c r="B43" i="11"/>
  <c r="E40" i="11"/>
  <c r="B40" i="11"/>
  <c r="E37" i="11"/>
  <c r="B37" i="11"/>
  <c r="E34" i="11"/>
  <c r="B34" i="11"/>
  <c r="E31" i="11"/>
  <c r="B31" i="11"/>
  <c r="E28" i="11"/>
  <c r="B28" i="11"/>
  <c r="E25" i="11"/>
  <c r="B25" i="11"/>
  <c r="E22" i="11"/>
  <c r="B22" i="11"/>
  <c r="E19" i="11"/>
  <c r="B19" i="11"/>
  <c r="E16" i="11"/>
  <c r="B16" i="11"/>
  <c r="E13" i="11"/>
  <c r="B13" i="11"/>
  <c r="E10" i="11"/>
  <c r="B10" i="11"/>
  <c r="E7" i="11"/>
  <c r="B7" i="11"/>
  <c r="E4" i="11"/>
  <c r="B4" i="11"/>
  <c r="B183" i="3"/>
  <c r="F183" i="3"/>
  <c r="E183" i="3"/>
  <c r="B182" i="3"/>
  <c r="F182" i="3"/>
  <c r="E182" i="3"/>
  <c r="B181" i="3"/>
  <c r="F181" i="3"/>
  <c r="E181" i="3"/>
  <c r="B180" i="3"/>
  <c r="F180" i="3"/>
  <c r="E180" i="3"/>
  <c r="B179" i="3"/>
  <c r="F179" i="3"/>
  <c r="E179" i="3"/>
  <c r="B178" i="3"/>
  <c r="F178" i="3"/>
  <c r="E178" i="3"/>
  <c r="B177" i="3"/>
  <c r="F177" i="3"/>
  <c r="E177" i="3"/>
  <c r="B176" i="3"/>
  <c r="F176" i="3"/>
  <c r="E176" i="3"/>
  <c r="B175" i="3"/>
  <c r="F175" i="3"/>
  <c r="E175" i="3"/>
  <c r="B174" i="3"/>
  <c r="F174" i="3"/>
  <c r="E174" i="3"/>
  <c r="B173" i="3"/>
  <c r="F173" i="3"/>
  <c r="E173" i="3"/>
  <c r="B172" i="3"/>
  <c r="F172" i="3"/>
  <c r="E172" i="3"/>
  <c r="B171" i="3"/>
  <c r="F171" i="3"/>
  <c r="E171" i="3"/>
  <c r="B170" i="3"/>
  <c r="F170" i="3"/>
  <c r="E170" i="3"/>
  <c r="B169" i="3"/>
  <c r="F169" i="3"/>
  <c r="E169" i="3"/>
  <c r="B168" i="3"/>
  <c r="F168" i="3"/>
  <c r="E168" i="3"/>
  <c r="B167" i="3"/>
  <c r="F167" i="3"/>
  <c r="E167" i="3"/>
  <c r="B166" i="3"/>
  <c r="F166" i="3"/>
  <c r="E166" i="3"/>
  <c r="B165" i="3"/>
  <c r="F165" i="3"/>
  <c r="E165" i="3"/>
  <c r="B164" i="3"/>
  <c r="F164" i="3"/>
  <c r="E164" i="3"/>
  <c r="B163" i="3"/>
  <c r="F163" i="3"/>
  <c r="E163" i="3"/>
  <c r="B162" i="3"/>
  <c r="F162" i="3"/>
  <c r="E162" i="3"/>
  <c r="B161" i="3"/>
  <c r="F161" i="3"/>
  <c r="E161" i="3"/>
  <c r="B160" i="3"/>
  <c r="F160" i="3"/>
  <c r="E160" i="3"/>
  <c r="B159" i="3"/>
  <c r="F159" i="3"/>
  <c r="E159" i="3"/>
  <c r="B158" i="3"/>
  <c r="F158" i="3"/>
  <c r="E158" i="3"/>
  <c r="B157" i="3"/>
  <c r="F157" i="3"/>
  <c r="E157" i="3"/>
  <c r="B156" i="3"/>
  <c r="F156" i="3"/>
  <c r="E156" i="3"/>
  <c r="B155" i="3"/>
  <c r="F155" i="3"/>
  <c r="E155" i="3"/>
  <c r="B154" i="3"/>
  <c r="F154" i="3"/>
  <c r="E154" i="3"/>
  <c r="B153" i="3"/>
  <c r="F153" i="3"/>
  <c r="E153" i="3"/>
  <c r="B152" i="3"/>
  <c r="F152" i="3"/>
  <c r="E152" i="3"/>
  <c r="B151" i="3"/>
  <c r="F151" i="3"/>
  <c r="E151" i="3"/>
  <c r="B150" i="3"/>
  <c r="F150" i="3"/>
  <c r="E150" i="3"/>
  <c r="B149" i="3"/>
  <c r="F149" i="3"/>
  <c r="E149" i="3"/>
  <c r="B148" i="3"/>
  <c r="F148" i="3"/>
  <c r="E148" i="3"/>
  <c r="B147" i="3"/>
  <c r="F147" i="3"/>
  <c r="E147" i="3"/>
  <c r="B146" i="3"/>
  <c r="F146" i="3"/>
  <c r="E146" i="3"/>
  <c r="B145" i="3"/>
  <c r="F145" i="3"/>
  <c r="E145" i="3"/>
  <c r="B144" i="3"/>
  <c r="F144" i="3"/>
  <c r="E144" i="3"/>
  <c r="B143" i="3"/>
  <c r="F143" i="3"/>
  <c r="E143" i="3"/>
  <c r="B142" i="3"/>
  <c r="F142" i="3"/>
  <c r="E142" i="3"/>
  <c r="B141" i="3"/>
  <c r="F141" i="3"/>
  <c r="E141" i="3"/>
  <c r="B140" i="3"/>
  <c r="F140" i="3"/>
  <c r="E140" i="3"/>
  <c r="B139" i="3"/>
  <c r="F139" i="3"/>
  <c r="E139" i="3"/>
  <c r="B138" i="3"/>
  <c r="F138" i="3"/>
  <c r="E138" i="3"/>
  <c r="B137" i="3"/>
  <c r="F137" i="3"/>
  <c r="E137" i="3"/>
  <c r="B136" i="3"/>
  <c r="F136" i="3"/>
  <c r="E136" i="3"/>
  <c r="B135" i="3"/>
  <c r="F135" i="3"/>
  <c r="E135" i="3"/>
  <c r="B134" i="3"/>
  <c r="F134" i="3"/>
  <c r="E134" i="3"/>
  <c r="B133" i="3"/>
  <c r="F133" i="3"/>
  <c r="E133" i="3"/>
  <c r="B132" i="3"/>
  <c r="F132" i="3"/>
  <c r="E132" i="3"/>
  <c r="B131" i="3"/>
  <c r="F131" i="3"/>
  <c r="E131" i="3"/>
  <c r="B130" i="3"/>
  <c r="F130" i="3"/>
  <c r="E130" i="3"/>
  <c r="B129" i="3"/>
  <c r="F129" i="3"/>
  <c r="E129" i="3"/>
  <c r="B128" i="3"/>
  <c r="F128" i="3"/>
  <c r="E128" i="3"/>
  <c r="B127" i="3"/>
  <c r="F127" i="3"/>
  <c r="E127" i="3"/>
  <c r="B126" i="3"/>
  <c r="F126" i="3"/>
  <c r="E126" i="3"/>
  <c r="B125" i="3"/>
  <c r="F125" i="3"/>
  <c r="E125" i="3"/>
  <c r="B124" i="3"/>
  <c r="F124" i="3"/>
  <c r="E124" i="3"/>
  <c r="B123" i="3"/>
  <c r="F123" i="3"/>
  <c r="E123" i="3"/>
  <c r="B122" i="3"/>
  <c r="F122" i="3"/>
  <c r="E122" i="3"/>
  <c r="B121" i="3"/>
  <c r="F121" i="3"/>
  <c r="E121" i="3"/>
  <c r="B120" i="3"/>
  <c r="F120" i="3"/>
  <c r="E120" i="3"/>
  <c r="B119" i="3"/>
  <c r="F119" i="3"/>
  <c r="E119" i="3"/>
  <c r="B118" i="3"/>
  <c r="F118" i="3"/>
  <c r="E118" i="3"/>
  <c r="B117" i="3"/>
  <c r="F117" i="3"/>
  <c r="E117" i="3"/>
  <c r="B116" i="3"/>
  <c r="F116" i="3"/>
  <c r="E116" i="3"/>
  <c r="B115" i="3"/>
  <c r="F115" i="3"/>
  <c r="E115" i="3"/>
  <c r="B114" i="3"/>
  <c r="F114" i="3"/>
  <c r="E114" i="3"/>
  <c r="B113" i="3"/>
  <c r="F113" i="3"/>
  <c r="E113" i="3"/>
  <c r="B112" i="3"/>
  <c r="F112" i="3"/>
  <c r="E112" i="3"/>
  <c r="B111" i="3"/>
  <c r="F111" i="3"/>
  <c r="E111" i="3"/>
  <c r="B110" i="3"/>
  <c r="F110" i="3"/>
  <c r="E110" i="3"/>
  <c r="B109" i="3"/>
  <c r="F109" i="3"/>
  <c r="E109" i="3"/>
  <c r="B108" i="3"/>
  <c r="F108" i="3"/>
  <c r="E108" i="3"/>
  <c r="B107" i="3"/>
  <c r="F107" i="3"/>
  <c r="E107" i="3"/>
  <c r="B106" i="3"/>
  <c r="F106" i="3"/>
  <c r="E106" i="3"/>
  <c r="B105" i="3"/>
  <c r="F105" i="3"/>
  <c r="E105" i="3"/>
  <c r="B104" i="3"/>
  <c r="F104" i="3"/>
  <c r="E104" i="3"/>
  <c r="B103" i="3"/>
  <c r="F103" i="3"/>
  <c r="E103" i="3"/>
  <c r="B102" i="3"/>
  <c r="F102" i="3"/>
  <c r="E102" i="3"/>
  <c r="B101" i="3"/>
  <c r="F101" i="3"/>
  <c r="E101" i="3"/>
  <c r="B100" i="3"/>
  <c r="F100" i="3"/>
  <c r="E100" i="3"/>
  <c r="B99" i="3"/>
  <c r="F99" i="3"/>
  <c r="E99" i="3"/>
  <c r="B96" i="3"/>
  <c r="F96" i="3"/>
  <c r="E96" i="3"/>
  <c r="B93" i="3"/>
  <c r="F93" i="3"/>
  <c r="E93" i="3"/>
  <c r="B90" i="3"/>
  <c r="F90" i="3"/>
  <c r="E90" i="3"/>
  <c r="B87" i="3"/>
  <c r="F87" i="3"/>
  <c r="E87" i="3"/>
  <c r="B84" i="3"/>
  <c r="F84" i="3"/>
  <c r="E84" i="3"/>
  <c r="B81" i="3"/>
  <c r="F81" i="3"/>
  <c r="E81" i="3"/>
  <c r="B78" i="3"/>
  <c r="F78" i="3"/>
  <c r="E78" i="3"/>
  <c r="B75" i="3"/>
  <c r="F75" i="3"/>
  <c r="E75" i="3"/>
  <c r="B72" i="3"/>
  <c r="F72" i="3"/>
  <c r="E72" i="3"/>
  <c r="B69" i="3"/>
  <c r="F69" i="3"/>
  <c r="E69" i="3"/>
  <c r="B66" i="3"/>
  <c r="F66" i="3"/>
  <c r="E66" i="3"/>
  <c r="B63" i="3"/>
  <c r="F63" i="3"/>
  <c r="E63" i="3"/>
  <c r="B60" i="3"/>
  <c r="F60" i="3"/>
  <c r="E60" i="3"/>
  <c r="B57" i="3"/>
  <c r="F57" i="3"/>
  <c r="E57" i="3"/>
  <c r="B52" i="3"/>
  <c r="F52" i="3"/>
  <c r="E52" i="3"/>
  <c r="B49" i="3"/>
  <c r="F49" i="3"/>
  <c r="E49" i="3"/>
  <c r="B46" i="3"/>
  <c r="F46" i="3"/>
  <c r="E46" i="3"/>
  <c r="B43" i="3"/>
  <c r="F43" i="3"/>
  <c r="E43" i="3"/>
  <c r="B40" i="3"/>
  <c r="F40" i="3"/>
  <c r="E40" i="3"/>
  <c r="B37" i="3"/>
  <c r="F37" i="3"/>
  <c r="E37" i="3"/>
  <c r="B34" i="3"/>
  <c r="F34" i="3"/>
  <c r="E34" i="3"/>
  <c r="B31" i="3"/>
  <c r="F31" i="3"/>
  <c r="E31" i="3"/>
  <c r="B28" i="3"/>
  <c r="F28" i="3"/>
  <c r="E28" i="3"/>
  <c r="B25" i="3"/>
  <c r="F25" i="3"/>
  <c r="E25" i="3"/>
  <c r="B22" i="3"/>
  <c r="F22" i="3"/>
  <c r="E22" i="3"/>
  <c r="B19" i="3"/>
  <c r="F19" i="3"/>
  <c r="E19" i="3"/>
  <c r="B16" i="3"/>
  <c r="F16" i="3"/>
  <c r="E16" i="3"/>
  <c r="B13" i="3"/>
  <c r="F13" i="3"/>
  <c r="E13" i="3"/>
  <c r="B10" i="3"/>
  <c r="F10" i="3"/>
  <c r="E10" i="3"/>
  <c r="B7" i="3"/>
  <c r="F7" i="3"/>
  <c r="E7" i="3"/>
  <c r="B4" i="3"/>
  <c r="F4" i="3"/>
  <c r="E4" i="3"/>
  <c r="AS118" i="1"/>
</calcChain>
</file>

<file path=xl/sharedStrings.xml><?xml version="1.0" encoding="utf-8"?>
<sst xmlns="http://schemas.openxmlformats.org/spreadsheetml/2006/main" count="1239" uniqueCount="155">
  <si>
    <t>Capacité de régénération</t>
  </si>
  <si>
    <t>Intensité de l'impact</t>
  </si>
  <si>
    <t>Evaluation globale des impacts bruts en phase de chantier</t>
  </si>
  <si>
    <t>-</t>
  </si>
  <si>
    <t>Nature</t>
  </si>
  <si>
    <t>Durée</t>
  </si>
  <si>
    <t>Portée</t>
  </si>
  <si>
    <t>Surface dans la zone d’étude (ha)</t>
  </si>
  <si>
    <r>
      <t xml:space="preserve">Evaluation globale des impacts bruts en phase </t>
    </r>
    <r>
      <rPr>
        <b/>
        <sz val="9"/>
        <color rgb="FFFFFF00"/>
        <rFont val="Calibri"/>
        <family val="2"/>
        <scheme val="minor"/>
      </rPr>
      <t>d'exploitation / de fonctionnement</t>
    </r>
  </si>
  <si>
    <t>Vulnérabilité
écologique</t>
  </si>
  <si>
    <t>H</t>
  </si>
  <si>
    <t xml:space="preserve"> - </t>
  </si>
  <si>
    <t>Enjeu zone d'étude</t>
  </si>
  <si>
    <t>Type</t>
  </si>
  <si>
    <t>Habitat concerné</t>
  </si>
  <si>
    <r>
      <t xml:space="preserve">Impacts bruts
</t>
    </r>
    <r>
      <rPr>
        <b/>
        <sz val="9"/>
        <color rgb="FFFFFF00"/>
        <rFont val="Calibri"/>
        <family val="2"/>
        <scheme val="minor"/>
      </rPr>
      <t>1 : Destruction d’habitat</t>
    </r>
  </si>
  <si>
    <t>I</t>
  </si>
  <si>
    <t>CV</t>
  </si>
  <si>
    <t>Surf.</t>
  </si>
  <si>
    <t>CCB</t>
  </si>
  <si>
    <t>CE</t>
  </si>
  <si>
    <t>E28</t>
  </si>
  <si>
    <t>Autres</t>
  </si>
  <si>
    <t>Ec</t>
  </si>
  <si>
    <t>E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</si>
  <si>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</si>
  <si>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</si>
  <si>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</si>
  <si>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</si>
  <si>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</si>
  <si>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</si>
  <si>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</si>
  <si>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</si>
  <si>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</si>
  <si>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</si>
  <si>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</si>
  <si>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</si>
  <si>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</si>
  <si>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</si>
  <si>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</si>
  <si>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</si>
  <si>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</si>
  <si>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</si>
  <si>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</si>
  <si>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</si>
  <si>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</si>
  <si>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</si>
  <si>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</si>
  <si>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</si>
  <si>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</si>
  <si>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</si>
  <si>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</si>
  <si>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</si>
  <si>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</si>
  <si>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</si>
  <si>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</si>
  <si>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</si>
  <si>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</si>
  <si>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</si>
  <si>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</si>
  <si>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</si>
  <si>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</si>
  <si>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</si>
  <si>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</si>
  <si>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</si>
  <si>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</si>
  <si>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</si>
  <si>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</si>
  <si>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</si>
  <si>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</si>
  <si>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</si>
  <si>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</si>
  <si>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</si>
  <si>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</si>
  <si>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</si>
  <si>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</si>
  <si>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</si>
  <si>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</si>
  <si>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</si>
  <si>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</si>
  <si>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</si>
  <si>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</si>
  <si>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</si>
  <si>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</si>
  <si>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</si>
  <si>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</si>
  <si>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</si>
  <si>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</si>
  <si>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</si>
  <si>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</si>
  <si>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</si>
  <si>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Impact 1</t>
  </si>
  <si>
    <t>Impact 2</t>
  </si>
  <si>
    <t>Impact 3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</si>
  <si>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</si>
  <si>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</si>
  <si>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</si>
  <si>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</si>
  <si>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</si>
  <si>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</si>
  <si>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</si>
  <si>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</si>
  <si>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</si>
  <si>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</si>
  <si>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</si>
  <si>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</si>
  <si>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</si>
  <si>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</si>
  <si>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</si>
  <si>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</si>
  <si>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</si>
  <si>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</si>
  <si>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</si>
  <si>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</si>
  <si>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</si>
  <si>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</si>
  <si>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</si>
  <si>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</si>
  <si>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</si>
  <si>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</si>
  <si>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</si>
  <si>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</si>
  <si>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</si>
  <si>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</si>
  <si>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</si>
  <si>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</si>
  <si>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</si>
  <si>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</si>
  <si>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</si>
  <si>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</si>
  <si>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</si>
  <si>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</si>
  <si>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</si>
  <si>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</si>
  <si>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</si>
  <si>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</si>
  <si>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</si>
  <si>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</si>
  <si>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</si>
  <si>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</si>
  <si>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</si>
  <si>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VE</t>
  </si>
  <si>
    <t>CR</t>
  </si>
  <si>
    <t>Imp - surf. Int</t>
  </si>
  <si>
    <t>Surf. Ext</t>
  </si>
  <si>
    <t>T</t>
  </si>
  <si>
    <t>D</t>
  </si>
  <si>
    <t>P</t>
  </si>
  <si>
    <t>II</t>
  </si>
  <si>
    <t>EG</t>
  </si>
  <si>
    <t>EG2</t>
  </si>
  <si>
    <t>EG3</t>
  </si>
  <si>
    <t>1 (xx ha)</t>
  </si>
  <si>
    <t>2 (xx ha)</t>
  </si>
  <si>
    <t>3 (xx 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</si>
</sst>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ha&quot;"/>
    <numFmt numFmtId="166" formatCode="\1\ \(#,##0.00&quot; ha)&quot;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0" fillId="7" borderId="0" xfId="0" applyFill="1"/>
    <xf numFmtId="0" fontId="2" fillId="7" borderId="0" xfId="0" applyFont="1" applyFill="1" applyAlignment="1" applyProtection="1">
      <alignment horizontal="center" vertical="center" wrapText="1"/>
      <protection locked="0"/>
    </xf>
    <xf numFmtId="4" fontId="2" fillId="7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1" xfId="0" applyNumberFormat="1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Border="1" applyAlignment="1" applyProtection="1">
      <alignment horizontal="center" vertical="center" wrapText="1"/>
    </xf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9900"/>
      <color rgb="FFCCFF99"/>
      <color rgb="FFF8F200"/>
      <color rgb="FFC0C0C0"/>
      <color rgb="FFFFFF99"/>
      <color rgb="FFFF0000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57150</xdr:rowOff>
        </xdr:from>
        <xdr:to>
          <xdr:col>1</xdr:col>
          <xdr:colOff>542925</xdr:colOff>
          <xdr:row>0</xdr:row>
          <xdr:rowOff>390525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0</xdr:row>
          <xdr:rowOff>57150</xdr:rowOff>
        </xdr:from>
        <xdr:to>
          <xdr:col>2</xdr:col>
          <xdr:colOff>1009650</xdr:colOff>
          <xdr:row>0</xdr:row>
          <xdr:rowOff>390525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0</xdr:row>
          <xdr:rowOff>47625</xdr:rowOff>
        </xdr:from>
        <xdr:to>
          <xdr:col>2</xdr:col>
          <xdr:colOff>314325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0</xdr:row>
          <xdr:rowOff>47625</xdr:rowOff>
        </xdr:from>
        <xdr:to>
          <xdr:col>5</xdr:col>
          <xdr:colOff>247650</xdr:colOff>
          <xdr:row>0</xdr:row>
          <xdr:rowOff>381000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5</xdr:row>
      <xdr:rowOff>190499</xdr:rowOff>
    </xdr:from>
    <xdr:to>
      <xdr:col>15</xdr:col>
      <xdr:colOff>552450</xdr:colOff>
      <xdr:row>7</xdr:row>
      <xdr:rowOff>66674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099AFF5-603B-4A58-ACE6-1A4588CA5FB7}"/>
            </a:ext>
          </a:extLst>
        </xdr:cNvPr>
        <xdr:cNvSpPr/>
      </xdr:nvSpPr>
      <xdr:spPr>
        <a:xfrm>
          <a:off x="7143750" y="1142999"/>
          <a:ext cx="4838700" cy="257175"/>
        </a:xfrm>
        <a:prstGeom prst="rect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Ceci</a:t>
          </a:r>
          <a:r>
            <a:rPr lang="fr-FR" sz="1100" baseline="0"/>
            <a:t> est un exemple, qui ne se base pas sur la base de données disponible</a:t>
          </a:r>
          <a:endParaRPr lang="fr-FR" sz="1100"/>
        </a:p>
      </xdr:txBody>
    </xdr:sp>
    <xdr:clientData/>
  </xdr:twoCellAnchor>
  <xdr:twoCellAnchor>
    <xdr:from>
      <xdr:col>9</xdr:col>
      <xdr:colOff>295275</xdr:colOff>
      <xdr:row>8</xdr:row>
      <xdr:rowOff>66675</xdr:rowOff>
    </xdr:from>
    <xdr:to>
      <xdr:col>16</xdr:col>
      <xdr:colOff>200025</xdr:colOff>
      <xdr:row>9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E976A19-47B8-4280-865F-1B64AAD7DD2F}"/>
            </a:ext>
          </a:extLst>
        </xdr:cNvPr>
        <xdr:cNvSpPr txBox="1"/>
      </xdr:nvSpPr>
      <xdr:spPr>
        <a:xfrm>
          <a:off x="7153275" y="1590675"/>
          <a:ext cx="5238750" cy="2857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d'impacts</a:t>
          </a:r>
          <a:r>
            <a:rPr lang="fr-FR" sz="1100" baseline="0"/>
            <a:t> variable 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4</xdr:row>
      <xdr:rowOff>123825</xdr:rowOff>
    </xdr:from>
    <xdr:to>
      <xdr:col>9</xdr:col>
      <xdr:colOff>295275</xdr:colOff>
      <xdr:row>9</xdr:row>
      <xdr:rowOff>19050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965AF15-03B1-4514-87A8-5C07CFB2CD4E}"/>
            </a:ext>
          </a:extLst>
        </xdr:cNvPr>
        <xdr:cNvCxnSpPr>
          <a:stCxn id="3" idx="1"/>
        </xdr:cNvCxnSpPr>
      </xdr:nvCxnSpPr>
      <xdr:spPr>
        <a:xfrm flipH="1" flipV="1">
          <a:off x="4610100" y="885825"/>
          <a:ext cx="2543175" cy="8477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AU118"/>
  <sheetViews>
    <sheetView topLeftCell="AG1" workbookViewId="0">
      <selection activeCell="AL69" sqref="AL69"/>
    </sheetView>
  </sheetViews>
  <sheetFormatPr baseColWidth="10" defaultRowHeight="15" x14ac:dyDescent="0.25"/>
  <cols>
    <col min="34" max="34" width="10.140625" customWidth="1"/>
  </cols>
  <sheetData>
    <row r="1" spans="1:47" x14ac:dyDescent="0.25">
      <c r="A1" t="s">
        <v>94</v>
      </c>
      <c r="B1" t="s">
        <v>95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J1" t="s">
        <v>103</v>
      </c>
      <c r="K1" t="s">
        <v>104</v>
      </c>
      <c r="L1" t="s">
        <v>105</v>
      </c>
      <c r="M1" t="s">
        <v>106</v>
      </c>
      <c r="N1" t="s">
        <v>107</v>
      </c>
      <c r="O1" t="s">
        <v>108</v>
      </c>
      <c r="P1" t="s">
        <v>109</v>
      </c>
      <c r="Q1" t="s">
        <v>110</v>
      </c>
      <c r="R1" t="s">
        <v>111</v>
      </c>
      <c r="S1" t="s">
        <v>112</v>
      </c>
      <c r="T1" t="s">
        <v>113</v>
      </c>
      <c r="U1" t="s">
        <v>114</v>
      </c>
      <c r="V1" t="s">
        <v>115</v>
      </c>
      <c r="W1" t="s">
        <v>116</v>
      </c>
      <c r="X1" t="s">
        <v>117</v>
      </c>
      <c r="Y1" t="s">
        <v>118</v>
      </c>
      <c r="Z1" t="s">
        <v>119</v>
      </c>
      <c r="AA1" t="s">
        <v>120</v>
      </c>
      <c r="AB1" t="s">
        <v>121</v>
      </c>
      <c r="AC1" t="s">
        <v>122</v>
      </c>
      <c r="AD1" t="s">
        <v>123</v>
      </c>
      <c r="AE1" t="s">
        <v>124</v>
      </c>
      <c r="AF1" t="s">
        <v>125</v>
      </c>
      <c r="AG1" t="s">
        <v>126</v>
      </c>
      <c r="AH1" t="s">
        <v>127</v>
      </c>
      <c r="AI1" t="s">
        <v>128</v>
      </c>
      <c r="AJ1" t="s">
        <v>129</v>
      </c>
      <c r="AK1" t="s">
        <v>130</v>
      </c>
      <c r="AL1" t="s">
        <v>131</v>
      </c>
      <c r="AM1" t="s">
        <v>132</v>
      </c>
      <c r="AN1" t="s">
        <v>133</v>
      </c>
      <c r="AO1" t="s">
        <v>134</v>
      </c>
      <c r="AP1" t="s">
        <v>135</v>
      </c>
      <c r="AQ1" t="s">
        <v>136</v>
      </c>
      <c r="AR1" t="s">
        <v>137</v>
      </c>
      <c r="AS1" t="s">
        <v>138</v>
      </c>
      <c r="AT1" t="s">
        <v>139</v>
      </c>
      <c r="AU1" t="s">
        <v>140</v>
      </c>
    </row>
    <row r="2" spans="1:47" x14ac:dyDescent="0.25">
      <c r="A2">
        <v>36</v>
      </c>
      <c r="AC2" t="s">
        <v>25</v>
      </c>
      <c r="AH2" t="s">
        <v>58</v>
      </c>
      <c r="AK2">
        <v>4</v>
      </c>
      <c r="AS2">
        <v>0.34356796875000001</v>
      </c>
      <c r="AT2" t="s">
        <v>91</v>
      </c>
    </row>
    <row r="3" spans="1:47" x14ac:dyDescent="0.25">
      <c r="A3">
        <v>32</v>
      </c>
      <c r="AC3" t="s">
        <v>25</v>
      </c>
      <c r="AH3" t="s">
        <v>58</v>
      </c>
      <c r="AK3">
        <v>4</v>
      </c>
      <c r="AS3">
        <v>1.399415283203125</v>
      </c>
      <c r="AT3" t="s">
        <v>91</v>
      </c>
    </row>
    <row r="4" spans="1:47" x14ac:dyDescent="0.25">
      <c r="A4">
        <v>77</v>
      </c>
      <c r="AC4" t="s">
        <v>26</v>
      </c>
      <c r="AH4" t="s">
        <v>59</v>
      </c>
      <c r="AK4">
        <v>3</v>
      </c>
      <c r="AS4">
        <v>9.8950102539062499</v>
      </c>
      <c r="AT4" t="s">
        <v>91</v>
      </c>
    </row>
    <row r="5" spans="1:47" x14ac:dyDescent="0.25">
      <c r="A5">
        <v>77</v>
      </c>
      <c r="AC5" t="s">
        <v>27</v>
      </c>
      <c r="AH5" t="s">
        <v>60</v>
      </c>
      <c r="AK5">
        <v>3</v>
      </c>
      <c r="AS5">
        <v>0.99677954101562505</v>
      </c>
      <c r="AT5" t="s">
        <v>91</v>
      </c>
    </row>
    <row r="6" spans="1:47" x14ac:dyDescent="0.25">
      <c r="A6">
        <v>71</v>
      </c>
      <c r="AC6" t="s">
        <v>27</v>
      </c>
      <c r="AH6" t="s">
        <v>60</v>
      </c>
      <c r="AK6">
        <v>3</v>
      </c>
      <c r="AS6">
        <v>4.1626735351562498</v>
      </c>
      <c r="AT6" t="s">
        <v>91</v>
      </c>
    </row>
    <row r="7" spans="1:47" x14ac:dyDescent="0.25">
      <c r="A7">
        <v>77</v>
      </c>
      <c r="AC7" t="s">
        <v>27</v>
      </c>
      <c r="AH7" t="s">
        <v>60</v>
      </c>
      <c r="AK7">
        <v>3</v>
      </c>
      <c r="AS7">
        <v>1.840433349609375</v>
      </c>
      <c r="AT7" t="s">
        <v>91</v>
      </c>
    </row>
    <row r="8" spans="1:47" x14ac:dyDescent="0.25">
      <c r="A8">
        <v>77</v>
      </c>
      <c r="AC8" t="s">
        <v>27</v>
      </c>
      <c r="AH8" t="s">
        <v>60</v>
      </c>
      <c r="AK8">
        <v>3</v>
      </c>
      <c r="AS8">
        <v>0.91723916015624996</v>
      </c>
      <c r="AT8" t="s">
        <v>91</v>
      </c>
    </row>
    <row r="9" spans="1:47" x14ac:dyDescent="0.25">
      <c r="A9">
        <v>87</v>
      </c>
      <c r="AC9" t="s">
        <v>28</v>
      </c>
      <c r="AH9" t="s">
        <v>61</v>
      </c>
      <c r="AK9">
        <v>4</v>
      </c>
      <c r="AS9">
        <v>0.28770385742187499</v>
      </c>
      <c r="AT9" t="s">
        <v>91</v>
      </c>
    </row>
    <row r="10" spans="1:47" x14ac:dyDescent="0.25">
      <c r="A10">
        <v>87</v>
      </c>
      <c r="AC10" t="s">
        <v>28</v>
      </c>
      <c r="AH10" t="s">
        <v>61</v>
      </c>
      <c r="AK10">
        <v>4</v>
      </c>
      <c r="AS10">
        <v>0.39012783203125001</v>
      </c>
      <c r="AT10" t="s">
        <v>91</v>
      </c>
    </row>
    <row r="11" spans="1:47" x14ac:dyDescent="0.25">
      <c r="A11">
        <v>107</v>
      </c>
      <c r="AC11" t="s">
        <v>29</v>
      </c>
      <c r="AH11" t="s">
        <v>62</v>
      </c>
      <c r="AK11">
        <v>4</v>
      </c>
      <c r="AS11">
        <v>1.2075646484375</v>
      </c>
      <c r="AT11" t="s">
        <v>91</v>
      </c>
    </row>
    <row r="12" spans="1:47" x14ac:dyDescent="0.25">
      <c r="A12">
        <v>83</v>
      </c>
      <c r="AC12" t="s">
        <v>30</v>
      </c>
      <c r="AH12" t="s">
        <v>63</v>
      </c>
      <c r="AK12">
        <v>3</v>
      </c>
      <c r="AS12">
        <v>0.35088242187500002</v>
      </c>
      <c r="AT12" t="s">
        <v>91</v>
      </c>
    </row>
    <row r="13" spans="1:47" x14ac:dyDescent="0.25">
      <c r="A13">
        <v>101</v>
      </c>
      <c r="AC13" t="s">
        <v>30</v>
      </c>
      <c r="AH13" t="s">
        <v>63</v>
      </c>
      <c r="AK13">
        <v>3</v>
      </c>
      <c r="AS13">
        <v>0.33079755859374999</v>
      </c>
      <c r="AT13" t="s">
        <v>91</v>
      </c>
    </row>
    <row r="14" spans="1:47" x14ac:dyDescent="0.25">
      <c r="A14">
        <v>105</v>
      </c>
      <c r="AC14" t="s">
        <v>30</v>
      </c>
      <c r="AH14" t="s">
        <v>63</v>
      </c>
      <c r="AK14">
        <v>3</v>
      </c>
      <c r="AS14">
        <v>0.274705078125</v>
      </c>
      <c r="AT14" t="s">
        <v>91</v>
      </c>
    </row>
    <row r="15" spans="1:47" x14ac:dyDescent="0.25">
      <c r="A15">
        <v>108</v>
      </c>
      <c r="AC15" t="s">
        <v>30</v>
      </c>
      <c r="AH15" t="s">
        <v>63</v>
      </c>
      <c r="AK15">
        <v>3</v>
      </c>
      <c r="AS15">
        <v>0.75601645507812498</v>
      </c>
      <c r="AT15" t="s">
        <v>91</v>
      </c>
    </row>
    <row r="16" spans="1:47" x14ac:dyDescent="0.25">
      <c r="A16">
        <v>110</v>
      </c>
      <c r="AC16" t="s">
        <v>30</v>
      </c>
      <c r="AH16" t="s">
        <v>63</v>
      </c>
      <c r="AK16">
        <v>3</v>
      </c>
      <c r="AS16">
        <v>0.25283940429687501</v>
      </c>
      <c r="AT16" t="s">
        <v>91</v>
      </c>
    </row>
    <row r="17" spans="1:46" x14ac:dyDescent="0.25">
      <c r="A17">
        <v>89</v>
      </c>
      <c r="AC17" t="s">
        <v>30</v>
      </c>
      <c r="AH17" t="s">
        <v>63</v>
      </c>
      <c r="AK17">
        <v>3</v>
      </c>
      <c r="AS17">
        <v>0.20482724609375</v>
      </c>
      <c r="AT17" t="s">
        <v>91</v>
      </c>
    </row>
    <row r="18" spans="1:46" x14ac:dyDescent="0.25">
      <c r="A18">
        <v>104</v>
      </c>
      <c r="AC18" t="s">
        <v>30</v>
      </c>
      <c r="AH18" t="s">
        <v>63</v>
      </c>
      <c r="AK18">
        <v>3</v>
      </c>
      <c r="AS18">
        <v>0.21462944335937501</v>
      </c>
      <c r="AT18" t="s">
        <v>91</v>
      </c>
    </row>
    <row r="19" spans="1:46" x14ac:dyDescent="0.25">
      <c r="AC19" t="s">
        <v>30</v>
      </c>
      <c r="AH19" t="s">
        <v>63</v>
      </c>
      <c r="AK19">
        <v>3</v>
      </c>
      <c r="AS19">
        <v>0.14958627929687501</v>
      </c>
      <c r="AT19" t="s">
        <v>91</v>
      </c>
    </row>
    <row r="20" spans="1:46" x14ac:dyDescent="0.25">
      <c r="A20">
        <v>111</v>
      </c>
      <c r="AC20" t="s">
        <v>30</v>
      </c>
      <c r="AH20" t="s">
        <v>63</v>
      </c>
      <c r="AK20">
        <v>3</v>
      </c>
      <c r="AS20">
        <v>10.682602734374999</v>
      </c>
      <c r="AT20" t="s">
        <v>91</v>
      </c>
    </row>
    <row r="21" spans="1:46" x14ac:dyDescent="0.25">
      <c r="A21">
        <v>88</v>
      </c>
      <c r="AC21" t="s">
        <v>31</v>
      </c>
      <c r="AH21" t="s">
        <v>64</v>
      </c>
      <c r="AK21">
        <v>3</v>
      </c>
      <c r="AS21">
        <v>0.51803208007812496</v>
      </c>
      <c r="AT21" t="s">
        <v>92</v>
      </c>
    </row>
    <row r="22" spans="1:46" x14ac:dyDescent="0.25">
      <c r="A22">
        <v>87</v>
      </c>
      <c r="AC22" t="s">
        <v>31</v>
      </c>
      <c r="AH22" t="s">
        <v>64</v>
      </c>
      <c r="AK22">
        <v>3</v>
      </c>
      <c r="AS22">
        <v>0.11175068359375</v>
      </c>
      <c r="AT22" t="s">
        <v>92</v>
      </c>
    </row>
    <row r="23" spans="1:46" x14ac:dyDescent="0.25">
      <c r="A23">
        <v>87</v>
      </c>
      <c r="AC23" t="s">
        <v>31</v>
      </c>
      <c r="AH23" t="s">
        <v>64</v>
      </c>
      <c r="AK23">
        <v>3</v>
      </c>
      <c r="AS23">
        <v>0.79721874999999998</v>
      </c>
      <c r="AT23" t="s">
        <v>92</v>
      </c>
    </row>
    <row r="24" spans="1:46" x14ac:dyDescent="0.25">
      <c r="A24">
        <v>72</v>
      </c>
      <c r="AC24" t="s">
        <v>31</v>
      </c>
      <c r="AH24" t="s">
        <v>64</v>
      </c>
      <c r="AK24">
        <v>3</v>
      </c>
      <c r="AS24">
        <v>8.2519626953124998</v>
      </c>
      <c r="AT24" t="s">
        <v>92</v>
      </c>
    </row>
    <row r="25" spans="1:46" x14ac:dyDescent="0.25">
      <c r="A25">
        <v>87</v>
      </c>
      <c r="AC25" t="s">
        <v>31</v>
      </c>
      <c r="AH25" t="s">
        <v>64</v>
      </c>
      <c r="AK25">
        <v>3</v>
      </c>
      <c r="AS25">
        <v>1.4667900390624999</v>
      </c>
      <c r="AT25" t="s">
        <v>92</v>
      </c>
    </row>
    <row r="26" spans="1:46" x14ac:dyDescent="0.25">
      <c r="A26">
        <v>26</v>
      </c>
      <c r="AC26" t="s">
        <v>32</v>
      </c>
      <c r="AH26" t="s">
        <v>65</v>
      </c>
      <c r="AK26">
        <v>3</v>
      </c>
      <c r="AS26">
        <v>3.8250488281250002E-2</v>
      </c>
      <c r="AT26" t="s">
        <v>92</v>
      </c>
    </row>
    <row r="27" spans="1:46" x14ac:dyDescent="0.25">
      <c r="A27">
        <v>76</v>
      </c>
      <c r="AC27" t="s">
        <v>33</v>
      </c>
      <c r="AH27" t="s">
        <v>66</v>
      </c>
      <c r="AK27">
        <v>3</v>
      </c>
      <c r="AS27">
        <v>7.7710023925781258</v>
      </c>
      <c r="AT27" t="s">
        <v>92</v>
      </c>
    </row>
    <row r="28" spans="1:46" x14ac:dyDescent="0.25">
      <c r="A28">
        <v>50</v>
      </c>
      <c r="AC28" t="s">
        <v>34</v>
      </c>
      <c r="AH28" t="s">
        <v>67</v>
      </c>
      <c r="AK28">
        <v>3</v>
      </c>
      <c r="AS28">
        <v>1.485268701171875</v>
      </c>
      <c r="AT28" t="s">
        <v>92</v>
      </c>
    </row>
    <row r="29" spans="1:46" x14ac:dyDescent="0.25">
      <c r="A29">
        <v>53</v>
      </c>
      <c r="AC29" t="s">
        <v>34</v>
      </c>
      <c r="AH29" t="s">
        <v>67</v>
      </c>
      <c r="AK29">
        <v>3</v>
      </c>
      <c r="AS29">
        <v>1.9965782226562501</v>
      </c>
      <c r="AT29" t="s">
        <v>92</v>
      </c>
    </row>
    <row r="30" spans="1:46" x14ac:dyDescent="0.25">
      <c r="A30">
        <v>62</v>
      </c>
      <c r="AC30" t="s">
        <v>35</v>
      </c>
      <c r="AH30" t="s">
        <v>68</v>
      </c>
      <c r="AK30">
        <v>4</v>
      </c>
      <c r="AS30">
        <v>1.2630933105468749</v>
      </c>
      <c r="AT30" t="s">
        <v>92</v>
      </c>
    </row>
    <row r="31" spans="1:46" x14ac:dyDescent="0.25">
      <c r="A31">
        <v>66</v>
      </c>
      <c r="AC31" t="s">
        <v>35</v>
      </c>
      <c r="AH31" t="s">
        <v>68</v>
      </c>
      <c r="AK31">
        <v>4</v>
      </c>
      <c r="AS31">
        <v>0.52253183593749997</v>
      </c>
      <c r="AT31" t="s">
        <v>92</v>
      </c>
    </row>
    <row r="32" spans="1:46" x14ac:dyDescent="0.25">
      <c r="A32">
        <v>79</v>
      </c>
      <c r="AC32" t="s">
        <v>35</v>
      </c>
      <c r="AH32" t="s">
        <v>68</v>
      </c>
      <c r="AK32">
        <v>4</v>
      </c>
      <c r="AS32">
        <v>1.848914599609375</v>
      </c>
      <c r="AT32" t="s">
        <v>92</v>
      </c>
    </row>
    <row r="33" spans="1:46" x14ac:dyDescent="0.25">
      <c r="A33">
        <v>94</v>
      </c>
      <c r="AC33" t="s">
        <v>35</v>
      </c>
      <c r="AH33" t="s">
        <v>68</v>
      </c>
      <c r="AK33">
        <v>4</v>
      </c>
      <c r="AS33">
        <v>0.17946616210937499</v>
      </c>
      <c r="AT33" t="s">
        <v>92</v>
      </c>
    </row>
    <row r="34" spans="1:46" x14ac:dyDescent="0.25">
      <c r="A34">
        <v>32</v>
      </c>
      <c r="AC34" t="s">
        <v>35</v>
      </c>
      <c r="AH34" t="s">
        <v>68</v>
      </c>
      <c r="AK34">
        <v>4</v>
      </c>
      <c r="AS34">
        <v>0.39901630859374998</v>
      </c>
      <c r="AT34" t="s">
        <v>92</v>
      </c>
    </row>
    <row r="35" spans="1:46" x14ac:dyDescent="0.25">
      <c r="A35">
        <v>32</v>
      </c>
      <c r="AC35" t="s">
        <v>35</v>
      </c>
      <c r="AH35" t="s">
        <v>68</v>
      </c>
      <c r="AK35">
        <v>4</v>
      </c>
      <c r="AS35">
        <v>1.907151708984375</v>
      </c>
      <c r="AT35" t="s">
        <v>92</v>
      </c>
    </row>
    <row r="36" spans="1:46" x14ac:dyDescent="0.25">
      <c r="A36">
        <v>84</v>
      </c>
      <c r="AC36" t="s">
        <v>35</v>
      </c>
      <c r="AH36" t="s">
        <v>68</v>
      </c>
      <c r="AK36">
        <v>4</v>
      </c>
      <c r="AS36">
        <v>0.51013950195312496</v>
      </c>
      <c r="AT36" t="s">
        <v>92</v>
      </c>
    </row>
    <row r="37" spans="1:46" x14ac:dyDescent="0.25">
      <c r="A37">
        <v>61</v>
      </c>
      <c r="AC37" t="s">
        <v>35</v>
      </c>
      <c r="AH37" t="s">
        <v>68</v>
      </c>
      <c r="AK37">
        <v>4</v>
      </c>
      <c r="AS37">
        <v>1.1590174804687501</v>
      </c>
      <c r="AT37" t="s">
        <v>92</v>
      </c>
    </row>
    <row r="38" spans="1:46" x14ac:dyDescent="0.25">
      <c r="A38">
        <v>40</v>
      </c>
      <c r="AC38" t="s">
        <v>36</v>
      </c>
      <c r="AH38" t="s">
        <v>69</v>
      </c>
      <c r="AK38">
        <v>4</v>
      </c>
      <c r="AS38">
        <v>0.93516621093749996</v>
      </c>
      <c r="AT38" t="s">
        <v>92</v>
      </c>
    </row>
    <row r="39" spans="1:46" x14ac:dyDescent="0.25">
      <c r="A39">
        <v>42</v>
      </c>
      <c r="AC39" t="s">
        <v>36</v>
      </c>
      <c r="AH39" t="s">
        <v>69</v>
      </c>
      <c r="AK39">
        <v>4</v>
      </c>
      <c r="AS39">
        <v>1.2975197753906249</v>
      </c>
      <c r="AT39" t="s">
        <v>92</v>
      </c>
    </row>
    <row r="40" spans="1:46" x14ac:dyDescent="0.25">
      <c r="A40">
        <v>46</v>
      </c>
      <c r="AC40" t="s">
        <v>36</v>
      </c>
      <c r="AH40" t="s">
        <v>69</v>
      </c>
      <c r="AK40">
        <v>4</v>
      </c>
      <c r="AS40">
        <v>3.3480419921874997E-2</v>
      </c>
      <c r="AT40" t="s">
        <v>92</v>
      </c>
    </row>
    <row r="41" spans="1:46" x14ac:dyDescent="0.25">
      <c r="A41">
        <v>41</v>
      </c>
      <c r="AC41" t="s">
        <v>36</v>
      </c>
      <c r="AH41" t="s">
        <v>69</v>
      </c>
      <c r="AK41">
        <v>4</v>
      </c>
      <c r="AS41">
        <v>1.4862146972656249</v>
      </c>
      <c r="AT41" t="s">
        <v>92</v>
      </c>
    </row>
    <row r="42" spans="1:46" x14ac:dyDescent="0.25">
      <c r="A42">
        <v>73</v>
      </c>
      <c r="AC42" t="s">
        <v>37</v>
      </c>
      <c r="AH42" t="s">
        <v>70</v>
      </c>
      <c r="AK42">
        <v>4</v>
      </c>
      <c r="AS42">
        <v>0.67993623046874996</v>
      </c>
      <c r="AT42" t="s">
        <v>92</v>
      </c>
    </row>
    <row r="43" spans="1:46" x14ac:dyDescent="0.25">
      <c r="A43">
        <v>62</v>
      </c>
      <c r="AC43" t="s">
        <v>37</v>
      </c>
      <c r="AH43" t="s">
        <v>70</v>
      </c>
      <c r="AK43">
        <v>4</v>
      </c>
      <c r="AS43">
        <v>1.3225760253906249</v>
      </c>
      <c r="AT43" t="s">
        <v>92</v>
      </c>
    </row>
    <row r="44" spans="1:46" x14ac:dyDescent="0.25">
      <c r="A44">
        <v>30</v>
      </c>
      <c r="AC44" t="s">
        <v>38</v>
      </c>
      <c r="AH44" t="s">
        <v>71</v>
      </c>
      <c r="AK44">
        <v>4</v>
      </c>
      <c r="AS44">
        <v>0.12811064453125001</v>
      </c>
      <c r="AT44" t="s">
        <v>92</v>
      </c>
    </row>
    <row r="45" spans="1:46" x14ac:dyDescent="0.25">
      <c r="A45">
        <v>56</v>
      </c>
      <c r="AC45" t="s">
        <v>38</v>
      </c>
      <c r="AH45" t="s">
        <v>71</v>
      </c>
      <c r="AK45">
        <v>4</v>
      </c>
      <c r="AS45">
        <v>0.36104902343750001</v>
      </c>
      <c r="AT45" t="s">
        <v>92</v>
      </c>
    </row>
    <row r="46" spans="1:46" x14ac:dyDescent="0.25">
      <c r="A46">
        <v>57</v>
      </c>
      <c r="AC46" t="s">
        <v>38</v>
      </c>
      <c r="AH46" t="s">
        <v>71</v>
      </c>
      <c r="AK46">
        <v>4</v>
      </c>
      <c r="AS46">
        <v>4.4847802734374997E-2</v>
      </c>
      <c r="AT46" t="s">
        <v>92</v>
      </c>
    </row>
    <row r="47" spans="1:46" x14ac:dyDescent="0.25">
      <c r="A47">
        <v>59</v>
      </c>
      <c r="AC47" t="s">
        <v>38</v>
      </c>
      <c r="AH47" t="s">
        <v>71</v>
      </c>
      <c r="AK47">
        <v>4</v>
      </c>
      <c r="AS47">
        <v>0.89833017578124996</v>
      </c>
      <c r="AT47" t="s">
        <v>92</v>
      </c>
    </row>
    <row r="48" spans="1:46" x14ac:dyDescent="0.25">
      <c r="A48">
        <v>78</v>
      </c>
      <c r="AC48" t="s">
        <v>38</v>
      </c>
      <c r="AH48" t="s">
        <v>71</v>
      </c>
      <c r="AK48">
        <v>4</v>
      </c>
      <c r="AS48">
        <v>0.109535009765625</v>
      </c>
      <c r="AT48" t="s">
        <v>92</v>
      </c>
    </row>
    <row r="49" spans="1:46" x14ac:dyDescent="0.25">
      <c r="A49">
        <v>93</v>
      </c>
      <c r="AC49" t="s">
        <v>38</v>
      </c>
      <c r="AH49" t="s">
        <v>71</v>
      </c>
      <c r="AK49">
        <v>4</v>
      </c>
      <c r="AS49">
        <v>0.30380854492187498</v>
      </c>
      <c r="AT49" t="s">
        <v>92</v>
      </c>
    </row>
    <row r="50" spans="1:46" x14ac:dyDescent="0.25">
      <c r="A50">
        <v>95</v>
      </c>
      <c r="AC50" t="s">
        <v>38</v>
      </c>
      <c r="AH50" t="s">
        <v>71</v>
      </c>
      <c r="AK50">
        <v>4</v>
      </c>
      <c r="AS50">
        <v>0.11327099609375001</v>
      </c>
      <c r="AT50" t="s">
        <v>92</v>
      </c>
    </row>
    <row r="51" spans="1:46" x14ac:dyDescent="0.25">
      <c r="A51">
        <v>102</v>
      </c>
      <c r="AC51" t="s">
        <v>38</v>
      </c>
      <c r="AH51" t="s">
        <v>71</v>
      </c>
      <c r="AK51">
        <v>4</v>
      </c>
      <c r="AS51">
        <v>0.68328964843749995</v>
      </c>
      <c r="AT51" t="s">
        <v>93</v>
      </c>
    </row>
    <row r="52" spans="1:46" x14ac:dyDescent="0.25">
      <c r="A52">
        <v>104</v>
      </c>
      <c r="AC52" t="s">
        <v>38</v>
      </c>
      <c r="AH52" t="s">
        <v>71</v>
      </c>
      <c r="AK52">
        <v>4</v>
      </c>
      <c r="AS52">
        <v>0.9478591796875</v>
      </c>
      <c r="AT52" t="s">
        <v>93</v>
      </c>
    </row>
    <row r="53" spans="1:46" x14ac:dyDescent="0.25">
      <c r="A53">
        <v>114</v>
      </c>
      <c r="AC53" t="s">
        <v>38</v>
      </c>
      <c r="AH53" t="s">
        <v>71</v>
      </c>
      <c r="AK53">
        <v>4</v>
      </c>
      <c r="AS53">
        <v>0.56624096679687497</v>
      </c>
      <c r="AT53" t="s">
        <v>93</v>
      </c>
    </row>
    <row r="54" spans="1:46" x14ac:dyDescent="0.25">
      <c r="A54">
        <v>115</v>
      </c>
      <c r="AC54" t="s">
        <v>38</v>
      </c>
      <c r="AH54" t="s">
        <v>71</v>
      </c>
      <c r="AK54">
        <v>4</v>
      </c>
      <c r="AS54">
        <v>0.28046523437499998</v>
      </c>
      <c r="AT54" t="s">
        <v>93</v>
      </c>
    </row>
    <row r="55" spans="1:46" x14ac:dyDescent="0.25">
      <c r="A55">
        <v>111</v>
      </c>
      <c r="AC55" t="s">
        <v>38</v>
      </c>
      <c r="AH55" t="s">
        <v>71</v>
      </c>
      <c r="AK55">
        <v>4</v>
      </c>
      <c r="AS55">
        <v>0.38312329101562498</v>
      </c>
      <c r="AT55" t="s">
        <v>93</v>
      </c>
    </row>
    <row r="56" spans="1:46" x14ac:dyDescent="0.25">
      <c r="A56">
        <v>64</v>
      </c>
      <c r="AC56" t="s">
        <v>38</v>
      </c>
      <c r="AH56" t="s">
        <v>71</v>
      </c>
      <c r="AK56">
        <v>4</v>
      </c>
      <c r="AS56">
        <v>0.30531860351562501</v>
      </c>
      <c r="AT56" t="s">
        <v>93</v>
      </c>
    </row>
    <row r="57" spans="1:46" x14ac:dyDescent="0.25">
      <c r="A57">
        <v>64</v>
      </c>
      <c r="AC57" t="s">
        <v>38</v>
      </c>
      <c r="AH57" t="s">
        <v>71</v>
      </c>
      <c r="AK57">
        <v>4</v>
      </c>
      <c r="AS57">
        <v>7.6297753906250002E-2</v>
      </c>
      <c r="AT57" t="s">
        <v>93</v>
      </c>
    </row>
    <row r="58" spans="1:46" x14ac:dyDescent="0.25">
      <c r="A58">
        <v>32</v>
      </c>
      <c r="AC58" t="s">
        <v>38</v>
      </c>
      <c r="AH58" t="s">
        <v>71</v>
      </c>
      <c r="AK58">
        <v>4</v>
      </c>
      <c r="AS58">
        <v>0.2016015625</v>
      </c>
      <c r="AT58" t="s">
        <v>93</v>
      </c>
    </row>
    <row r="59" spans="1:46" x14ac:dyDescent="0.25">
      <c r="A59">
        <v>116</v>
      </c>
      <c r="AC59" t="s">
        <v>38</v>
      </c>
      <c r="AH59" t="s">
        <v>71</v>
      </c>
      <c r="AK59">
        <v>4</v>
      </c>
      <c r="AS59">
        <v>1.9052325195312501</v>
      </c>
      <c r="AT59" t="s">
        <v>93</v>
      </c>
    </row>
    <row r="60" spans="1:46" x14ac:dyDescent="0.25">
      <c r="A60">
        <v>100</v>
      </c>
      <c r="AC60" t="s">
        <v>38</v>
      </c>
      <c r="AH60" t="s">
        <v>71</v>
      </c>
      <c r="AK60">
        <v>4</v>
      </c>
      <c r="AS60">
        <v>0.97153793945312505</v>
      </c>
      <c r="AT60" t="s">
        <v>93</v>
      </c>
    </row>
    <row r="61" spans="1:46" x14ac:dyDescent="0.25">
      <c r="A61">
        <v>106</v>
      </c>
      <c r="AC61" t="s">
        <v>38</v>
      </c>
      <c r="AH61" t="s">
        <v>71</v>
      </c>
      <c r="AK61">
        <v>4</v>
      </c>
      <c r="AS61">
        <v>2.5087769042968748</v>
      </c>
      <c r="AT61" t="s">
        <v>93</v>
      </c>
    </row>
    <row r="62" spans="1:46" x14ac:dyDescent="0.25">
      <c r="A62">
        <v>103</v>
      </c>
      <c r="AC62" t="s">
        <v>38</v>
      </c>
      <c r="AH62" t="s">
        <v>71</v>
      </c>
      <c r="AK62">
        <v>4</v>
      </c>
      <c r="AS62">
        <v>2.3591712890625001</v>
      </c>
      <c r="AT62" t="s">
        <v>93</v>
      </c>
    </row>
    <row r="63" spans="1:46" x14ac:dyDescent="0.25">
      <c r="A63">
        <v>43</v>
      </c>
      <c r="AC63" t="s">
        <v>39</v>
      </c>
      <c r="AH63" t="s">
        <v>72</v>
      </c>
      <c r="AK63">
        <v>3</v>
      </c>
      <c r="AS63">
        <v>3.0296191406249999E-2</v>
      </c>
      <c r="AT63" t="s">
        <v>93</v>
      </c>
    </row>
    <row r="64" spans="1:46" x14ac:dyDescent="0.25">
      <c r="A64">
        <v>44</v>
      </c>
      <c r="AC64" t="s">
        <v>39</v>
      </c>
      <c r="AH64" t="s">
        <v>72</v>
      </c>
      <c r="AK64">
        <v>3</v>
      </c>
      <c r="AS64">
        <v>0.15399882812499999</v>
      </c>
      <c r="AT64" t="s">
        <v>93</v>
      </c>
    </row>
    <row r="65" spans="1:46" x14ac:dyDescent="0.25">
      <c r="A65">
        <v>87</v>
      </c>
      <c r="AC65" t="s">
        <v>39</v>
      </c>
      <c r="AH65" t="s">
        <v>72</v>
      </c>
      <c r="AK65">
        <v>3</v>
      </c>
      <c r="AS65">
        <v>0.90010888671875</v>
      </c>
      <c r="AT65" t="s">
        <v>93</v>
      </c>
    </row>
    <row r="66" spans="1:46" x14ac:dyDescent="0.25">
      <c r="A66">
        <v>75</v>
      </c>
      <c r="AC66" t="s">
        <v>39</v>
      </c>
      <c r="AH66" t="s">
        <v>72</v>
      </c>
      <c r="AK66">
        <v>3</v>
      </c>
      <c r="AS66">
        <v>2.6455845703124998</v>
      </c>
      <c r="AT66" t="s">
        <v>93</v>
      </c>
    </row>
    <row r="67" spans="1:46" x14ac:dyDescent="0.25">
      <c r="A67">
        <v>41</v>
      </c>
      <c r="AC67" t="s">
        <v>40</v>
      </c>
      <c r="AH67" t="s">
        <v>73</v>
      </c>
      <c r="AK67">
        <v>3</v>
      </c>
      <c r="AS67">
        <v>0.26585996093749997</v>
      </c>
      <c r="AT67" t="s">
        <v>93</v>
      </c>
    </row>
    <row r="68" spans="1:46" x14ac:dyDescent="0.25">
      <c r="A68">
        <v>63</v>
      </c>
      <c r="AC68" t="s">
        <v>41</v>
      </c>
      <c r="AH68" t="s">
        <v>74</v>
      </c>
      <c r="AK68">
        <v>3</v>
      </c>
      <c r="AS68">
        <v>0.71951123046874998</v>
      </c>
      <c r="AT68" t="s">
        <v>93</v>
      </c>
    </row>
    <row r="69" spans="1:46" x14ac:dyDescent="0.25">
      <c r="A69">
        <v>67</v>
      </c>
      <c r="AC69" t="s">
        <v>41</v>
      </c>
      <c r="AH69" t="s">
        <v>74</v>
      </c>
      <c r="AK69">
        <v>3</v>
      </c>
      <c r="AS69">
        <v>1.1414332031250001</v>
      </c>
      <c r="AT69" t="s">
        <v>93</v>
      </c>
    </row>
    <row r="70" spans="1:46" x14ac:dyDescent="0.25">
      <c r="A70">
        <v>67</v>
      </c>
      <c r="AC70" t="s">
        <v>42</v>
      </c>
      <c r="AH70" t="s">
        <v>75</v>
      </c>
      <c r="AK70">
        <v>4</v>
      </c>
      <c r="AS70">
        <v>0.84053398437500004</v>
      </c>
    </row>
    <row r="71" spans="1:46" x14ac:dyDescent="0.25">
      <c r="A71">
        <v>81</v>
      </c>
      <c r="AC71" t="s">
        <v>42</v>
      </c>
      <c r="AH71" t="s">
        <v>75</v>
      </c>
      <c r="AK71">
        <v>4</v>
      </c>
      <c r="AS71">
        <v>3.8568003906250001</v>
      </c>
    </row>
    <row r="72" spans="1:46" x14ac:dyDescent="0.25">
      <c r="A72">
        <v>87</v>
      </c>
      <c r="AC72" t="s">
        <v>43</v>
      </c>
      <c r="AH72" t="s">
        <v>76</v>
      </c>
      <c r="AK72">
        <v>3</v>
      </c>
      <c r="AS72">
        <v>7.6095856933593762</v>
      </c>
    </row>
    <row r="73" spans="1:46" x14ac:dyDescent="0.25">
      <c r="A73">
        <v>97</v>
      </c>
      <c r="AC73" t="s">
        <v>44</v>
      </c>
      <c r="AH73" t="s">
        <v>77</v>
      </c>
      <c r="AK73">
        <v>4</v>
      </c>
      <c r="AS73">
        <v>2.1940136718749999E-2</v>
      </c>
    </row>
    <row r="74" spans="1:46" x14ac:dyDescent="0.25">
      <c r="A74">
        <v>98</v>
      </c>
      <c r="AC74" t="s">
        <v>44</v>
      </c>
      <c r="AH74" t="s">
        <v>77</v>
      </c>
      <c r="AK74">
        <v>4</v>
      </c>
      <c r="AS74">
        <v>6.9217041015624994E-2</v>
      </c>
    </row>
    <row r="75" spans="1:46" x14ac:dyDescent="0.25">
      <c r="A75">
        <v>89</v>
      </c>
      <c r="AC75" t="s">
        <v>45</v>
      </c>
      <c r="AH75" t="s">
        <v>78</v>
      </c>
      <c r="AK75">
        <v>2</v>
      </c>
      <c r="AS75">
        <v>1.285180078125</v>
      </c>
    </row>
    <row r="76" spans="1:46" x14ac:dyDescent="0.25">
      <c r="A76">
        <v>87</v>
      </c>
      <c r="AC76" t="s">
        <v>46</v>
      </c>
      <c r="AH76" t="s">
        <v>79</v>
      </c>
      <c r="AK76">
        <v>2</v>
      </c>
      <c r="AS76">
        <v>0.224093798828125</v>
      </c>
    </row>
    <row r="77" spans="1:46" x14ac:dyDescent="0.25">
      <c r="A77">
        <v>87</v>
      </c>
      <c r="AC77" t="s">
        <v>46</v>
      </c>
      <c r="AH77" t="s">
        <v>79</v>
      </c>
      <c r="AK77">
        <v>2</v>
      </c>
      <c r="AS77">
        <v>2.4085223144531249</v>
      </c>
    </row>
    <row r="78" spans="1:46" x14ac:dyDescent="0.25">
      <c r="A78">
        <v>34</v>
      </c>
      <c r="AC78" t="s">
        <v>47</v>
      </c>
      <c r="AH78" t="s">
        <v>80</v>
      </c>
      <c r="AK78">
        <v>3</v>
      </c>
      <c r="AS78">
        <v>0.70844995117187504</v>
      </c>
      <c r="AT78" t="s">
        <v>91</v>
      </c>
    </row>
    <row r="79" spans="1:46" x14ac:dyDescent="0.25">
      <c r="A79">
        <v>55</v>
      </c>
      <c r="AC79" t="s">
        <v>47</v>
      </c>
      <c r="AH79" t="s">
        <v>80</v>
      </c>
      <c r="AK79">
        <v>3</v>
      </c>
      <c r="AS79">
        <v>9.0380322265624993E-2</v>
      </c>
      <c r="AT79" t="s">
        <v>93</v>
      </c>
    </row>
    <row r="80" spans="1:46" x14ac:dyDescent="0.25">
      <c r="A80">
        <v>68</v>
      </c>
      <c r="AC80" t="s">
        <v>47</v>
      </c>
      <c r="AH80" t="s">
        <v>80</v>
      </c>
      <c r="AK80">
        <v>3</v>
      </c>
      <c r="AS80">
        <v>2.6077957031249999</v>
      </c>
    </row>
    <row r="81" spans="1:46" x14ac:dyDescent="0.25">
      <c r="A81">
        <v>80</v>
      </c>
      <c r="AC81" t="s">
        <v>47</v>
      </c>
      <c r="AH81" t="s">
        <v>80</v>
      </c>
      <c r="AK81">
        <v>3</v>
      </c>
      <c r="AS81">
        <v>0.16974443359374999</v>
      </c>
    </row>
    <row r="82" spans="1:46" x14ac:dyDescent="0.25">
      <c r="A82">
        <v>82</v>
      </c>
      <c r="AC82" t="s">
        <v>47</v>
      </c>
      <c r="AH82" t="s">
        <v>80</v>
      </c>
      <c r="AK82">
        <v>3</v>
      </c>
      <c r="AS82">
        <v>0.11603125</v>
      </c>
    </row>
    <row r="83" spans="1:46" x14ac:dyDescent="0.25">
      <c r="A83">
        <v>89</v>
      </c>
      <c r="AC83" t="s">
        <v>47</v>
      </c>
      <c r="AH83" t="s">
        <v>80</v>
      </c>
      <c r="AK83">
        <v>3</v>
      </c>
      <c r="AS83">
        <v>2.2107530273437499</v>
      </c>
    </row>
    <row r="84" spans="1:46" x14ac:dyDescent="0.25">
      <c r="A84">
        <v>91</v>
      </c>
      <c r="AC84" t="s">
        <v>47</v>
      </c>
      <c r="AH84" t="s">
        <v>80</v>
      </c>
      <c r="AK84">
        <v>3</v>
      </c>
      <c r="AS84">
        <v>1.55325810546875</v>
      </c>
    </row>
    <row r="85" spans="1:46" x14ac:dyDescent="0.25">
      <c r="AC85" t="s">
        <v>47</v>
      </c>
      <c r="AH85" t="s">
        <v>80</v>
      </c>
      <c r="AK85">
        <v>3</v>
      </c>
      <c r="AS85">
        <v>0.19061376953125</v>
      </c>
    </row>
    <row r="86" spans="1:46" x14ac:dyDescent="0.25">
      <c r="A86">
        <v>65</v>
      </c>
      <c r="AC86" t="s">
        <v>48</v>
      </c>
      <c r="AH86" t="s">
        <v>81</v>
      </c>
      <c r="AK86">
        <v>3</v>
      </c>
      <c r="AS86">
        <v>1.3696962890625</v>
      </c>
    </row>
    <row r="87" spans="1:46" x14ac:dyDescent="0.25">
      <c r="A87">
        <v>69</v>
      </c>
      <c r="AC87" t="s">
        <v>49</v>
      </c>
      <c r="AH87" t="s">
        <v>82</v>
      </c>
      <c r="AK87">
        <v>2</v>
      </c>
      <c r="AS87">
        <v>0.2778603515625</v>
      </c>
    </row>
    <row r="88" spans="1:46" x14ac:dyDescent="0.25">
      <c r="A88">
        <v>77</v>
      </c>
      <c r="AC88" t="s">
        <v>49</v>
      </c>
      <c r="AH88" t="s">
        <v>82</v>
      </c>
      <c r="AK88">
        <v>2</v>
      </c>
      <c r="AS88">
        <v>0.19405981445312501</v>
      </c>
    </row>
    <row r="89" spans="1:46" x14ac:dyDescent="0.25">
      <c r="AC89" t="s">
        <v>49</v>
      </c>
      <c r="AH89" t="s">
        <v>82</v>
      </c>
      <c r="AK89">
        <v>2</v>
      </c>
      <c r="AS89">
        <v>7.9542675781250002E-2</v>
      </c>
    </row>
    <row r="90" spans="1:46" x14ac:dyDescent="0.25">
      <c r="A90">
        <v>47</v>
      </c>
      <c r="AC90" t="s">
        <v>50</v>
      </c>
      <c r="AH90" t="s">
        <v>83</v>
      </c>
      <c r="AK90">
        <v>3</v>
      </c>
      <c r="AS90">
        <v>0.83697421875</v>
      </c>
      <c r="AT90" t="s">
        <v>93</v>
      </c>
    </row>
    <row r="91" spans="1:46" x14ac:dyDescent="0.25">
      <c r="A91">
        <v>49</v>
      </c>
      <c r="AC91" t="s">
        <v>50</v>
      </c>
      <c r="AH91" t="s">
        <v>83</v>
      </c>
      <c r="AK91">
        <v>3</v>
      </c>
      <c r="AS91">
        <v>0.21570009765625001</v>
      </c>
      <c r="AT91" t="s">
        <v>93</v>
      </c>
    </row>
    <row r="92" spans="1:46" x14ac:dyDescent="0.25">
      <c r="A92">
        <v>52</v>
      </c>
      <c r="AC92" t="s">
        <v>50</v>
      </c>
      <c r="AH92" t="s">
        <v>83</v>
      </c>
      <c r="AK92">
        <v>3</v>
      </c>
      <c r="AS92">
        <v>0.22844208984375</v>
      </c>
      <c r="AT92" t="s">
        <v>93</v>
      </c>
    </row>
    <row r="93" spans="1:46" x14ac:dyDescent="0.25">
      <c r="A93">
        <v>54</v>
      </c>
      <c r="AC93" t="s">
        <v>50</v>
      </c>
      <c r="AH93" t="s">
        <v>83</v>
      </c>
      <c r="AK93">
        <v>3</v>
      </c>
      <c r="AS93">
        <v>0.64023632812499998</v>
      </c>
      <c r="AT93" t="s">
        <v>93</v>
      </c>
    </row>
    <row r="94" spans="1:46" x14ac:dyDescent="0.25">
      <c r="A94">
        <v>70</v>
      </c>
      <c r="AC94" t="s">
        <v>50</v>
      </c>
      <c r="AH94" t="s">
        <v>83</v>
      </c>
      <c r="AK94">
        <v>3</v>
      </c>
      <c r="AS94">
        <v>0.39109565429687498</v>
      </c>
    </row>
    <row r="95" spans="1:46" x14ac:dyDescent="0.25">
      <c r="A95">
        <v>32</v>
      </c>
      <c r="AC95" t="s">
        <v>51</v>
      </c>
      <c r="AH95" t="s">
        <v>84</v>
      </c>
      <c r="AK95">
        <v>2</v>
      </c>
      <c r="AS95">
        <v>0.353042822265625</v>
      </c>
    </row>
    <row r="96" spans="1:46" x14ac:dyDescent="0.25">
      <c r="A96">
        <v>37</v>
      </c>
      <c r="AC96" t="s">
        <v>51</v>
      </c>
      <c r="AH96" t="s">
        <v>84</v>
      </c>
      <c r="AK96">
        <v>2</v>
      </c>
      <c r="AS96">
        <v>0.2321451171875</v>
      </c>
    </row>
    <row r="97" spans="1:46" x14ac:dyDescent="0.25">
      <c r="A97">
        <v>38</v>
      </c>
      <c r="AC97" t="s">
        <v>52</v>
      </c>
      <c r="AH97" t="s">
        <v>85</v>
      </c>
      <c r="AK97">
        <v>6</v>
      </c>
      <c r="AS97">
        <v>0.45520644531249999</v>
      </c>
    </row>
    <row r="98" spans="1:46" x14ac:dyDescent="0.25">
      <c r="A98">
        <v>51</v>
      </c>
      <c r="AC98" t="s">
        <v>52</v>
      </c>
      <c r="AH98" t="s">
        <v>85</v>
      </c>
      <c r="AK98">
        <v>6</v>
      </c>
      <c r="AS98">
        <v>0.76686015625000004</v>
      </c>
    </row>
    <row r="99" spans="1:46" x14ac:dyDescent="0.25">
      <c r="A99">
        <v>48</v>
      </c>
      <c r="AC99" t="s">
        <v>53</v>
      </c>
      <c r="AH99" t="s">
        <v>86</v>
      </c>
      <c r="AK99">
        <v>5</v>
      </c>
      <c r="AS99">
        <v>0.517682080078125</v>
      </c>
      <c r="AT99" t="s">
        <v>93</v>
      </c>
    </row>
    <row r="100" spans="1:46" x14ac:dyDescent="0.25">
      <c r="A100">
        <v>31</v>
      </c>
      <c r="AC100" t="s">
        <v>54</v>
      </c>
      <c r="AH100" t="s">
        <v>87</v>
      </c>
      <c r="AK100">
        <v>2</v>
      </c>
      <c r="AS100">
        <v>4.2304931640625001E-2</v>
      </c>
      <c r="AT100" t="s">
        <v>91</v>
      </c>
    </row>
    <row r="101" spans="1:46" x14ac:dyDescent="0.25">
      <c r="A101">
        <v>39</v>
      </c>
      <c r="AC101" t="s">
        <v>54</v>
      </c>
      <c r="AH101" t="s">
        <v>87</v>
      </c>
      <c r="AK101">
        <v>2</v>
      </c>
      <c r="AS101">
        <v>0.1883310546875</v>
      </c>
      <c r="AT101" t="s">
        <v>92</v>
      </c>
    </row>
    <row r="102" spans="1:46" x14ac:dyDescent="0.25">
      <c r="A102">
        <v>60</v>
      </c>
      <c r="AC102" t="s">
        <v>54</v>
      </c>
      <c r="AH102" t="s">
        <v>87</v>
      </c>
      <c r="AK102">
        <v>2</v>
      </c>
      <c r="AS102">
        <v>0.46129638671875001</v>
      </c>
    </row>
    <row r="103" spans="1:46" x14ac:dyDescent="0.25">
      <c r="A103">
        <v>112</v>
      </c>
      <c r="AC103" t="s">
        <v>54</v>
      </c>
      <c r="AH103" t="s">
        <v>87</v>
      </c>
      <c r="AK103">
        <v>2</v>
      </c>
      <c r="AS103">
        <v>0.47058203124999998</v>
      </c>
    </row>
    <row r="104" spans="1:46" x14ac:dyDescent="0.25">
      <c r="A104">
        <v>64</v>
      </c>
      <c r="AC104" t="s">
        <v>54</v>
      </c>
      <c r="AH104" t="s">
        <v>87</v>
      </c>
      <c r="AK104">
        <v>2</v>
      </c>
      <c r="AS104">
        <v>1.1669921875000001E-5</v>
      </c>
    </row>
    <row r="105" spans="1:46" x14ac:dyDescent="0.25">
      <c r="A105">
        <v>64</v>
      </c>
      <c r="AC105" t="s">
        <v>54</v>
      </c>
      <c r="AH105" t="s">
        <v>87</v>
      </c>
      <c r="AK105">
        <v>2</v>
      </c>
      <c r="AS105">
        <v>3.2119140625000003E-4</v>
      </c>
    </row>
    <row r="106" spans="1:46" x14ac:dyDescent="0.25">
      <c r="A106">
        <v>64</v>
      </c>
      <c r="AC106" t="s">
        <v>54</v>
      </c>
      <c r="AH106" t="s">
        <v>87</v>
      </c>
      <c r="AK106">
        <v>2</v>
      </c>
      <c r="AS106">
        <v>0.55565624999999996</v>
      </c>
    </row>
    <row r="107" spans="1:46" x14ac:dyDescent="0.25">
      <c r="A107">
        <v>86</v>
      </c>
      <c r="AC107" t="s">
        <v>54</v>
      </c>
      <c r="AH107" t="s">
        <v>87</v>
      </c>
      <c r="AK107">
        <v>2</v>
      </c>
      <c r="AS107">
        <v>0.36224228515625001</v>
      </c>
    </row>
    <row r="108" spans="1:46" x14ac:dyDescent="0.25">
      <c r="A108">
        <v>86</v>
      </c>
      <c r="AC108" t="s">
        <v>54</v>
      </c>
      <c r="AH108" t="s">
        <v>87</v>
      </c>
      <c r="AK108">
        <v>2</v>
      </c>
      <c r="AS108">
        <v>1.008903564453125</v>
      </c>
    </row>
    <row r="109" spans="1:46" x14ac:dyDescent="0.25">
      <c r="A109">
        <v>116</v>
      </c>
      <c r="AC109" t="s">
        <v>54</v>
      </c>
      <c r="AH109" t="s">
        <v>87</v>
      </c>
      <c r="AK109">
        <v>2</v>
      </c>
      <c r="AS109">
        <v>0.329047607421875</v>
      </c>
    </row>
    <row r="110" spans="1:46" x14ac:dyDescent="0.25">
      <c r="A110">
        <v>110</v>
      </c>
      <c r="AC110" t="s">
        <v>54</v>
      </c>
      <c r="AH110" t="s">
        <v>87</v>
      </c>
      <c r="AK110">
        <v>2</v>
      </c>
      <c r="AS110">
        <v>1.611662158203125</v>
      </c>
    </row>
    <row r="111" spans="1:46" x14ac:dyDescent="0.25">
      <c r="A111">
        <v>90</v>
      </c>
      <c r="AC111" t="s">
        <v>55</v>
      </c>
      <c r="AH111" t="s">
        <v>88</v>
      </c>
      <c r="AK111">
        <v>2</v>
      </c>
      <c r="AS111">
        <v>0.37556440429687499</v>
      </c>
    </row>
    <row r="112" spans="1:46" x14ac:dyDescent="0.25">
      <c r="A112">
        <v>113</v>
      </c>
      <c r="AC112" t="s">
        <v>55</v>
      </c>
      <c r="AH112" t="s">
        <v>88</v>
      </c>
      <c r="AK112">
        <v>2</v>
      </c>
      <c r="AS112">
        <v>0.66429487304687496</v>
      </c>
    </row>
    <row r="113" spans="1:46" x14ac:dyDescent="0.25">
      <c r="A113">
        <v>92</v>
      </c>
      <c r="AC113" t="s">
        <v>55</v>
      </c>
      <c r="AH113" t="s">
        <v>88</v>
      </c>
      <c r="AK113">
        <v>2</v>
      </c>
      <c r="AS113">
        <v>0.60312075195312498</v>
      </c>
    </row>
    <row r="114" spans="1:46" x14ac:dyDescent="0.25">
      <c r="A114">
        <v>28</v>
      </c>
      <c r="AC114" t="s">
        <v>56</v>
      </c>
      <c r="AH114" t="s">
        <v>89</v>
      </c>
      <c r="AK114">
        <v>6</v>
      </c>
      <c r="AS114">
        <v>3.45537109375E-3</v>
      </c>
      <c r="AT114" t="s">
        <v>91</v>
      </c>
    </row>
    <row r="115" spans="1:46" x14ac:dyDescent="0.25">
      <c r="A115">
        <v>29</v>
      </c>
      <c r="AC115" t="s">
        <v>56</v>
      </c>
      <c r="AH115" t="s">
        <v>89</v>
      </c>
      <c r="AK115">
        <v>6</v>
      </c>
      <c r="AS115">
        <v>6.3869140624999996E-3</v>
      </c>
      <c r="AT115" t="s">
        <v>91</v>
      </c>
    </row>
    <row r="116" spans="1:46" x14ac:dyDescent="0.25">
      <c r="A116">
        <v>64</v>
      </c>
      <c r="AC116" t="s">
        <v>57</v>
      </c>
      <c r="AH116" t="s">
        <v>90</v>
      </c>
      <c r="AK116">
        <v>5</v>
      </c>
      <c r="AS116">
        <v>0.56538750000000004</v>
      </c>
    </row>
    <row r="117" spans="1:46" x14ac:dyDescent="0.25">
      <c r="A117">
        <v>111</v>
      </c>
      <c r="AC117" t="s">
        <v>57</v>
      </c>
      <c r="AH117" t="s">
        <v>90</v>
      </c>
      <c r="AK117">
        <v>5</v>
      </c>
      <c r="AS117">
        <v>2.4682083984375001</v>
      </c>
    </row>
    <row r="118" spans="1:46" x14ac:dyDescent="0.25">
      <c r="AS118">
        <f>SUM(AS2:AS117)</f>
        <v>129.8813618164063</v>
      </c>
    </row>
  </sheetData>
  <sortState xmlns:xlrd2="http://schemas.microsoft.com/office/spreadsheetml/2017/richdata2" ref="A2:AU118">
    <sortCondition ref="AH2:AH118"/>
  </sortState>
  <conditionalFormatting sqref="AC4:AC25 AC42:AC110 AC38">
    <cfRule type="expression" dxfId="63" priority="4">
      <formula>AC4:BW113="Modéré"</formula>
    </cfRule>
  </conditionalFormatting>
  <conditionalFormatting sqref="AH39:AH41">
    <cfRule type="expression" dxfId="62" priority="5">
      <formula>AH39:CB148="Modéré"</formula>
    </cfRule>
  </conditionalFormatting>
  <conditionalFormatting sqref="AC26:AC30">
    <cfRule type="expression" dxfId="61" priority="3">
      <formula>AC26:BW135="Modéré"</formula>
    </cfRule>
  </conditionalFormatting>
  <conditionalFormatting sqref="AC31:AC37">
    <cfRule type="expression" dxfId="60" priority="2">
      <formula>AC31:BW140="Modéré"</formula>
    </cfRule>
  </conditionalFormatting>
  <conditionalFormatting sqref="AC39:AC41">
    <cfRule type="expression" dxfId="59" priority="1">
      <formula>AC39:BW148="Modéré"</formula>
    </cfRule>
  </conditionalFormatting>
  <conditionalFormatting sqref="AI2:AI15">
    <cfRule type="expression" dxfId="58" priority="10">
      <formula>AI2:CC111="Modéré"</formula>
    </cfRule>
  </conditionalFormatting>
  <conditionalFormatting sqref="AJ2:AJ39 AT111:AT118 A1:XFD1 AI40:AJ41 A2:AH3 A4:AB110 AD4:AH25 AD42:AJ110 AD39:AG41 AD26:AG37 AD38:AH38 AL2:XFD110">
    <cfRule type="expression" dxfId="57" priority="11">
      <formula>A1:AU110="Modéré"</formula>
    </cfRule>
  </conditionalFormatting>
  <conditionalFormatting sqref="AH26:AH30">
    <cfRule type="expression" dxfId="56" priority="9">
      <formula>AH26:CB135="Modéré"</formula>
    </cfRule>
  </conditionalFormatting>
  <conditionalFormatting sqref="AI16:AI38">
    <cfRule type="expression" dxfId="55" priority="8">
      <formula>AI16:CC125="Modéré"</formula>
    </cfRule>
  </conditionalFormatting>
  <conditionalFormatting sqref="AI39">
    <cfRule type="expression" dxfId="54" priority="7">
      <formula>AI39:CC148="Modéré"</formula>
    </cfRule>
  </conditionalFormatting>
  <conditionalFormatting sqref="AH31:AH37">
    <cfRule type="expression" dxfId="53" priority="6">
      <formula>AH31:CB140="Modéré"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K118"/>
  <sheetViews>
    <sheetView zoomScaleNormal="100" workbookViewId="0">
      <selection activeCell="A2" sqref="A2"/>
    </sheetView>
  </sheetViews>
  <sheetFormatPr baseColWidth="10" defaultRowHeight="12" x14ac:dyDescent="0.25"/>
  <cols>
    <col min="1" max="1" width="21.5703125" style="7" customWidth="1"/>
    <col min="2" max="2" width="18.5703125" style="4" customWidth="1"/>
    <col min="3" max="3" width="23.42578125" style="7" customWidth="1"/>
    <col min="4" max="4" width="7" style="5" customWidth="1"/>
    <col min="5" max="5" width="11.5703125" style="3" customWidth="1"/>
    <col min="6" max="6" width="11.85546875" style="3" customWidth="1"/>
    <col min="7" max="7" width="7.5703125" style="3" customWidth="1"/>
    <col min="8" max="8" width="5.85546875" style="3" customWidth="1"/>
    <col min="9" max="9" width="17.7109375" style="7" customWidth="1"/>
    <col min="10" max="10" width="11.140625" style="6" customWidth="1"/>
    <col min="11" max="11" width="11.42578125" style="1"/>
    <col min="12" max="16384" width="11.42578125" style="3"/>
  </cols>
  <sheetData>
    <row r="1" spans="1:10" ht="34.5" customHeight="1" x14ac:dyDescent="0.25">
      <c r="A1" s="17"/>
      <c r="B1" s="16"/>
      <c r="C1" s="17"/>
      <c r="D1" s="18"/>
      <c r="E1" s="15"/>
      <c r="F1" s="15"/>
      <c r="G1" s="15"/>
      <c r="H1" s="15"/>
      <c r="I1" s="17"/>
      <c r="J1" s="19"/>
    </row>
    <row r="2" spans="1:10" ht="26.65" customHeight="1" x14ac:dyDescent="0.25">
      <c r="A2" s="23" t="s">
        <v>16</v>
      </c>
      <c r="B2" s="25" t="s">
        <v>10</v>
      </c>
      <c r="C2" s="23" t="s">
        <v>17</v>
      </c>
      <c r="D2" s="25" t="s">
        <v>18</v>
      </c>
      <c r="E2" s="25" t="s">
        <v>19</v>
      </c>
      <c r="F2" s="25" t="s">
        <v>20</v>
      </c>
      <c r="G2" s="25" t="s">
        <v>21</v>
      </c>
      <c r="H2" s="25" t="s">
        <v>22</v>
      </c>
      <c r="I2" s="23" t="s">
        <v>23</v>
      </c>
      <c r="J2" s="25" t="s">
        <v>24</v>
      </c>
    </row>
    <row r="3" spans="1:10" x14ac:dyDescent="0.25">
      <c r="A3" s="21"/>
      <c r="B3" s="12" t="s">
        <v>87</v>
      </c>
      <c r="C3" s="21"/>
      <c r="D3" s="24">
        <v>5.0303591308593747</v>
      </c>
      <c r="E3" s="20" t="s">
        <v>11</v>
      </c>
      <c r="F3" s="20" t="s">
        <v>54</v>
      </c>
      <c r="G3" s="20" t="s">
        <v>3</v>
      </c>
      <c r="H3" s="20" t="s">
        <v>3</v>
      </c>
      <c r="I3" s="21" t="s">
        <v>3</v>
      </c>
      <c r="J3" s="22">
        <v>2</v>
      </c>
    </row>
    <row r="4" spans="1:10" x14ac:dyDescent="0.25">
      <c r="A4" s="21"/>
      <c r="B4" s="12" t="s">
        <v>79</v>
      </c>
      <c r="C4" s="21"/>
      <c r="D4" s="24">
        <v>2.6326161132812498</v>
      </c>
      <c r="E4" s="20" t="s">
        <v>11</v>
      </c>
      <c r="F4" s="20" t="s">
        <v>46</v>
      </c>
      <c r="G4" s="20" t="s">
        <v>3</v>
      </c>
      <c r="H4" s="20" t="s">
        <v>3</v>
      </c>
      <c r="I4" s="21" t="s">
        <v>3</v>
      </c>
      <c r="J4" s="22">
        <v>2</v>
      </c>
    </row>
    <row r="5" spans="1:10" x14ac:dyDescent="0.25">
      <c r="A5" s="21"/>
      <c r="B5" s="12" t="s">
        <v>88</v>
      </c>
      <c r="C5" s="21"/>
      <c r="D5" s="24">
        <v>1.642980029296875</v>
      </c>
      <c r="E5" s="20" t="s">
        <v>11</v>
      </c>
      <c r="F5" s="20" t="s">
        <v>55</v>
      </c>
      <c r="G5" s="20" t="s">
        <v>3</v>
      </c>
      <c r="H5" s="20" t="s">
        <v>3</v>
      </c>
      <c r="I5" s="21" t="s">
        <v>3</v>
      </c>
      <c r="J5" s="22">
        <v>2</v>
      </c>
    </row>
    <row r="6" spans="1:10" x14ac:dyDescent="0.25">
      <c r="A6" s="21"/>
      <c r="B6" s="12" t="s">
        <v>78</v>
      </c>
      <c r="C6" s="21"/>
      <c r="D6" s="24">
        <v>1.285180078125</v>
      </c>
      <c r="E6" s="20" t="s">
        <v>11</v>
      </c>
      <c r="F6" s="20" t="s">
        <v>45</v>
      </c>
      <c r="G6" s="20" t="s">
        <v>3</v>
      </c>
      <c r="H6" s="20" t="s">
        <v>3</v>
      </c>
      <c r="I6" s="21" t="s">
        <v>3</v>
      </c>
      <c r="J6" s="22">
        <v>2</v>
      </c>
    </row>
    <row r="7" spans="1:10" x14ac:dyDescent="0.25">
      <c r="A7" s="21"/>
      <c r="B7" s="12" t="s">
        <v>84</v>
      </c>
      <c r="C7" s="21"/>
      <c r="D7" s="24">
        <v>0.58518793945312497</v>
      </c>
      <c r="E7" s="20" t="s">
        <v>11</v>
      </c>
      <c r="F7" s="20" t="s">
        <v>51</v>
      </c>
      <c r="G7" s="20" t="s">
        <v>3</v>
      </c>
      <c r="H7" s="20" t="s">
        <v>3</v>
      </c>
      <c r="I7" s="21" t="s">
        <v>3</v>
      </c>
      <c r="J7" s="22">
        <v>2</v>
      </c>
    </row>
    <row r="8" spans="1:10" x14ac:dyDescent="0.25">
      <c r="A8" s="21"/>
      <c r="B8" s="12" t="s">
        <v>82</v>
      </c>
      <c r="C8" s="21"/>
      <c r="D8" s="24">
        <v>0.55146284179687499</v>
      </c>
      <c r="E8" s="20" t="s">
        <v>11</v>
      </c>
      <c r="F8" s="20" t="s">
        <v>49</v>
      </c>
      <c r="G8" s="20" t="s">
        <v>3</v>
      </c>
      <c r="H8" s="20" t="s">
        <v>3</v>
      </c>
      <c r="I8" s="21" t="s">
        <v>3</v>
      </c>
      <c r="J8" s="22">
        <v>2</v>
      </c>
    </row>
    <row r="9" spans="1:10" x14ac:dyDescent="0.25">
      <c r="A9" s="21"/>
      <c r="B9" s="12" t="s">
        <v>63</v>
      </c>
      <c r="C9" s="21"/>
      <c r="D9" s="24">
        <v>13.216886621093749</v>
      </c>
      <c r="E9" s="20" t="s">
        <v>11</v>
      </c>
      <c r="F9" s="20" t="s">
        <v>30</v>
      </c>
      <c r="G9" s="20" t="s">
        <v>3</v>
      </c>
      <c r="H9" s="20" t="s">
        <v>3</v>
      </c>
      <c r="I9" s="21" t="s">
        <v>3</v>
      </c>
      <c r="J9" s="22">
        <v>3</v>
      </c>
    </row>
    <row r="10" spans="1:10" x14ac:dyDescent="0.25">
      <c r="A10" s="21"/>
      <c r="B10" s="12" t="s">
        <v>64</v>
      </c>
      <c r="C10" s="21"/>
      <c r="D10" s="24">
        <v>11.145754248046876</v>
      </c>
      <c r="E10" s="20" t="s">
        <v>11</v>
      </c>
      <c r="F10" s="20" t="s">
        <v>31</v>
      </c>
      <c r="G10" s="20" t="s">
        <v>3</v>
      </c>
      <c r="H10" s="20" t="s">
        <v>3</v>
      </c>
      <c r="I10" s="21" t="s">
        <v>3</v>
      </c>
      <c r="J10" s="22">
        <v>3</v>
      </c>
    </row>
    <row r="11" spans="1:10" x14ac:dyDescent="0.25">
      <c r="A11" s="21"/>
      <c r="B11" s="12" t="s">
        <v>59</v>
      </c>
      <c r="C11" s="21"/>
      <c r="D11" s="24">
        <v>9.8950102539062499</v>
      </c>
      <c r="E11" s="20" t="s">
        <v>11</v>
      </c>
      <c r="F11" s="20" t="s">
        <v>26</v>
      </c>
      <c r="G11" s="20" t="s">
        <v>3</v>
      </c>
      <c r="H11" s="20" t="s">
        <v>3</v>
      </c>
      <c r="I11" s="21" t="s">
        <v>3</v>
      </c>
      <c r="J11" s="22">
        <v>3</v>
      </c>
    </row>
    <row r="12" spans="1:10" x14ac:dyDescent="0.25">
      <c r="A12" s="21"/>
      <c r="B12" s="12" t="s">
        <v>60</v>
      </c>
      <c r="C12" s="21"/>
      <c r="D12" s="24">
        <v>7.9171255859374998</v>
      </c>
      <c r="E12" s="20" t="s">
        <v>11</v>
      </c>
      <c r="F12" s="20" t="s">
        <v>27</v>
      </c>
      <c r="G12" s="20" t="s">
        <v>3</v>
      </c>
      <c r="H12" s="20" t="s">
        <v>3</v>
      </c>
      <c r="I12" s="21" t="s">
        <v>3</v>
      </c>
      <c r="J12" s="22">
        <v>3</v>
      </c>
    </row>
    <row r="13" spans="1:10" x14ac:dyDescent="0.25">
      <c r="A13" s="21"/>
      <c r="B13" s="12" t="s">
        <v>66</v>
      </c>
      <c r="C13" s="21"/>
      <c r="D13" s="24">
        <v>7.7710023925781258</v>
      </c>
      <c r="E13" s="20" t="s">
        <v>11</v>
      </c>
      <c r="F13" s="20" t="s">
        <v>33</v>
      </c>
      <c r="G13" s="20" t="s">
        <v>3</v>
      </c>
      <c r="H13" s="20" t="s">
        <v>3</v>
      </c>
      <c r="I13" s="21" t="s">
        <v>3</v>
      </c>
      <c r="J13" s="22">
        <v>3</v>
      </c>
    </row>
    <row r="14" spans="1:10" x14ac:dyDescent="0.25">
      <c r="A14" s="21"/>
      <c r="B14" s="12" t="s">
        <v>80</v>
      </c>
      <c r="C14" s="21"/>
      <c r="D14" s="24">
        <v>7.6470265624999989</v>
      </c>
      <c r="E14" s="20" t="s">
        <v>11</v>
      </c>
      <c r="F14" s="20" t="s">
        <v>47</v>
      </c>
      <c r="G14" s="20" t="s">
        <v>3</v>
      </c>
      <c r="H14" s="20" t="s">
        <v>3</v>
      </c>
      <c r="I14" s="21" t="s">
        <v>3</v>
      </c>
      <c r="J14" s="22">
        <v>3</v>
      </c>
    </row>
    <row r="15" spans="1:10" x14ac:dyDescent="0.25">
      <c r="A15" s="21"/>
      <c r="B15" s="12" t="s">
        <v>76</v>
      </c>
      <c r="C15" s="21"/>
      <c r="D15" s="24">
        <v>7.6095856933593762</v>
      </c>
      <c r="E15" s="20" t="s">
        <v>11</v>
      </c>
      <c r="F15" s="20" t="s">
        <v>43</v>
      </c>
      <c r="G15" s="20" t="s">
        <v>3</v>
      </c>
      <c r="H15" s="20" t="s">
        <v>3</v>
      </c>
      <c r="I15" s="21" t="s">
        <v>3</v>
      </c>
      <c r="J15" s="22">
        <v>3</v>
      </c>
    </row>
    <row r="16" spans="1:10" x14ac:dyDescent="0.25">
      <c r="A16" s="21"/>
      <c r="B16" s="12" t="s">
        <v>72</v>
      </c>
      <c r="C16" s="21"/>
      <c r="D16" s="24">
        <v>3.7299884765624998</v>
      </c>
      <c r="E16" s="20" t="s">
        <v>11</v>
      </c>
      <c r="F16" s="20" t="s">
        <v>39</v>
      </c>
      <c r="G16" s="20" t="s">
        <v>3</v>
      </c>
      <c r="H16" s="20" t="s">
        <v>3</v>
      </c>
      <c r="I16" s="21" t="s">
        <v>3</v>
      </c>
      <c r="J16" s="22">
        <v>3</v>
      </c>
    </row>
    <row r="17" spans="1:10" x14ac:dyDescent="0.25">
      <c r="A17" s="21"/>
      <c r="B17" s="12" t="s">
        <v>67</v>
      </c>
      <c r="C17" s="21"/>
      <c r="D17" s="24">
        <v>3.4818469238281251</v>
      </c>
      <c r="E17" s="20" t="s">
        <v>11</v>
      </c>
      <c r="F17" s="20" t="s">
        <v>34</v>
      </c>
      <c r="G17" s="20" t="s">
        <v>3</v>
      </c>
      <c r="H17" s="20" t="s">
        <v>3</v>
      </c>
      <c r="I17" s="21" t="s">
        <v>3</v>
      </c>
      <c r="J17" s="22">
        <v>3</v>
      </c>
    </row>
    <row r="18" spans="1:10" x14ac:dyDescent="0.25">
      <c r="A18" s="21"/>
      <c r="B18" s="12" t="s">
        <v>83</v>
      </c>
      <c r="C18" s="21"/>
      <c r="D18" s="24">
        <v>2.312448388671875</v>
      </c>
      <c r="E18" s="20" t="s">
        <v>11</v>
      </c>
      <c r="F18" s="20" t="s">
        <v>50</v>
      </c>
      <c r="G18" s="20" t="s">
        <v>3</v>
      </c>
      <c r="H18" s="20" t="s">
        <v>3</v>
      </c>
      <c r="I18" s="21" t="s">
        <v>3</v>
      </c>
      <c r="J18" s="22">
        <v>3</v>
      </c>
    </row>
    <row r="19" spans="1:10" x14ac:dyDescent="0.25">
      <c r="A19" s="21"/>
      <c r="B19" s="12" t="s">
        <v>74</v>
      </c>
      <c r="C19" s="21"/>
      <c r="D19" s="24">
        <v>1.8609444335937502</v>
      </c>
      <c r="E19" s="20" t="s">
        <v>11</v>
      </c>
      <c r="F19" s="20" t="s">
        <v>41</v>
      </c>
      <c r="G19" s="20" t="s">
        <v>3</v>
      </c>
      <c r="H19" s="20" t="s">
        <v>3</v>
      </c>
      <c r="I19" s="21" t="s">
        <v>3</v>
      </c>
      <c r="J19" s="22">
        <v>3</v>
      </c>
    </row>
    <row r="20" spans="1:10" x14ac:dyDescent="0.25">
      <c r="A20" s="21"/>
      <c r="B20" s="12" t="s">
        <v>81</v>
      </c>
      <c r="C20" s="21"/>
      <c r="D20" s="24">
        <v>1.3696962890625</v>
      </c>
      <c r="E20" s="20" t="s">
        <v>11</v>
      </c>
      <c r="F20" s="20" t="s">
        <v>48</v>
      </c>
      <c r="G20" s="20" t="s">
        <v>3</v>
      </c>
      <c r="H20" s="20" t="s">
        <v>3</v>
      </c>
      <c r="I20" s="21" t="s">
        <v>3</v>
      </c>
      <c r="J20" s="22">
        <v>3</v>
      </c>
    </row>
    <row r="21" spans="1:10" x14ac:dyDescent="0.25">
      <c r="A21" s="21"/>
      <c r="B21" s="12" t="s">
        <v>73</v>
      </c>
      <c r="C21" s="21"/>
      <c r="D21" s="24">
        <v>0.26585996093749997</v>
      </c>
      <c r="E21" s="20" t="s">
        <v>11</v>
      </c>
      <c r="F21" s="20" t="s">
        <v>40</v>
      </c>
      <c r="G21" s="20" t="s">
        <v>3</v>
      </c>
      <c r="H21" s="20" t="s">
        <v>3</v>
      </c>
      <c r="I21" s="21" t="s">
        <v>3</v>
      </c>
      <c r="J21" s="22">
        <v>3</v>
      </c>
    </row>
    <row r="22" spans="1:10" x14ac:dyDescent="0.25">
      <c r="A22" s="21"/>
      <c r="B22" s="12" t="s">
        <v>65</v>
      </c>
      <c r="C22" s="21"/>
      <c r="D22" s="24">
        <v>3.8250488281250002E-2</v>
      </c>
      <c r="E22" s="20" t="s">
        <v>11</v>
      </c>
      <c r="F22" s="20" t="s">
        <v>32</v>
      </c>
      <c r="G22" s="20" t="s">
        <v>3</v>
      </c>
      <c r="H22" s="20" t="s">
        <v>3</v>
      </c>
      <c r="I22" s="21" t="s">
        <v>3</v>
      </c>
      <c r="J22" s="22">
        <v>3</v>
      </c>
    </row>
    <row r="23" spans="1:10" x14ac:dyDescent="0.25">
      <c r="A23" s="21"/>
      <c r="B23" s="12" t="s">
        <v>71</v>
      </c>
      <c r="C23" s="21"/>
      <c r="D23" s="24">
        <v>13.147867089843748</v>
      </c>
      <c r="E23" s="20" t="s">
        <v>11</v>
      </c>
      <c r="F23" s="20" t="s">
        <v>38</v>
      </c>
      <c r="G23" s="20" t="s">
        <v>3</v>
      </c>
      <c r="H23" s="20" t="s">
        <v>3</v>
      </c>
      <c r="I23" s="21" t="s">
        <v>3</v>
      </c>
      <c r="J23" s="22">
        <v>4</v>
      </c>
    </row>
    <row r="24" spans="1:10" x14ac:dyDescent="0.25">
      <c r="A24" s="21"/>
      <c r="B24" s="12" t="s">
        <v>68</v>
      </c>
      <c r="C24" s="21"/>
      <c r="D24" s="24">
        <v>7.7893309082031248</v>
      </c>
      <c r="E24" s="20" t="s">
        <v>11</v>
      </c>
      <c r="F24" s="20" t="s">
        <v>35</v>
      </c>
      <c r="G24" s="20" t="s">
        <v>3</v>
      </c>
      <c r="H24" s="20" t="s">
        <v>3</v>
      </c>
      <c r="I24" s="21" t="s">
        <v>3</v>
      </c>
      <c r="J24" s="22">
        <v>4</v>
      </c>
    </row>
    <row r="25" spans="1:10" x14ac:dyDescent="0.25">
      <c r="A25" s="21"/>
      <c r="B25" s="12" t="s">
        <v>75</v>
      </c>
      <c r="C25" s="21"/>
      <c r="D25" s="24">
        <v>4.6973343750000005</v>
      </c>
      <c r="E25" s="20" t="s">
        <v>11</v>
      </c>
      <c r="F25" s="20" t="s">
        <v>42</v>
      </c>
      <c r="G25" s="20" t="s">
        <v>3</v>
      </c>
      <c r="H25" s="20" t="s">
        <v>3</v>
      </c>
      <c r="I25" s="21" t="s">
        <v>3</v>
      </c>
      <c r="J25" s="22">
        <v>4</v>
      </c>
    </row>
    <row r="26" spans="1:10" x14ac:dyDescent="0.25">
      <c r="A26" s="21"/>
      <c r="B26" s="12" t="s">
        <v>69</v>
      </c>
      <c r="C26" s="21"/>
      <c r="D26" s="24">
        <v>3.7523811035156251</v>
      </c>
      <c r="E26" s="20" t="s">
        <v>11</v>
      </c>
      <c r="F26" s="20" t="s">
        <v>36</v>
      </c>
      <c r="G26" s="20" t="s">
        <v>3</v>
      </c>
      <c r="H26" s="20" t="s">
        <v>3</v>
      </c>
      <c r="I26" s="21" t="s">
        <v>3</v>
      </c>
      <c r="J26" s="22">
        <v>4</v>
      </c>
    </row>
    <row r="27" spans="1:10" x14ac:dyDescent="0.25">
      <c r="A27" s="21"/>
      <c r="B27" s="12" t="s">
        <v>70</v>
      </c>
      <c r="C27" s="21"/>
      <c r="D27" s="24">
        <v>2.0025122558593749</v>
      </c>
      <c r="E27" s="20" t="s">
        <v>11</v>
      </c>
      <c r="F27" s="20" t="s">
        <v>37</v>
      </c>
      <c r="G27" s="20" t="s">
        <v>3</v>
      </c>
      <c r="H27" s="20" t="s">
        <v>3</v>
      </c>
      <c r="I27" s="21" t="s">
        <v>3</v>
      </c>
      <c r="J27" s="22">
        <v>4</v>
      </c>
    </row>
    <row r="28" spans="1:10" x14ac:dyDescent="0.25">
      <c r="A28" s="21"/>
      <c r="B28" s="12" t="s">
        <v>58</v>
      </c>
      <c r="C28" s="21"/>
      <c r="D28" s="24">
        <v>1.742983251953125</v>
      </c>
      <c r="E28" s="20" t="s">
        <v>11</v>
      </c>
      <c r="F28" s="20" t="s">
        <v>25</v>
      </c>
      <c r="G28" s="20" t="s">
        <v>3</v>
      </c>
      <c r="H28" s="20" t="s">
        <v>3</v>
      </c>
      <c r="I28" s="21" t="s">
        <v>3</v>
      </c>
      <c r="J28" s="22">
        <v>4</v>
      </c>
    </row>
    <row r="29" spans="1:10" x14ac:dyDescent="0.25">
      <c r="A29" s="21"/>
      <c r="B29" s="12" t="s">
        <v>62</v>
      </c>
      <c r="C29" s="21"/>
      <c r="D29" s="24">
        <v>1.2075646484375</v>
      </c>
      <c r="E29" s="20" t="s">
        <v>11</v>
      </c>
      <c r="F29" s="20" t="s">
        <v>29</v>
      </c>
      <c r="G29" s="20" t="s">
        <v>3</v>
      </c>
      <c r="H29" s="20" t="s">
        <v>3</v>
      </c>
      <c r="I29" s="21" t="s">
        <v>3</v>
      </c>
      <c r="J29" s="22">
        <v>4</v>
      </c>
    </row>
    <row r="30" spans="1:10" x14ac:dyDescent="0.25">
      <c r="A30" s="21"/>
      <c r="B30" s="12" t="s">
        <v>61</v>
      </c>
      <c r="C30" s="21"/>
      <c r="D30" s="24">
        <v>0.677831689453125</v>
      </c>
      <c r="E30" s="20" t="s">
        <v>11</v>
      </c>
      <c r="F30" s="20" t="s">
        <v>28</v>
      </c>
      <c r="G30" s="20" t="s">
        <v>3</v>
      </c>
      <c r="H30" s="20" t="s">
        <v>3</v>
      </c>
      <c r="I30" s="21" t="s">
        <v>3</v>
      </c>
      <c r="J30" s="22">
        <v>4</v>
      </c>
    </row>
    <row r="31" spans="1:10" x14ac:dyDescent="0.25">
      <c r="A31" s="21"/>
      <c r="B31" s="12" t="s">
        <v>77</v>
      </c>
      <c r="C31" s="21"/>
      <c r="D31" s="24">
        <v>9.1157177734374997E-2</v>
      </c>
      <c r="E31" s="20" t="s">
        <v>11</v>
      </c>
      <c r="F31" s="20" t="s">
        <v>44</v>
      </c>
      <c r="G31" s="20" t="s">
        <v>3</v>
      </c>
      <c r="H31" s="20" t="s">
        <v>3</v>
      </c>
      <c r="I31" s="21" t="s">
        <v>3</v>
      </c>
      <c r="J31" s="22">
        <v>4</v>
      </c>
    </row>
    <row r="32" spans="1:10" x14ac:dyDescent="0.25">
      <c r="A32" s="21"/>
      <c r="B32" s="12" t="s">
        <v>90</v>
      </c>
      <c r="C32" s="21"/>
      <c r="D32" s="24">
        <v>3.0335958984375</v>
      </c>
      <c r="E32" s="20" t="s">
        <v>11</v>
      </c>
      <c r="F32" s="20" t="s">
        <v>57</v>
      </c>
      <c r="G32" s="20" t="s">
        <v>3</v>
      </c>
      <c r="H32" s="20" t="s">
        <v>3</v>
      </c>
      <c r="I32" s="21" t="s">
        <v>3</v>
      </c>
      <c r="J32" s="22">
        <v>5</v>
      </c>
    </row>
    <row r="33" spans="1:10" x14ac:dyDescent="0.25">
      <c r="A33" s="21"/>
      <c r="B33" s="12" t="s">
        <v>86</v>
      </c>
      <c r="C33" s="21"/>
      <c r="D33" s="24">
        <v>0.517682080078125</v>
      </c>
      <c r="E33" s="20" t="s">
        <v>11</v>
      </c>
      <c r="F33" s="20" t="s">
        <v>53</v>
      </c>
      <c r="G33" s="20" t="s">
        <v>3</v>
      </c>
      <c r="H33" s="20" t="s">
        <v>3</v>
      </c>
      <c r="I33" s="21" t="s">
        <v>3</v>
      </c>
      <c r="J33" s="22">
        <v>5</v>
      </c>
    </row>
    <row r="34" spans="1:10" x14ac:dyDescent="0.25">
      <c r="A34" s="21"/>
      <c r="B34" s="12" t="s">
        <v>85</v>
      </c>
      <c r="C34" s="21"/>
      <c r="D34" s="24">
        <v>1.2220666015625001</v>
      </c>
      <c r="E34" s="20" t="s">
        <v>11</v>
      </c>
      <c r="F34" s="20" t="s">
        <v>52</v>
      </c>
      <c r="G34" s="20" t="s">
        <v>3</v>
      </c>
      <c r="H34" s="20" t="s">
        <v>3</v>
      </c>
      <c r="I34" s="21" t="s">
        <v>3</v>
      </c>
      <c r="J34" s="22">
        <v>6</v>
      </c>
    </row>
    <row r="35" spans="1:10" x14ac:dyDescent="0.25">
      <c r="A35" s="21"/>
      <c r="B35" s="12" t="s">
        <v>89</v>
      </c>
      <c r="C35" s="21"/>
      <c r="D35" s="24">
        <v>9.84228515625E-3</v>
      </c>
      <c r="E35" s="20" t="s">
        <v>11</v>
      </c>
      <c r="F35" s="20" t="s">
        <v>56</v>
      </c>
      <c r="G35" s="20" t="s">
        <v>3</v>
      </c>
      <c r="H35" s="20" t="s">
        <v>3</v>
      </c>
      <c r="I35" s="21" t="s">
        <v>3</v>
      </c>
      <c r="J35" s="22">
        <v>6</v>
      </c>
    </row>
    <row r="36" spans="1:10" ht="15" x14ac:dyDescent="0.25">
      <c r="B36"/>
    </row>
    <row r="37" spans="1:10" ht="15" x14ac:dyDescent="0.25">
      <c r="B37"/>
    </row>
    <row r="38" spans="1:10" ht="15" x14ac:dyDescent="0.25">
      <c r="B38"/>
    </row>
    <row r="39" spans="1:10" ht="15" x14ac:dyDescent="0.25">
      <c r="B39"/>
    </row>
    <row r="40" spans="1:10" ht="15" x14ac:dyDescent="0.25">
      <c r="B40"/>
    </row>
    <row r="41" spans="1:10" ht="15" x14ac:dyDescent="0.25">
      <c r="B41"/>
    </row>
    <row r="42" spans="1:10" ht="15" x14ac:dyDescent="0.25">
      <c r="B42"/>
    </row>
    <row r="43" spans="1:10" ht="15" x14ac:dyDescent="0.25">
      <c r="B43"/>
    </row>
    <row r="44" spans="1:10" ht="15" x14ac:dyDescent="0.25">
      <c r="B44"/>
    </row>
    <row r="45" spans="1:10" ht="15" x14ac:dyDescent="0.25">
      <c r="B45"/>
    </row>
    <row r="46" spans="1:10" ht="15" x14ac:dyDescent="0.25">
      <c r="B46"/>
    </row>
    <row r="47" spans="1:10" ht="15" x14ac:dyDescent="0.25">
      <c r="B47"/>
    </row>
    <row r="48" spans="1:10" ht="15" x14ac:dyDescent="0.25">
      <c r="B48"/>
    </row>
    <row r="49" spans="2:2" ht="15" x14ac:dyDescent="0.25">
      <c r="B49"/>
    </row>
    <row r="50" spans="2:2" ht="15" x14ac:dyDescent="0.25">
      <c r="B50"/>
    </row>
    <row r="51" spans="2:2" ht="15" x14ac:dyDescent="0.25">
      <c r="B51"/>
    </row>
    <row r="52" spans="2:2" ht="15" x14ac:dyDescent="0.25">
      <c r="B52"/>
    </row>
    <row r="53" spans="2:2" ht="15" x14ac:dyDescent="0.25">
      <c r="B53"/>
    </row>
    <row r="54" spans="2:2" ht="15" x14ac:dyDescent="0.25">
      <c r="B54"/>
    </row>
    <row r="55" spans="2:2" ht="15" x14ac:dyDescent="0.25">
      <c r="B55"/>
    </row>
    <row r="56" spans="2:2" ht="15" x14ac:dyDescent="0.25">
      <c r="B56"/>
    </row>
    <row r="57" spans="2:2" ht="15" x14ac:dyDescent="0.25">
      <c r="B57"/>
    </row>
    <row r="58" spans="2:2" ht="15" x14ac:dyDescent="0.25">
      <c r="B58"/>
    </row>
    <row r="59" spans="2:2" ht="15" x14ac:dyDescent="0.25">
      <c r="B59"/>
    </row>
    <row r="60" spans="2:2" ht="15" x14ac:dyDescent="0.25">
      <c r="B60"/>
    </row>
    <row r="61" spans="2:2" ht="15" x14ac:dyDescent="0.25">
      <c r="B61"/>
    </row>
    <row r="62" spans="2:2" ht="15" x14ac:dyDescent="0.25">
      <c r="B62"/>
    </row>
    <row r="63" spans="2:2" ht="15" x14ac:dyDescent="0.25">
      <c r="B63"/>
    </row>
    <row r="64" spans="2:2" ht="15" x14ac:dyDescent="0.25">
      <c r="B64"/>
    </row>
    <row r="65" spans="2:2" ht="15" x14ac:dyDescent="0.25">
      <c r="B65"/>
    </row>
    <row r="66" spans="2:2" ht="15" x14ac:dyDescent="0.25">
      <c r="B66"/>
    </row>
    <row r="67" spans="2:2" ht="15" x14ac:dyDescent="0.25">
      <c r="B67"/>
    </row>
    <row r="68" spans="2:2" ht="15" x14ac:dyDescent="0.25">
      <c r="B68"/>
    </row>
    <row r="69" spans="2:2" ht="15" x14ac:dyDescent="0.25">
      <c r="B69"/>
    </row>
    <row r="70" spans="2:2" ht="15" x14ac:dyDescent="0.25">
      <c r="B70"/>
    </row>
    <row r="71" spans="2:2" ht="15" x14ac:dyDescent="0.25">
      <c r="B71"/>
    </row>
    <row r="72" spans="2:2" ht="15" x14ac:dyDescent="0.25">
      <c r="B72"/>
    </row>
    <row r="73" spans="2:2" ht="15" x14ac:dyDescent="0.25">
      <c r="B73"/>
    </row>
    <row r="74" spans="2:2" ht="15" x14ac:dyDescent="0.25">
      <c r="B74"/>
    </row>
    <row r="75" spans="2:2" ht="15" x14ac:dyDescent="0.25">
      <c r="B75"/>
    </row>
    <row r="76" spans="2:2" ht="15" x14ac:dyDescent="0.25">
      <c r="B76"/>
    </row>
    <row r="77" spans="2:2" ht="15" x14ac:dyDescent="0.25">
      <c r="B77"/>
    </row>
    <row r="78" spans="2:2" ht="15" x14ac:dyDescent="0.25">
      <c r="B78"/>
    </row>
    <row r="79" spans="2:2" ht="15" x14ac:dyDescent="0.25">
      <c r="B79"/>
    </row>
    <row r="80" spans="2:2" ht="15" x14ac:dyDescent="0.25">
      <c r="B80"/>
    </row>
    <row r="81" spans="2:2" ht="15" x14ac:dyDescent="0.25">
      <c r="B81"/>
    </row>
    <row r="82" spans="2:2" ht="15" x14ac:dyDescent="0.25">
      <c r="B82"/>
    </row>
    <row r="83" spans="2:2" ht="15" x14ac:dyDescent="0.25">
      <c r="B83"/>
    </row>
    <row r="84" spans="2:2" ht="15" x14ac:dyDescent="0.25">
      <c r="B84"/>
    </row>
    <row r="85" spans="2:2" ht="15" x14ac:dyDescent="0.25">
      <c r="B85"/>
    </row>
    <row r="86" spans="2:2" ht="15" x14ac:dyDescent="0.25">
      <c r="B86"/>
    </row>
    <row r="87" spans="2:2" ht="15" x14ac:dyDescent="0.25">
      <c r="B87"/>
    </row>
    <row r="88" spans="2:2" ht="15" x14ac:dyDescent="0.25">
      <c r="B88"/>
    </row>
    <row r="89" spans="2:2" ht="15" x14ac:dyDescent="0.25">
      <c r="B89"/>
    </row>
    <row r="90" spans="2:2" ht="15" x14ac:dyDescent="0.25">
      <c r="B90"/>
    </row>
    <row r="91" spans="2:2" ht="15" x14ac:dyDescent="0.25">
      <c r="B91"/>
    </row>
    <row r="92" spans="2:2" ht="15" x14ac:dyDescent="0.25">
      <c r="B92"/>
    </row>
    <row r="93" spans="2:2" ht="15" x14ac:dyDescent="0.25">
      <c r="B93"/>
    </row>
    <row r="94" spans="2:2" ht="15" x14ac:dyDescent="0.25">
      <c r="B94"/>
    </row>
    <row r="95" spans="2:2" ht="15" x14ac:dyDescent="0.25">
      <c r="B95"/>
    </row>
    <row r="96" spans="2:2" ht="15" x14ac:dyDescent="0.25">
      <c r="B96"/>
    </row>
    <row r="97" spans="2:2" ht="15" x14ac:dyDescent="0.25">
      <c r="B97"/>
    </row>
    <row r="98" spans="2:2" ht="15" x14ac:dyDescent="0.25">
      <c r="B98"/>
    </row>
    <row r="99" spans="2:2" ht="15" x14ac:dyDescent="0.25">
      <c r="B99"/>
    </row>
    <row r="100" spans="2:2" ht="15" x14ac:dyDescent="0.25">
      <c r="B100"/>
    </row>
    <row r="101" spans="2:2" ht="15" x14ac:dyDescent="0.25">
      <c r="B101"/>
    </row>
    <row r="102" spans="2:2" ht="15" x14ac:dyDescent="0.25">
      <c r="B102"/>
    </row>
    <row r="103" spans="2:2" ht="15" x14ac:dyDescent="0.25">
      <c r="B103"/>
    </row>
    <row r="104" spans="2:2" ht="15" x14ac:dyDescent="0.25">
      <c r="B104"/>
    </row>
    <row r="105" spans="2:2" ht="15" x14ac:dyDescent="0.25">
      <c r="B105"/>
    </row>
    <row r="106" spans="2:2" ht="15" x14ac:dyDescent="0.25">
      <c r="B106"/>
    </row>
    <row r="107" spans="2:2" ht="15" x14ac:dyDescent="0.25">
      <c r="B107"/>
    </row>
    <row r="108" spans="2:2" ht="15" x14ac:dyDescent="0.25">
      <c r="B108"/>
    </row>
    <row r="109" spans="2:2" ht="15" x14ac:dyDescent="0.25">
      <c r="B109"/>
    </row>
    <row r="110" spans="2:2" ht="15" x14ac:dyDescent="0.25">
      <c r="B110"/>
    </row>
    <row r="111" spans="2:2" ht="15" x14ac:dyDescent="0.25">
      <c r="B111"/>
    </row>
    <row r="112" spans="2:2" ht="15" x14ac:dyDescent="0.25">
      <c r="B112"/>
    </row>
    <row r="113" spans="2:2" ht="15" x14ac:dyDescent="0.25">
      <c r="B113"/>
    </row>
    <row r="114" spans="2:2" ht="15" x14ac:dyDescent="0.25">
      <c r="B114"/>
    </row>
    <row r="115" spans="2:2" ht="15" x14ac:dyDescent="0.25">
      <c r="B115"/>
    </row>
    <row r="116" spans="2:2" ht="15" x14ac:dyDescent="0.25">
      <c r="B116"/>
    </row>
    <row r="117" spans="2:2" ht="15" x14ac:dyDescent="0.25">
      <c r="B117"/>
    </row>
    <row r="118" spans="2:2" ht="15" x14ac:dyDescent="0.25">
      <c r="B118"/>
    </row>
  </sheetData>
  <sortState xmlns:xlrd2="http://schemas.microsoft.com/office/spreadsheetml/2017/richdata2" ref="A3:J35">
    <sortCondition ref="J3" customList="Très fort,Fort,Modéré,Faible,Très faible,Nul,-"/>
    <sortCondition descending="1" ref="D3"/>
  </sortState>
  <conditionalFormatting sqref="B3:B26">
    <cfRule type="expression" dxfId="52" priority="4">
      <formula>B3:AV112="Modéré"</formula>
    </cfRule>
  </conditionalFormatting>
  <conditionalFormatting sqref="B27:B31">
    <cfRule type="expression" dxfId="51" priority="3">
      <formula>B27:AV136="Modéré"</formula>
    </cfRule>
  </conditionalFormatting>
  <conditionalFormatting sqref="B32:B35">
    <cfRule type="expression" dxfId="50" priority="2">
      <formula>B32:AV141="Modéré"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390525</xdr:colOff>
                <xdr:row>0</xdr:row>
                <xdr:rowOff>57150</xdr:rowOff>
              </from>
              <to>
                <xdr:col>1</xdr:col>
                <xdr:colOff>542925</xdr:colOff>
                <xdr:row>0</xdr:row>
                <xdr:rowOff>390525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Fill="0" autoLine="0" r:id="rId7">
            <anchor moveWithCells="1">
              <from>
                <xdr:col>1</xdr:col>
                <xdr:colOff>657225</xdr:colOff>
                <xdr:row>0</xdr:row>
                <xdr:rowOff>57150</xdr:rowOff>
              </from>
              <to>
                <xdr:col>2</xdr:col>
                <xdr:colOff>1009650</xdr:colOff>
                <xdr:row>0</xdr:row>
                <xdr:rowOff>390525</xdr:rowOff>
              </to>
            </anchor>
          </controlPr>
        </control>
      </mc:Choice>
      <mc:Fallback>
        <control shapeId="3075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P185"/>
  <sheetViews>
    <sheetView zoomScaleNormal="100" workbookViewId="0">
      <selection activeCell="N1" sqref="N1"/>
    </sheetView>
  </sheetViews>
  <sheetFormatPr baseColWidth="10" defaultRowHeight="15" customHeight="1" x14ac:dyDescent="0.25"/>
  <cols>
    <col min="1" max="1" width="17" style="8" customWidth="1"/>
    <col min="2" max="2" width="7.85546875" style="8" customWidth="1"/>
    <col min="3" max="3" width="11.7109375" style="9" customWidth="1"/>
    <col min="4" max="4" width="7.42578125" style="9" customWidth="1"/>
    <col min="5" max="5" width="7.5703125" style="11" customWidth="1"/>
    <col min="6" max="9" width="10.5703125" style="9" customWidth="1"/>
    <col min="10" max="10" width="9.7109375" style="10" customWidth="1"/>
    <col min="11" max="11" width="11.5703125" style="10" customWidth="1"/>
    <col min="12" max="12" width="13.28515625" style="10" customWidth="1"/>
    <col min="13" max="13" width="10.7109375" style="10" customWidth="1"/>
    <col min="14" max="15" width="11.42578125" style="2"/>
    <col min="17" max="16384" width="11.42578125" style="2"/>
  </cols>
  <sheetData>
    <row r="1" spans="1:16" ht="33.7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4">
        <v>3</v>
      </c>
      <c r="N1"/>
      <c r="O1"/>
    </row>
    <row r="2" spans="1:16" ht="39.950000000000003" customHeight="1" x14ac:dyDescent="0.25">
      <c r="A2" s="30" t="s">
        <v>10</v>
      </c>
      <c r="B2" s="30" t="s">
        <v>24</v>
      </c>
      <c r="C2" s="31" t="s">
        <v>141</v>
      </c>
      <c r="D2" s="31" t="s">
        <v>142</v>
      </c>
      <c r="E2" s="31" t="s">
        <v>144</v>
      </c>
      <c r="F2" s="33" t="s">
        <v>15</v>
      </c>
      <c r="G2" s="33"/>
      <c r="H2" s="33"/>
      <c r="I2" s="33"/>
      <c r="J2" s="33" t="s">
        <v>148</v>
      </c>
      <c r="K2" s="33" t="s">
        <v>149</v>
      </c>
      <c r="L2" s="33" t="s">
        <v>150</v>
      </c>
      <c r="M2" s="29" t="s">
        <v>151</v>
      </c>
    </row>
    <row r="3" spans="1:16" ht="15" customHeight="1" x14ac:dyDescent="0.25">
      <c r="A3" s="30"/>
      <c r="B3" s="30"/>
      <c r="C3" s="31"/>
      <c r="D3" s="31"/>
      <c r="E3" s="32"/>
      <c r="F3" s="26" t="s">
        <v>143</v>
      </c>
      <c r="G3" s="26" t="s">
        <v>145</v>
      </c>
      <c r="H3" s="26" t="s">
        <v>146</v>
      </c>
      <c r="I3" s="26" t="s">
        <v>147</v>
      </c>
      <c r="J3" s="33"/>
      <c r="K3" s="33"/>
      <c r="L3" s="33"/>
      <c r="M3" s="29"/>
      <c r="N3"/>
      <c r="O3"/>
    </row>
    <row r="4" spans="1:16" ht="15" customHeight="1" x14ac:dyDescent="0.25">
      <c r="A4" s="41" t="s">
        <v>58</v>
      </c>
      <c r="B4" s="42">
        <f>IF(INDEX(A!$A$2:$AU$2500,MATCH(A4,A!$AH$2:$AH$2500,0),37)=0,"-",INDEX(A!$A$2:$AU$2500,MATCH(A4,A!$AH$2:$AH$2500,0),37))</f>
        <v>4</v>
      </c>
      <c r="C4" s="43"/>
      <c r="D4" s="43"/>
      <c r="E4" s="44">
        <f>IF(SUMIF(A!$AH$2:$AH$2500,'C'!A4,A!$AS$2:$AS$2500)=0," - ",SUMIF(A!$AH$2:$AH$2500,'C'!A4,A!$AS$2:$AS$2500))</f>
        <v>1.742983251953125</v>
      </c>
      <c r="F4" s="34" t="str">
        <f>IF(P4="Impact",INDEX(A!$A2:$AU$2500,MATCH(A4,A!$AH2:$AH$2500,0),45)," 0 ")</f>
        <v xml:space="preserve"> 0 </v>
      </c>
      <c r="K4" s="45"/>
      <c r="L4" s="45"/>
      <c r="M4" s="45"/>
      <c r="P4" t="s">
        <v>91</v>
      </c>
    </row>
    <row r="5" spans="1:16" ht="15" customHeight="1" x14ac:dyDescent="0.25">
      <c r="A5" s="36"/>
      <c r="B5" s="37"/>
      <c r="C5" s="38"/>
      <c r="D5" s="38"/>
      <c r="E5" s="39"/>
      <c r="F5" s="34"/>
      <c r="K5" s="40"/>
      <c r="L5" s="40"/>
      <c r="M5" s="40"/>
    </row>
    <row r="6" spans="1:16" ht="15" customHeight="1" x14ac:dyDescent="0.25">
      <c r="A6" s="36"/>
      <c r="B6" s="37"/>
      <c r="C6" s="38"/>
      <c r="D6" s="38"/>
      <c r="E6" s="39"/>
      <c r="F6" s="34"/>
      <c r="K6" s="40"/>
      <c r="L6" s="40"/>
      <c r="M6" s="40"/>
    </row>
    <row r="7" spans="1:16" ht="15" customHeight="1" x14ac:dyDescent="0.25">
      <c r="A7" s="36" t="s">
        <v>58</v>
      </c>
      <c r="B7" s="37">
        <f>IF(INDEX(A!$A$2:$AU$2500,MATCH(A7,A!$AH$2:$AH$2500,0),37)=0,"-",INDEX(A!$A$2:$AU$2500,MATCH(A7,A!$AH$2:$AH$2500,0),37))</f>
        <v>4</v>
      </c>
      <c r="C7" s="38"/>
      <c r="D7" s="38"/>
      <c r="E7" s="39">
        <f>IF(SUMIF(A!$AH$2:$AH$2500,'C'!A7,A!$AS$2:$AS$2500)=0," - ",SUMIF(A!$AH$2:$AH$2500,'C'!A7,A!$AS$2:$AS$2500))</f>
        <v>1.742983251953125</v>
      </c>
      <c r="F7" s="34" t="str">
        <f>IF(P7="Impact",INDEX(A!$A3:$AU$2500,MATCH(A7,A!$AH3:$AH$2500,0),45)," 0 ")</f>
        <v xml:space="preserve"> 0 </v>
      </c>
      <c r="K7" s="40"/>
      <c r="L7" s="40"/>
      <c r="M7" s="40"/>
      <c r="P7" t="s">
        <v>91</v>
      </c>
    </row>
    <row r="8" spans="1:16" ht="15" customHeight="1" x14ac:dyDescent="0.25">
      <c r="A8" s="36"/>
      <c r="B8" s="37"/>
      <c r="C8" s="38"/>
      <c r="D8" s="38"/>
      <c r="E8" s="39"/>
      <c r="F8" s="34"/>
      <c r="K8" s="40"/>
      <c r="L8" s="40"/>
      <c r="M8" s="40"/>
    </row>
    <row r="9" spans="1:16" ht="15" customHeight="1" x14ac:dyDescent="0.25">
      <c r="A9" s="36"/>
      <c r="B9" s="37"/>
      <c r="C9" s="38"/>
      <c r="D9" s="38"/>
      <c r="E9" s="39"/>
      <c r="F9" s="34"/>
      <c r="K9" s="40"/>
      <c r="L9" s="40"/>
      <c r="M9" s="40"/>
    </row>
    <row r="10" spans="1:16" ht="15" customHeight="1" x14ac:dyDescent="0.25">
      <c r="A10" s="36" t="s">
        <v>59</v>
      </c>
      <c r="B10" s="37">
        <f>IF(INDEX(A!$A$2:$AU$2500,MATCH(A10,A!$AH$2:$AH$2500,0),37)=0,"-",INDEX(A!$A$2:$AU$2500,MATCH(A10,A!$AH$2:$AH$2500,0),37))</f>
        <v>3</v>
      </c>
      <c r="C10" s="38"/>
      <c r="D10" s="38"/>
      <c r="E10" s="39">
        <f>IF(SUMIF(A!$AH$2:$AH$2500,'C'!A10,A!$AS$2:$AS$2500)=0," - ",SUMIF(A!$AH$2:$AH$2500,'C'!A10,A!$AS$2:$AS$2500))</f>
        <v>9.8950102539062499</v>
      </c>
      <c r="F10" s="34" t="str">
        <f>IF(P10="Impact",INDEX(A!$A4:$AU$2500,MATCH(A10,A!$AH4:$AH$2500,0),45)," 0 ")</f>
        <v xml:space="preserve"> 0 </v>
      </c>
      <c r="K10" s="40"/>
      <c r="L10" s="40"/>
      <c r="M10" s="40"/>
      <c r="P10" t="s">
        <v>91</v>
      </c>
    </row>
    <row r="11" spans="1:16" ht="15" customHeight="1" x14ac:dyDescent="0.25">
      <c r="A11" s="36"/>
      <c r="B11" s="37"/>
      <c r="C11" s="38"/>
      <c r="D11" s="38"/>
      <c r="E11" s="39"/>
      <c r="F11" s="34"/>
      <c r="K11" s="40"/>
      <c r="L11" s="40"/>
      <c r="M11" s="40"/>
    </row>
    <row r="12" spans="1:16" ht="15" customHeight="1" x14ac:dyDescent="0.25">
      <c r="A12" s="36"/>
      <c r="B12" s="37"/>
      <c r="C12" s="38"/>
      <c r="D12" s="38"/>
      <c r="E12" s="39"/>
      <c r="F12" s="34"/>
      <c r="K12" s="40"/>
      <c r="L12" s="40"/>
      <c r="M12" s="40"/>
    </row>
    <row r="13" spans="1:16" ht="15" customHeight="1" x14ac:dyDescent="0.25">
      <c r="A13" s="36" t="s">
        <v>60</v>
      </c>
      <c r="B13" s="37">
        <f>IF(INDEX(A!$A$2:$AU$2500,MATCH(A13,A!$AH$2:$AH$2500,0),37)=0,"-",INDEX(A!$A$2:$AU$2500,MATCH(A13,A!$AH$2:$AH$2500,0),37))</f>
        <v>3</v>
      </c>
      <c r="C13" s="38"/>
      <c r="D13" s="38"/>
      <c r="E13" s="39">
        <f>IF(SUMIF(A!$AH$2:$AH$2500,'C'!A13,A!$AS$2:$AS$2500)=0," - ",SUMIF(A!$AH$2:$AH$2500,'C'!A13,A!$AS$2:$AS$2500))</f>
        <v>7.9171255859374998</v>
      </c>
      <c r="F13" s="34" t="str">
        <f>IF(P13="Impact",INDEX(A!$A5:$AU$2500,MATCH(A13,A!$AH5:$AH$2500,0),45)," 0 ")</f>
        <v xml:space="preserve"> 0 </v>
      </c>
      <c r="K13" s="40"/>
      <c r="L13" s="40"/>
      <c r="M13" s="40"/>
      <c r="P13" t="s">
        <v>91</v>
      </c>
    </row>
    <row r="14" spans="1:16" ht="15" customHeight="1" x14ac:dyDescent="0.25">
      <c r="A14" s="36"/>
      <c r="B14" s="37"/>
      <c r="C14" s="38"/>
      <c r="D14" s="38"/>
      <c r="E14" s="39"/>
      <c r="F14" s="34"/>
      <c r="K14" s="40"/>
      <c r="L14" s="40"/>
      <c r="M14" s="40"/>
    </row>
    <row r="15" spans="1:16" ht="15" customHeight="1" x14ac:dyDescent="0.25">
      <c r="A15" s="36"/>
      <c r="B15" s="37"/>
      <c r="C15" s="38"/>
      <c r="D15" s="38"/>
      <c r="E15" s="39"/>
      <c r="F15" s="34"/>
      <c r="K15" s="40"/>
      <c r="L15" s="40"/>
      <c r="M15" s="40"/>
    </row>
    <row r="16" spans="1:16" ht="15" customHeight="1" x14ac:dyDescent="0.25">
      <c r="A16" s="36" t="s">
        <v>60</v>
      </c>
      <c r="B16" s="37">
        <f>IF(INDEX(A!$A$2:$AU$2500,MATCH(A16,A!$AH$2:$AH$2500,0),37)=0,"-",INDEX(A!$A$2:$AU$2500,MATCH(A16,A!$AH$2:$AH$2500,0),37))</f>
        <v>3</v>
      </c>
      <c r="C16" s="38"/>
      <c r="D16" s="38"/>
      <c r="E16" s="39">
        <f>IF(SUMIF(A!$AH$2:$AH$2500,'C'!A16,A!$AS$2:$AS$2500)=0," - ",SUMIF(A!$AH$2:$AH$2500,'C'!A16,A!$AS$2:$AS$2500))</f>
        <v>7.9171255859374998</v>
      </c>
      <c r="F16" s="34" t="str">
        <f>IF(P16="Impact",INDEX(A!$A6:$AU$2500,MATCH(A16,A!$AH6:$AH$2500,0),45)," 0 ")</f>
        <v xml:space="preserve"> 0 </v>
      </c>
      <c r="K16" s="40"/>
      <c r="L16" s="40"/>
      <c r="M16" s="40"/>
      <c r="P16" t="s">
        <v>91</v>
      </c>
    </row>
    <row r="17" spans="1:16" ht="15" customHeight="1" x14ac:dyDescent="0.25">
      <c r="A17" s="36"/>
      <c r="B17" s="37"/>
      <c r="C17" s="38"/>
      <c r="D17" s="38"/>
      <c r="E17" s="39"/>
      <c r="F17" s="34"/>
      <c r="K17" s="40"/>
      <c r="L17" s="40"/>
      <c r="M17" s="40"/>
    </row>
    <row r="18" spans="1:16" ht="15" customHeight="1" x14ac:dyDescent="0.25">
      <c r="A18" s="36"/>
      <c r="B18" s="37"/>
      <c r="C18" s="38"/>
      <c r="D18" s="38"/>
      <c r="E18" s="39"/>
      <c r="F18" s="34"/>
      <c r="K18" s="40"/>
      <c r="L18" s="40"/>
      <c r="M18" s="40"/>
    </row>
    <row r="19" spans="1:16" ht="15" customHeight="1" x14ac:dyDescent="0.25">
      <c r="A19" s="36" t="s">
        <v>60</v>
      </c>
      <c r="B19" s="37">
        <f>IF(INDEX(A!$A$2:$AU$2500,MATCH(A19,A!$AH$2:$AH$2500,0),37)=0,"-",INDEX(A!$A$2:$AU$2500,MATCH(A19,A!$AH$2:$AH$2500,0),37))</f>
        <v>3</v>
      </c>
      <c r="C19" s="38"/>
      <c r="D19" s="38"/>
      <c r="E19" s="39">
        <f>IF(SUMIF(A!$AH$2:$AH$2500,'C'!A19,A!$AS$2:$AS$2500)=0," - ",SUMIF(A!$AH$2:$AH$2500,'C'!A19,A!$AS$2:$AS$2500))</f>
        <v>7.9171255859374998</v>
      </c>
      <c r="F19" s="34" t="str">
        <f>IF(P19="Impact",INDEX(A!$A7:$AU$2500,MATCH(A19,A!$AH7:$AH$2500,0),45)," 0 ")</f>
        <v xml:space="preserve"> 0 </v>
      </c>
      <c r="K19" s="40"/>
      <c r="L19" s="40"/>
      <c r="M19" s="40"/>
      <c r="P19" t="s">
        <v>91</v>
      </c>
    </row>
    <row r="20" spans="1:16" ht="15" customHeight="1" x14ac:dyDescent="0.25">
      <c r="A20" s="36"/>
      <c r="B20" s="37"/>
      <c r="C20" s="38"/>
      <c r="D20" s="38"/>
      <c r="E20" s="39"/>
      <c r="F20" s="34"/>
      <c r="K20" s="40"/>
      <c r="L20" s="40"/>
      <c r="M20" s="40"/>
    </row>
    <row r="21" spans="1:16" ht="15" customHeight="1" x14ac:dyDescent="0.25">
      <c r="A21" s="36"/>
      <c r="B21" s="37"/>
      <c r="C21" s="38"/>
      <c r="D21" s="38"/>
      <c r="E21" s="39"/>
      <c r="F21" s="34"/>
      <c r="K21" s="40"/>
      <c r="L21" s="40"/>
      <c r="M21" s="40"/>
    </row>
    <row r="22" spans="1:16" ht="15" customHeight="1" x14ac:dyDescent="0.25">
      <c r="A22" s="36" t="s">
        <v>60</v>
      </c>
      <c r="B22" s="37">
        <f>IF(INDEX(A!$A$2:$AU$2500,MATCH(A22,A!$AH$2:$AH$2500,0),37)=0,"-",INDEX(A!$A$2:$AU$2500,MATCH(A22,A!$AH$2:$AH$2500,0),37))</f>
        <v>3</v>
      </c>
      <c r="C22" s="38"/>
      <c r="D22" s="38"/>
      <c r="E22" s="39">
        <f>IF(SUMIF(A!$AH$2:$AH$2500,'C'!A22,A!$AS$2:$AS$2500)=0," - ",SUMIF(A!$AH$2:$AH$2500,'C'!A22,A!$AS$2:$AS$2500))</f>
        <v>7.9171255859374998</v>
      </c>
      <c r="F22" s="34" t="str">
        <f>IF(P22="Impact",INDEX(A!$A8:$AU$2500,MATCH(A22,A!$AH8:$AH$2500,0),45)," 0 ")</f>
        <v xml:space="preserve"> 0 </v>
      </c>
      <c r="K22" s="40"/>
      <c r="L22" s="40"/>
      <c r="M22" s="40"/>
      <c r="P22" t="s">
        <v>91</v>
      </c>
    </row>
    <row r="23" spans="1:16" ht="15" customHeight="1" x14ac:dyDescent="0.25">
      <c r="A23" s="36"/>
      <c r="B23" s="37"/>
      <c r="C23" s="38"/>
      <c r="D23" s="38"/>
      <c r="E23" s="39"/>
      <c r="F23" s="34"/>
      <c r="K23" s="40"/>
      <c r="L23" s="40"/>
      <c r="M23" s="40"/>
    </row>
    <row r="24" spans="1:16" ht="15" customHeight="1" x14ac:dyDescent="0.25">
      <c r="A24" s="36"/>
      <c r="B24" s="37"/>
      <c r="C24" s="38"/>
      <c r="D24" s="38"/>
      <c r="E24" s="39"/>
      <c r="F24" s="34"/>
      <c r="K24" s="40"/>
      <c r="L24" s="40"/>
      <c r="M24" s="40"/>
    </row>
    <row r="25" spans="1:16" ht="15" customHeight="1" x14ac:dyDescent="0.25">
      <c r="A25" s="36" t="s">
        <v>61</v>
      </c>
      <c r="B25" s="37">
        <f>IF(INDEX(A!$A$2:$AU$2500,MATCH(A25,A!$AH$2:$AH$2500,0),37)=0,"-",INDEX(A!$A$2:$AU$2500,MATCH(A25,A!$AH$2:$AH$2500,0),37))</f>
        <v>4</v>
      </c>
      <c r="C25" s="38"/>
      <c r="D25" s="38"/>
      <c r="E25" s="39">
        <f>IF(SUMIF(A!$AH$2:$AH$2500,'C'!A25,A!$AS$2:$AS$2500)=0," - ",SUMIF(A!$AH$2:$AH$2500,'C'!A25,A!$AS$2:$AS$2500))</f>
        <v>0.677831689453125</v>
      </c>
      <c r="F25" s="34" t="str">
        <f>IF(P25="Impact",INDEX(A!$A9:$AU$2500,MATCH(A25,A!$AH9:$AH$2500,0),45)," 0 ")</f>
        <v xml:space="preserve"> 0 </v>
      </c>
      <c r="K25" s="40"/>
      <c r="L25" s="40"/>
      <c r="M25" s="40"/>
      <c r="P25" t="s">
        <v>91</v>
      </c>
    </row>
    <row r="26" spans="1:16" ht="15" customHeight="1" x14ac:dyDescent="0.25">
      <c r="A26" s="36"/>
      <c r="B26" s="37"/>
      <c r="C26" s="38"/>
      <c r="D26" s="38"/>
      <c r="E26" s="39"/>
      <c r="F26" s="34"/>
      <c r="K26" s="40"/>
      <c r="L26" s="40"/>
      <c r="M26" s="40"/>
    </row>
    <row r="27" spans="1:16" ht="15" customHeight="1" x14ac:dyDescent="0.25">
      <c r="A27" s="36"/>
      <c r="B27" s="37"/>
      <c r="C27" s="38"/>
      <c r="D27" s="38"/>
      <c r="E27" s="39"/>
      <c r="F27" s="34"/>
      <c r="K27" s="40"/>
      <c r="L27" s="40"/>
      <c r="M27" s="40"/>
    </row>
    <row r="28" spans="1:16" ht="15" customHeight="1" x14ac:dyDescent="0.25">
      <c r="A28" s="36" t="s">
        <v>61</v>
      </c>
      <c r="B28" s="37">
        <f>IF(INDEX(A!$A$2:$AU$2500,MATCH(A28,A!$AH$2:$AH$2500,0),37)=0,"-",INDEX(A!$A$2:$AU$2500,MATCH(A28,A!$AH$2:$AH$2500,0),37))</f>
        <v>4</v>
      </c>
      <c r="C28" s="38"/>
      <c r="D28" s="38"/>
      <c r="E28" s="39">
        <f>IF(SUMIF(A!$AH$2:$AH$2500,'C'!A28,A!$AS$2:$AS$2500)=0," - ",SUMIF(A!$AH$2:$AH$2500,'C'!A28,A!$AS$2:$AS$2500))</f>
        <v>0.677831689453125</v>
      </c>
      <c r="F28" s="34" t="str">
        <f>IF(P28="Impact",INDEX(A!$A10:$AU$2500,MATCH(A28,A!$AH10:$AH$2500,0),45)," 0 ")</f>
        <v xml:space="preserve"> 0 </v>
      </c>
      <c r="K28" s="40"/>
      <c r="L28" s="40"/>
      <c r="M28" s="40"/>
      <c r="P28" t="s">
        <v>91</v>
      </c>
    </row>
    <row r="29" spans="1:16" ht="15" customHeight="1" x14ac:dyDescent="0.25">
      <c r="A29" s="36"/>
      <c r="B29" s="37"/>
      <c r="C29" s="38"/>
      <c r="D29" s="38"/>
      <c r="E29" s="39"/>
      <c r="F29" s="34"/>
      <c r="K29" s="40"/>
      <c r="L29" s="40"/>
      <c r="M29" s="40"/>
    </row>
    <row r="30" spans="1:16" ht="15" customHeight="1" x14ac:dyDescent="0.25">
      <c r="A30" s="36"/>
      <c r="B30" s="37"/>
      <c r="C30" s="38"/>
      <c r="D30" s="38"/>
      <c r="E30" s="39"/>
      <c r="F30" s="34"/>
      <c r="K30" s="40"/>
      <c r="L30" s="40"/>
      <c r="M30" s="40"/>
    </row>
    <row r="31" spans="1:16" ht="15" customHeight="1" x14ac:dyDescent="0.25">
      <c r="A31" s="36" t="s">
        <v>62</v>
      </c>
      <c r="B31" s="37">
        <f>IF(INDEX(A!$A$2:$AU$2500,MATCH(A31,A!$AH$2:$AH$2500,0),37)=0,"-",INDEX(A!$A$2:$AU$2500,MATCH(A31,A!$AH$2:$AH$2500,0),37))</f>
        <v>4</v>
      </c>
      <c r="C31" s="38"/>
      <c r="D31" s="38"/>
      <c r="E31" s="39">
        <f>IF(SUMIF(A!$AH$2:$AH$2500,'C'!A31,A!$AS$2:$AS$2500)=0," - ",SUMIF(A!$AH$2:$AH$2500,'C'!A31,A!$AS$2:$AS$2500))</f>
        <v>1.2075646484375</v>
      </c>
      <c r="F31" s="34" t="str">
        <f>IF(P31="Impact",INDEX(A!$A11:$AU$2500,MATCH(A31,A!$AH11:$AH$2500,0),45)," 0 ")</f>
        <v xml:space="preserve"> 0 </v>
      </c>
      <c r="K31" s="40"/>
      <c r="L31" s="40"/>
      <c r="M31" s="40"/>
      <c r="P31" t="s">
        <v>91</v>
      </c>
    </row>
    <row r="32" spans="1:16" ht="15" customHeight="1" x14ac:dyDescent="0.25">
      <c r="A32" s="36"/>
      <c r="B32" s="37"/>
      <c r="C32" s="38"/>
      <c r="D32" s="38"/>
      <c r="E32" s="39"/>
      <c r="F32" s="34"/>
      <c r="K32" s="40"/>
      <c r="L32" s="40"/>
      <c r="M32" s="40"/>
    </row>
    <row r="33" spans="1:16" ht="15" customHeight="1" x14ac:dyDescent="0.25">
      <c r="A33" s="36"/>
      <c r="B33" s="37"/>
      <c r="C33" s="38"/>
      <c r="D33" s="38"/>
      <c r="E33" s="39"/>
      <c r="F33" s="34"/>
      <c r="K33" s="40"/>
      <c r="L33" s="40"/>
      <c r="M33" s="40"/>
    </row>
    <row r="34" spans="1:16" ht="15" customHeight="1" x14ac:dyDescent="0.25">
      <c r="A34" s="36" t="s">
        <v>63</v>
      </c>
      <c r="B34" s="37">
        <f>IF(INDEX(A!$A$2:$AU$2500,MATCH(A34,A!$AH$2:$AH$2500,0),37)=0,"-",INDEX(A!$A$2:$AU$2500,MATCH(A34,A!$AH$2:$AH$2500,0),37))</f>
        <v>3</v>
      </c>
      <c r="C34" s="38"/>
      <c r="D34" s="38"/>
      <c r="E34" s="39">
        <f>IF(SUMIF(A!$AH$2:$AH$2500,'C'!A34,A!$AS$2:$AS$2500)=0," - ",SUMIF(A!$AH$2:$AH$2500,'C'!A34,A!$AS$2:$AS$2500))</f>
        <v>13.216886621093749</v>
      </c>
      <c r="F34" s="34" t="str">
        <f>IF(P34="Impact",INDEX(A!$A12:$AU$2500,MATCH(A34,A!$AH12:$AH$2500,0),45)," 0 ")</f>
        <v xml:space="preserve"> 0 </v>
      </c>
      <c r="K34" s="40"/>
      <c r="L34" s="40"/>
      <c r="M34" s="40"/>
      <c r="P34" t="s">
        <v>91</v>
      </c>
    </row>
    <row r="35" spans="1:16" ht="15" customHeight="1" x14ac:dyDescent="0.25">
      <c r="A35" s="36"/>
      <c r="B35" s="37"/>
      <c r="C35" s="38"/>
      <c r="D35" s="38"/>
      <c r="E35" s="39"/>
      <c r="F35" s="34"/>
      <c r="K35" s="40"/>
      <c r="L35" s="40"/>
      <c r="M35" s="40"/>
    </row>
    <row r="36" spans="1:16" ht="15" customHeight="1" x14ac:dyDescent="0.25">
      <c r="A36" s="36"/>
      <c r="B36" s="37"/>
      <c r="C36" s="38"/>
      <c r="D36" s="38"/>
      <c r="E36" s="39"/>
      <c r="F36" s="34"/>
      <c r="K36" s="40"/>
      <c r="L36" s="40"/>
      <c r="M36" s="40"/>
    </row>
    <row r="37" spans="1:16" ht="15" customHeight="1" x14ac:dyDescent="0.25">
      <c r="A37" s="36" t="s">
        <v>63</v>
      </c>
      <c r="B37" s="37">
        <f>IF(INDEX(A!$A$2:$AU$2500,MATCH(A37,A!$AH$2:$AH$2500,0),37)=0,"-",INDEX(A!$A$2:$AU$2500,MATCH(A37,A!$AH$2:$AH$2500,0),37))</f>
        <v>3</v>
      </c>
      <c r="C37" s="38"/>
      <c r="D37" s="38"/>
      <c r="E37" s="39">
        <f>IF(SUMIF(A!$AH$2:$AH$2500,'C'!A37,A!$AS$2:$AS$2500)=0," - ",SUMIF(A!$AH$2:$AH$2500,'C'!A37,A!$AS$2:$AS$2500))</f>
        <v>13.216886621093749</v>
      </c>
      <c r="F37" s="34" t="str">
        <f>IF(P37="Impact",INDEX(A!$A13:$AU$2500,MATCH(A37,A!$AH13:$AH$2500,0),45)," 0 ")</f>
        <v xml:space="preserve"> 0 </v>
      </c>
      <c r="K37" s="40"/>
      <c r="L37" s="40"/>
      <c r="M37" s="40"/>
      <c r="P37" t="s">
        <v>91</v>
      </c>
    </row>
    <row r="38" spans="1:16" ht="15" customHeight="1" x14ac:dyDescent="0.25">
      <c r="A38" s="36"/>
      <c r="B38" s="37"/>
      <c r="C38" s="38"/>
      <c r="D38" s="38"/>
      <c r="E38" s="39"/>
      <c r="F38" s="34"/>
      <c r="K38" s="40"/>
      <c r="L38" s="40"/>
      <c r="M38" s="40"/>
    </row>
    <row r="39" spans="1:16" ht="15" customHeight="1" x14ac:dyDescent="0.25">
      <c r="A39" s="36"/>
      <c r="B39" s="37"/>
      <c r="C39" s="38"/>
      <c r="D39" s="38"/>
      <c r="E39" s="39"/>
      <c r="F39" s="34"/>
      <c r="K39" s="40"/>
      <c r="L39" s="40"/>
      <c r="M39" s="40"/>
    </row>
    <row r="40" spans="1:16" ht="15" customHeight="1" x14ac:dyDescent="0.25">
      <c r="A40" s="36" t="s">
        <v>63</v>
      </c>
      <c r="B40" s="37">
        <f>IF(INDEX(A!$A$2:$AU$2500,MATCH(A40,A!$AH$2:$AH$2500,0),37)=0,"-",INDEX(A!$A$2:$AU$2500,MATCH(A40,A!$AH$2:$AH$2500,0),37))</f>
        <v>3</v>
      </c>
      <c r="C40" s="38"/>
      <c r="D40" s="38"/>
      <c r="E40" s="39">
        <f>IF(SUMIF(A!$AH$2:$AH$2500,'C'!A40,A!$AS$2:$AS$2500)=0," - ",SUMIF(A!$AH$2:$AH$2500,'C'!A40,A!$AS$2:$AS$2500))</f>
        <v>13.216886621093749</v>
      </c>
      <c r="F40" s="34" t="str">
        <f>IF(P40="Impact",INDEX(A!$A14:$AU$2500,MATCH(A40,A!$AH14:$AH$2500,0),45)," 0 ")</f>
        <v xml:space="preserve"> 0 </v>
      </c>
      <c r="K40" s="40"/>
      <c r="L40" s="40"/>
      <c r="M40" s="40"/>
      <c r="P40" t="s">
        <v>91</v>
      </c>
    </row>
    <row r="41" spans="1:16" ht="15" customHeight="1" x14ac:dyDescent="0.25">
      <c r="A41" s="36"/>
      <c r="B41" s="37"/>
      <c r="C41" s="38"/>
      <c r="D41" s="38"/>
      <c r="E41" s="39"/>
      <c r="F41" s="34"/>
      <c r="K41" s="40"/>
      <c r="L41" s="40"/>
      <c r="M41" s="40"/>
    </row>
    <row r="42" spans="1:16" ht="15" customHeight="1" x14ac:dyDescent="0.25">
      <c r="A42" s="36"/>
      <c r="B42" s="37"/>
      <c r="C42" s="38"/>
      <c r="D42" s="38"/>
      <c r="E42" s="39"/>
      <c r="F42" s="34"/>
      <c r="K42" s="40"/>
      <c r="L42" s="40"/>
      <c r="M42" s="40"/>
    </row>
    <row r="43" spans="1:16" ht="15" customHeight="1" x14ac:dyDescent="0.25">
      <c r="A43" s="36" t="s">
        <v>63</v>
      </c>
      <c r="B43" s="37">
        <f>IF(INDEX(A!$A$2:$AU$2500,MATCH(A43,A!$AH$2:$AH$2500,0),37)=0,"-",INDEX(A!$A$2:$AU$2500,MATCH(A43,A!$AH$2:$AH$2500,0),37))</f>
        <v>3</v>
      </c>
      <c r="C43" s="38"/>
      <c r="D43" s="38"/>
      <c r="E43" s="39">
        <f>IF(SUMIF(A!$AH$2:$AH$2500,'C'!A43,A!$AS$2:$AS$2500)=0," - ",SUMIF(A!$AH$2:$AH$2500,'C'!A43,A!$AS$2:$AS$2500))</f>
        <v>13.216886621093749</v>
      </c>
      <c r="F43" s="34" t="str">
        <f>IF(P43="Impact",INDEX(A!$A15:$AU$2500,MATCH(A43,A!$AH15:$AH$2500,0),45)," 0 ")</f>
        <v xml:space="preserve"> 0 </v>
      </c>
      <c r="K43" s="40"/>
      <c r="L43" s="40"/>
      <c r="M43" s="40"/>
      <c r="P43" t="s">
        <v>91</v>
      </c>
    </row>
    <row r="44" spans="1:16" ht="15" customHeight="1" x14ac:dyDescent="0.25">
      <c r="A44" s="36"/>
      <c r="B44" s="37"/>
      <c r="C44" s="38"/>
      <c r="D44" s="38"/>
      <c r="E44" s="39"/>
      <c r="F44" s="34"/>
      <c r="K44" s="40"/>
      <c r="L44" s="40"/>
      <c r="M44" s="40"/>
    </row>
    <row r="45" spans="1:16" ht="15" customHeight="1" x14ac:dyDescent="0.25">
      <c r="A45" s="36"/>
      <c r="B45" s="37"/>
      <c r="C45" s="38"/>
      <c r="D45" s="38"/>
      <c r="E45" s="39"/>
      <c r="F45" s="34"/>
      <c r="K45" s="40"/>
      <c r="L45" s="40"/>
      <c r="M45" s="40"/>
    </row>
    <row r="46" spans="1:16" ht="15" customHeight="1" x14ac:dyDescent="0.25">
      <c r="A46" s="36" t="s">
        <v>63</v>
      </c>
      <c r="B46" s="37">
        <f>IF(INDEX(A!$A$2:$AU$2500,MATCH(A46,A!$AH$2:$AH$2500,0),37)=0,"-",INDEX(A!$A$2:$AU$2500,MATCH(A46,A!$AH$2:$AH$2500,0),37))</f>
        <v>3</v>
      </c>
      <c r="C46" s="38"/>
      <c r="D46" s="38"/>
      <c r="E46" s="39">
        <f>IF(SUMIF(A!$AH$2:$AH$2500,'C'!A46,A!$AS$2:$AS$2500)=0," - ",SUMIF(A!$AH$2:$AH$2500,'C'!A46,A!$AS$2:$AS$2500))</f>
        <v>13.216886621093749</v>
      </c>
      <c r="F46" s="34" t="str">
        <f>IF(P46="Impact",INDEX(A!$A16:$AU$2500,MATCH(A46,A!$AH16:$AH$2500,0),45)," 0 ")</f>
        <v xml:space="preserve"> 0 </v>
      </c>
      <c r="K46" s="40"/>
      <c r="L46" s="40"/>
      <c r="M46" s="40"/>
      <c r="P46" t="s">
        <v>91</v>
      </c>
    </row>
    <row r="47" spans="1:16" ht="15" customHeight="1" x14ac:dyDescent="0.25">
      <c r="A47" s="36"/>
      <c r="B47" s="37"/>
      <c r="C47" s="38"/>
      <c r="D47" s="38"/>
      <c r="E47" s="39"/>
      <c r="F47" s="34"/>
      <c r="K47" s="40"/>
      <c r="L47" s="40"/>
      <c r="M47" s="40"/>
    </row>
    <row r="48" spans="1:16" ht="15" customHeight="1" x14ac:dyDescent="0.25">
      <c r="A48" s="36"/>
      <c r="B48" s="37"/>
      <c r="C48" s="38"/>
      <c r="D48" s="38"/>
      <c r="E48" s="39"/>
      <c r="F48" s="34"/>
      <c r="K48" s="40"/>
      <c r="L48" s="40"/>
      <c r="M48" s="40"/>
    </row>
    <row r="49" spans="1:16" ht="15" customHeight="1" x14ac:dyDescent="0.25">
      <c r="A49" s="36" t="s">
        <v>63</v>
      </c>
      <c r="B49" s="37">
        <f>IF(INDEX(A!$A$2:$AU$2500,MATCH(A49,A!$AH$2:$AH$2500,0),37)=0,"-",INDEX(A!$A$2:$AU$2500,MATCH(A49,A!$AH$2:$AH$2500,0),37))</f>
        <v>3</v>
      </c>
      <c r="C49" s="38"/>
      <c r="D49" s="38"/>
      <c r="E49" s="39">
        <f>IF(SUMIF(A!$AH$2:$AH$2500,'C'!A49,A!$AS$2:$AS$2500)=0," - ",SUMIF(A!$AH$2:$AH$2500,'C'!A49,A!$AS$2:$AS$2500))</f>
        <v>13.216886621093749</v>
      </c>
      <c r="F49" s="34" t="str">
        <f>IF(P49="Impact",INDEX(A!$A17:$AU$2500,MATCH(A49,A!$AH17:$AH$2500,0),45)," 0 ")</f>
        <v xml:space="preserve"> 0 </v>
      </c>
      <c r="K49" s="40"/>
      <c r="L49" s="40"/>
      <c r="M49" s="40"/>
      <c r="P49" t="s">
        <v>91</v>
      </c>
    </row>
    <row r="50" spans="1:16" ht="15" customHeight="1" x14ac:dyDescent="0.25">
      <c r="A50" s="36"/>
      <c r="B50" s="37"/>
      <c r="C50" s="38"/>
      <c r="D50" s="38"/>
      <c r="E50" s="39"/>
      <c r="F50" s="34"/>
      <c r="K50" s="40"/>
      <c r="L50" s="40"/>
      <c r="M50" s="40"/>
    </row>
    <row r="51" spans="1:16" ht="15" customHeight="1" x14ac:dyDescent="0.25">
      <c r="A51" s="36"/>
      <c r="B51" s="37"/>
      <c r="C51" s="38"/>
      <c r="D51" s="38"/>
      <c r="E51" s="39"/>
      <c r="F51" s="34"/>
      <c r="K51" s="40"/>
      <c r="L51" s="40"/>
      <c r="M51" s="40"/>
    </row>
    <row r="52" spans="1:16" ht="15" customHeight="1" x14ac:dyDescent="0.25">
      <c r="A52" s="36" t="s">
        <v>63</v>
      </c>
      <c r="B52" s="37">
        <f>IF(INDEX(A!$A$2:$AU$2500,MATCH(A52,A!$AH$2:$AH$2500,0),37)=0,"-",INDEX(A!$A$2:$AU$2500,MATCH(A52,A!$AH$2:$AH$2500,0),37))</f>
        <v>3</v>
      </c>
      <c r="C52" s="38"/>
      <c r="D52" s="38"/>
      <c r="E52" s="39">
        <f>IF(SUMIF(A!$AH$2:$AH$2500,'C'!A52,A!$AS$2:$AS$2500)=0," - ",SUMIF(A!$AH$2:$AH$2500,'C'!A52,A!$AS$2:$AS$2500))</f>
        <v>13.216886621093749</v>
      </c>
      <c r="F52" s="34" t="str">
        <f>IF(P52="Impact",INDEX(A!$A18:$AU$2500,MATCH(A52,A!$AH18:$AH$2500,0),45)," 0 ")</f>
        <v xml:space="preserve"> 0 </v>
      </c>
      <c r="K52" s="40"/>
      <c r="L52" s="40"/>
      <c r="M52" s="40"/>
      <c r="P52" t="s">
        <v>91</v>
      </c>
    </row>
    <row r="53" spans="1:16" ht="15" customHeight="1" x14ac:dyDescent="0.25">
      <c r="A53" s="36"/>
      <c r="B53" s="37"/>
      <c r="C53" s="38"/>
      <c r="D53" s="38"/>
      <c r="E53" s="39"/>
      <c r="F53" s="34"/>
      <c r="K53" s="40"/>
      <c r="L53" s="40"/>
      <c r="M53" s="40"/>
    </row>
    <row r="54" spans="1:16" ht="15" customHeight="1" x14ac:dyDescent="0.25">
      <c r="A54" s="36"/>
      <c r="B54" s="37"/>
      <c r="C54" s="38"/>
      <c r="D54" s="38"/>
      <c r="E54" s="39"/>
      <c r="F54" s="34"/>
      <c r="K54" s="40"/>
      <c r="L54" s="40"/>
      <c r="M54" s="40"/>
    </row>
    <row r="55" spans="1:16" ht="15" customHeight="1" x14ac:dyDescent="0.25">
      <c r="A55" s="36"/>
      <c r="B55" s="37"/>
      <c r="C55" s="38"/>
      <c r="D55" s="38"/>
      <c r="E55" s="39"/>
      <c r="F55" s="34"/>
      <c r="K55" s="40"/>
      <c r="L55" s="40"/>
      <c r="M55" s="40"/>
    </row>
    <row r="56" spans="1:16" ht="15" customHeight="1" x14ac:dyDescent="0.25">
      <c r="A56" s="36"/>
      <c r="B56" s="37"/>
      <c r="C56" s="38"/>
      <c r="D56" s="38"/>
      <c r="E56" s="39"/>
      <c r="F56" s="34"/>
      <c r="K56" s="40"/>
      <c r="L56" s="40"/>
      <c r="M56" s="40"/>
    </row>
    <row r="57" spans="1:16" ht="15" customHeight="1" x14ac:dyDescent="0.25">
      <c r="A57" s="36" t="s">
        <v>63</v>
      </c>
      <c r="B57" s="37">
        <f>IF(INDEX(A!$A$2:$AU$2500,MATCH(A57,A!$AH$2:$AH$2500,0),37)=0,"-",INDEX(A!$A$2:$AU$2500,MATCH(A57,A!$AH$2:$AH$2500,0),37))</f>
        <v>3</v>
      </c>
      <c r="C57" s="38"/>
      <c r="D57" s="38"/>
      <c r="E57" s="39">
        <f>IF(SUMIF(A!$AH$2:$AH$2500,'C'!A57,A!$AS$2:$AS$2500)=0," - ",SUMIF(A!$AH$2:$AH$2500,'C'!A57,A!$AS$2:$AS$2500))</f>
        <v>13.216886621093749</v>
      </c>
      <c r="F57" s="34" t="str">
        <f>IF(P57="Impact",INDEX(A!$A19:$AU$2500,MATCH(A57,A!$AH19:$AH$2500,0),45)," 0 ")</f>
        <v xml:space="preserve"> 0 </v>
      </c>
      <c r="K57" s="40"/>
      <c r="L57" s="40"/>
      <c r="M57" s="40"/>
      <c r="P57" t="s">
        <v>91</v>
      </c>
    </row>
    <row r="58" spans="1:16" ht="15" customHeight="1" x14ac:dyDescent="0.25">
      <c r="A58" s="36"/>
      <c r="B58" s="37"/>
      <c r="C58" s="38"/>
      <c r="D58" s="38"/>
      <c r="E58" s="39"/>
      <c r="F58" s="34"/>
      <c r="K58" s="40"/>
      <c r="L58" s="40"/>
      <c r="M58" s="40"/>
    </row>
    <row r="59" spans="1:16" ht="15" customHeight="1" x14ac:dyDescent="0.25">
      <c r="A59" s="36"/>
      <c r="B59" s="37"/>
      <c r="C59" s="38"/>
      <c r="D59" s="38"/>
      <c r="E59" s="39"/>
      <c r="F59" s="34"/>
      <c r="K59" s="40"/>
      <c r="L59" s="40"/>
      <c r="M59" s="40"/>
    </row>
    <row r="60" spans="1:16" ht="15" customHeight="1" x14ac:dyDescent="0.25">
      <c r="A60" s="36" t="s">
        <v>63</v>
      </c>
      <c r="B60" s="37">
        <f>IF(INDEX(A!$A$2:$AU$2500,MATCH(A60,A!$AH$2:$AH$2500,0),37)=0,"-",INDEX(A!$A$2:$AU$2500,MATCH(A60,A!$AH$2:$AH$2500,0),37))</f>
        <v>3</v>
      </c>
      <c r="C60" s="38"/>
      <c r="D60" s="38"/>
      <c r="E60" s="39">
        <f>IF(SUMIF(A!$AH$2:$AH$2500,'C'!A60,A!$AS$2:$AS$2500)=0," - ",SUMIF(A!$AH$2:$AH$2500,'C'!A60,A!$AS$2:$AS$2500))</f>
        <v>13.216886621093749</v>
      </c>
      <c r="F60" s="34" t="str">
        <f>IF(P60="Impact",INDEX(A!$A20:$AU$2500,MATCH(A60,A!$AH20:$AH$2500,0),45)," 0 ")</f>
        <v xml:space="preserve"> 0 </v>
      </c>
      <c r="K60" s="40"/>
      <c r="L60" s="40"/>
      <c r="M60" s="40"/>
      <c r="P60" t="s">
        <v>91</v>
      </c>
    </row>
    <row r="61" spans="1:16" ht="15" customHeight="1" x14ac:dyDescent="0.25">
      <c r="A61" s="36"/>
      <c r="B61" s="37"/>
      <c r="C61" s="38"/>
      <c r="D61" s="38"/>
      <c r="E61" s="39"/>
      <c r="F61" s="34"/>
      <c r="K61" s="40"/>
      <c r="L61" s="40"/>
      <c r="M61" s="40"/>
    </row>
    <row r="62" spans="1:16" ht="15" customHeight="1" x14ac:dyDescent="0.25">
      <c r="A62" s="36"/>
      <c r="B62" s="37"/>
      <c r="C62" s="38"/>
      <c r="D62" s="38"/>
      <c r="E62" s="39"/>
      <c r="F62" s="34"/>
      <c r="K62" s="40"/>
      <c r="L62" s="40"/>
      <c r="M62" s="40"/>
    </row>
    <row r="63" spans="1:16" ht="15" customHeight="1" x14ac:dyDescent="0.25">
      <c r="A63" s="36" t="s">
        <v>64</v>
      </c>
      <c r="B63" s="37">
        <f>IF(INDEX(A!$A$2:$AU$2500,MATCH(A63,A!$AH$2:$AH$2500,0),37)=0,"-",INDEX(A!$A$2:$AU$2500,MATCH(A63,A!$AH$2:$AH$2500,0),37))</f>
        <v>3</v>
      </c>
      <c r="C63" s="38"/>
      <c r="D63" s="38"/>
      <c r="E63" s="39">
        <f>IF(SUMIF(A!$AH$2:$AH$2500,'C'!A63,A!$AS$2:$AS$2500)=0," - ",SUMIF(A!$AH$2:$AH$2500,'C'!A63,A!$AS$2:$AS$2500))</f>
        <v>11.145754248046876</v>
      </c>
      <c r="F63" s="34" t="str">
        <f>IF(P63="Impact",INDEX(A!$A21:$AU$2500,MATCH(A63,A!$AH21:$AH$2500,0),45)," 0 ")</f>
        <v xml:space="preserve"> 0 </v>
      </c>
      <c r="K63" s="40"/>
      <c r="L63" s="40"/>
      <c r="M63" s="40"/>
      <c r="P63" t="s">
        <v>92</v>
      </c>
    </row>
    <row r="64" spans="1:16" ht="15" customHeight="1" x14ac:dyDescent="0.25">
      <c r="A64" s="36"/>
      <c r="B64" s="37"/>
      <c r="C64" s="38"/>
      <c r="D64" s="38"/>
      <c r="E64" s="39"/>
      <c r="F64" s="34"/>
      <c r="K64" s="40"/>
      <c r="L64" s="40"/>
      <c r="M64" s="40"/>
    </row>
    <row r="65" spans="1:16" ht="15" customHeight="1" x14ac:dyDescent="0.25">
      <c r="A65" s="36"/>
      <c r="B65" s="37"/>
      <c r="C65" s="38"/>
      <c r="D65" s="38"/>
      <c r="E65" s="39"/>
      <c r="F65" s="34"/>
      <c r="K65" s="40"/>
      <c r="L65" s="40"/>
      <c r="M65" s="40"/>
    </row>
    <row r="66" spans="1:16" ht="15" customHeight="1" x14ac:dyDescent="0.25">
      <c r="A66" s="36" t="s">
        <v>64</v>
      </c>
      <c r="B66" s="37">
        <f>IF(INDEX(A!$A$2:$AU$2500,MATCH(A66,A!$AH$2:$AH$2500,0),37)=0,"-",INDEX(A!$A$2:$AU$2500,MATCH(A66,A!$AH$2:$AH$2500,0),37))</f>
        <v>3</v>
      </c>
      <c r="C66" s="38"/>
      <c r="D66" s="38"/>
      <c r="E66" s="39">
        <f>IF(SUMIF(A!$AH$2:$AH$2500,'C'!A66,A!$AS$2:$AS$2500)=0," - ",SUMIF(A!$AH$2:$AH$2500,'C'!A66,A!$AS$2:$AS$2500))</f>
        <v>11.145754248046876</v>
      </c>
      <c r="F66" s="34" t="str">
        <f>IF(P66="Impact",INDEX(A!$A22:$AU$2500,MATCH(A66,A!$AH22:$AH$2500,0),45)," 0 ")</f>
        <v xml:space="preserve"> 0 </v>
      </c>
      <c r="K66" s="40"/>
      <c r="L66" s="40"/>
      <c r="M66" s="40"/>
      <c r="P66" t="s">
        <v>92</v>
      </c>
    </row>
    <row r="67" spans="1:16" ht="15" customHeight="1" x14ac:dyDescent="0.25">
      <c r="A67" s="36"/>
      <c r="B67" s="37"/>
      <c r="C67" s="38"/>
      <c r="D67" s="38"/>
      <c r="E67" s="39"/>
      <c r="F67" s="34"/>
      <c r="K67" s="40"/>
      <c r="L67" s="40"/>
      <c r="M67" s="40"/>
    </row>
    <row r="68" spans="1:16" ht="15" customHeight="1" x14ac:dyDescent="0.25">
      <c r="A68" s="36"/>
      <c r="B68" s="37"/>
      <c r="C68" s="38"/>
      <c r="D68" s="38"/>
      <c r="E68" s="39"/>
      <c r="F68" s="34"/>
      <c r="K68" s="40"/>
      <c r="L68" s="40"/>
      <c r="M68" s="40"/>
    </row>
    <row r="69" spans="1:16" ht="15" customHeight="1" x14ac:dyDescent="0.25">
      <c r="A69" s="36" t="s">
        <v>64</v>
      </c>
      <c r="B69" s="37">
        <f>IF(INDEX(A!$A$2:$AU$2500,MATCH(A69,A!$AH$2:$AH$2500,0),37)=0,"-",INDEX(A!$A$2:$AU$2500,MATCH(A69,A!$AH$2:$AH$2500,0),37))</f>
        <v>3</v>
      </c>
      <c r="C69" s="38"/>
      <c r="D69" s="38"/>
      <c r="E69" s="39">
        <f>IF(SUMIF(A!$AH$2:$AH$2500,'C'!A69,A!$AS$2:$AS$2500)=0," - ",SUMIF(A!$AH$2:$AH$2500,'C'!A69,A!$AS$2:$AS$2500))</f>
        <v>11.145754248046876</v>
      </c>
      <c r="F69" s="34" t="str">
        <f>IF(P69="Impact",INDEX(A!$A23:$AU$2500,MATCH(A69,A!$AH23:$AH$2500,0),45)," 0 ")</f>
        <v xml:space="preserve"> 0 </v>
      </c>
      <c r="K69" s="40"/>
      <c r="L69" s="40"/>
      <c r="M69" s="40"/>
      <c r="P69" t="s">
        <v>92</v>
      </c>
    </row>
    <row r="70" spans="1:16" ht="15" customHeight="1" x14ac:dyDescent="0.25">
      <c r="A70" s="36"/>
      <c r="B70" s="37"/>
      <c r="C70" s="38"/>
      <c r="D70" s="38"/>
      <c r="E70" s="39"/>
      <c r="F70" s="34"/>
      <c r="K70" s="40"/>
      <c r="L70" s="40"/>
      <c r="M70" s="40"/>
    </row>
    <row r="71" spans="1:16" ht="15" customHeight="1" x14ac:dyDescent="0.25">
      <c r="A71" s="36"/>
      <c r="B71" s="37"/>
      <c r="C71" s="38"/>
      <c r="D71" s="38"/>
      <c r="E71" s="39"/>
      <c r="F71" s="34"/>
      <c r="K71" s="40"/>
      <c r="L71" s="40"/>
      <c r="M71" s="40"/>
    </row>
    <row r="72" spans="1:16" ht="15" customHeight="1" x14ac:dyDescent="0.25">
      <c r="A72" s="36" t="s">
        <v>64</v>
      </c>
      <c r="B72" s="37">
        <f>IF(INDEX(A!$A$2:$AU$2500,MATCH(A72,A!$AH$2:$AH$2500,0),37)=0,"-",INDEX(A!$A$2:$AU$2500,MATCH(A72,A!$AH$2:$AH$2500,0),37))</f>
        <v>3</v>
      </c>
      <c r="C72" s="38"/>
      <c r="D72" s="38"/>
      <c r="E72" s="39">
        <f>IF(SUMIF(A!$AH$2:$AH$2500,'C'!A72,A!$AS$2:$AS$2500)=0," - ",SUMIF(A!$AH$2:$AH$2500,'C'!A72,A!$AS$2:$AS$2500))</f>
        <v>11.145754248046876</v>
      </c>
      <c r="F72" s="34" t="str">
        <f>IF(P72="Impact",INDEX(A!$A24:$AU$2500,MATCH(A72,A!$AH24:$AH$2500,0),45)," 0 ")</f>
        <v xml:space="preserve"> 0 </v>
      </c>
      <c r="K72" s="40"/>
      <c r="L72" s="40"/>
      <c r="M72" s="40"/>
      <c r="P72" t="s">
        <v>92</v>
      </c>
    </row>
    <row r="73" spans="1:16" ht="15" customHeight="1" x14ac:dyDescent="0.25">
      <c r="A73" s="36"/>
      <c r="B73" s="37"/>
      <c r="C73" s="38"/>
      <c r="D73" s="38"/>
      <c r="E73" s="39"/>
      <c r="F73" s="34"/>
      <c r="K73" s="40"/>
      <c r="L73" s="40"/>
      <c r="M73" s="40"/>
    </row>
    <row r="74" spans="1:16" ht="15" customHeight="1" x14ac:dyDescent="0.25">
      <c r="A74" s="36"/>
      <c r="B74" s="37"/>
      <c r="C74" s="38"/>
      <c r="D74" s="38"/>
      <c r="E74" s="39"/>
      <c r="F74" s="34"/>
      <c r="K74" s="40"/>
      <c r="L74" s="40"/>
      <c r="M74" s="40"/>
    </row>
    <row r="75" spans="1:16" ht="15" customHeight="1" x14ac:dyDescent="0.25">
      <c r="A75" s="36" t="s">
        <v>64</v>
      </c>
      <c r="B75" s="37">
        <f>IF(INDEX(A!$A$2:$AU$2500,MATCH(A75,A!$AH$2:$AH$2500,0),37)=0,"-",INDEX(A!$A$2:$AU$2500,MATCH(A75,A!$AH$2:$AH$2500,0),37))</f>
        <v>3</v>
      </c>
      <c r="C75" s="38"/>
      <c r="D75" s="38"/>
      <c r="E75" s="39">
        <f>IF(SUMIF(A!$AH$2:$AH$2500,'C'!A75,A!$AS$2:$AS$2500)=0," - ",SUMIF(A!$AH$2:$AH$2500,'C'!A75,A!$AS$2:$AS$2500))</f>
        <v>11.145754248046876</v>
      </c>
      <c r="F75" s="34" t="str">
        <f>IF(P75="Impact",INDEX(A!$A25:$AU$2500,MATCH(A75,A!$AH25:$AH$2500,0),45)," 0 ")</f>
        <v xml:space="preserve"> 0 </v>
      </c>
      <c r="K75" s="40"/>
      <c r="L75" s="40"/>
      <c r="M75" s="40"/>
      <c r="P75" t="s">
        <v>92</v>
      </c>
    </row>
    <row r="76" spans="1:16" ht="15" customHeight="1" x14ac:dyDescent="0.25">
      <c r="A76" s="36"/>
      <c r="B76" s="37"/>
      <c r="C76" s="38"/>
      <c r="D76" s="38"/>
      <c r="E76" s="39"/>
      <c r="F76" s="34"/>
      <c r="K76" s="40"/>
      <c r="L76" s="40"/>
      <c r="M76" s="40"/>
    </row>
    <row r="77" spans="1:16" ht="15" customHeight="1" x14ac:dyDescent="0.25">
      <c r="A77" s="36"/>
      <c r="B77" s="37"/>
      <c r="C77" s="38"/>
      <c r="D77" s="38"/>
      <c r="E77" s="39"/>
      <c r="F77" s="34"/>
      <c r="K77" s="40"/>
      <c r="L77" s="40"/>
      <c r="M77" s="40"/>
    </row>
    <row r="78" spans="1:16" ht="15" customHeight="1" x14ac:dyDescent="0.25">
      <c r="A78" s="36" t="s">
        <v>65</v>
      </c>
      <c r="B78" s="37">
        <f>IF(INDEX(A!$A$2:$AU$2500,MATCH(A78,A!$AH$2:$AH$2500,0),37)=0,"-",INDEX(A!$A$2:$AU$2500,MATCH(A78,A!$AH$2:$AH$2500,0),37))</f>
        <v>3</v>
      </c>
      <c r="C78" s="38"/>
      <c r="D78" s="38"/>
      <c r="E78" s="39">
        <f>IF(SUMIF(A!$AH$2:$AH$2500,'C'!A78,A!$AS$2:$AS$2500)=0," - ",SUMIF(A!$AH$2:$AH$2500,'C'!A78,A!$AS$2:$AS$2500))</f>
        <v>3.8250488281250002E-2</v>
      </c>
      <c r="F78" s="34" t="str">
        <f>IF(P78="Impact",INDEX(A!$A26:$AU$2500,MATCH(A78,A!$AH26:$AH$2500,0),45)," 0 ")</f>
        <v xml:space="preserve"> 0 </v>
      </c>
      <c r="K78" s="40"/>
      <c r="L78" s="40"/>
      <c r="M78" s="40"/>
      <c r="P78" t="s">
        <v>92</v>
      </c>
    </row>
    <row r="79" spans="1:16" ht="15" customHeight="1" x14ac:dyDescent="0.25">
      <c r="A79" s="36"/>
      <c r="B79" s="37"/>
      <c r="C79" s="38"/>
      <c r="D79" s="38"/>
      <c r="E79" s="39"/>
      <c r="F79" s="34"/>
      <c r="K79" s="40"/>
      <c r="L79" s="40"/>
      <c r="M79" s="40"/>
    </row>
    <row r="80" spans="1:16" ht="15" customHeight="1" x14ac:dyDescent="0.25">
      <c r="A80" s="36"/>
      <c r="B80" s="37"/>
      <c r="C80" s="38"/>
      <c r="D80" s="38"/>
      <c r="E80" s="39"/>
      <c r="F80" s="34"/>
      <c r="K80" s="40"/>
      <c r="L80" s="40"/>
      <c r="M80" s="40"/>
    </row>
    <row r="81" spans="1:16" ht="15" customHeight="1" x14ac:dyDescent="0.25">
      <c r="A81" s="36" t="s">
        <v>66</v>
      </c>
      <c r="B81" s="37">
        <f>IF(INDEX(A!$A$2:$AU$2500,MATCH(A81,A!$AH$2:$AH$2500,0),37)=0,"-",INDEX(A!$A$2:$AU$2500,MATCH(A81,A!$AH$2:$AH$2500,0),37))</f>
        <v>3</v>
      </c>
      <c r="C81" s="38"/>
      <c r="D81" s="38"/>
      <c r="E81" s="39">
        <f>IF(SUMIF(A!$AH$2:$AH$2500,'C'!A81,A!$AS$2:$AS$2500)=0," - ",SUMIF(A!$AH$2:$AH$2500,'C'!A81,A!$AS$2:$AS$2500))</f>
        <v>7.7710023925781258</v>
      </c>
      <c r="F81" s="34" t="str">
        <f>IF(P81="Impact",INDEX(A!$A27:$AU$2500,MATCH(A81,A!$AH27:$AH$2500,0),45)," 0 ")</f>
        <v xml:space="preserve"> 0 </v>
      </c>
      <c r="K81" s="40"/>
      <c r="L81" s="40"/>
      <c r="M81" s="40"/>
      <c r="P81" t="s">
        <v>92</v>
      </c>
    </row>
    <row r="82" spans="1:16" ht="15" customHeight="1" x14ac:dyDescent="0.25">
      <c r="A82" s="36"/>
      <c r="B82" s="37"/>
      <c r="C82" s="38"/>
      <c r="D82" s="38"/>
      <c r="E82" s="39"/>
      <c r="F82" s="34"/>
      <c r="K82" s="40"/>
      <c r="L82" s="40"/>
      <c r="M82" s="40"/>
    </row>
    <row r="83" spans="1:16" ht="15" customHeight="1" x14ac:dyDescent="0.25">
      <c r="A83" s="36"/>
      <c r="B83" s="37"/>
      <c r="C83" s="38"/>
      <c r="D83" s="38"/>
      <c r="E83" s="39"/>
      <c r="F83" s="34"/>
      <c r="K83" s="40"/>
      <c r="L83" s="40"/>
      <c r="M83" s="40"/>
    </row>
    <row r="84" spans="1:16" ht="15" customHeight="1" x14ac:dyDescent="0.25">
      <c r="A84" s="36" t="s">
        <v>67</v>
      </c>
      <c r="B84" s="37">
        <f>IF(INDEX(A!$A$2:$AU$2500,MATCH(A84,A!$AH$2:$AH$2500,0),37)=0,"-",INDEX(A!$A$2:$AU$2500,MATCH(A84,A!$AH$2:$AH$2500,0),37))</f>
        <v>3</v>
      </c>
      <c r="C84" s="38"/>
      <c r="D84" s="38"/>
      <c r="E84" s="39">
        <f>IF(SUMIF(A!$AH$2:$AH$2500,'C'!A84,A!$AS$2:$AS$2500)=0," - ",SUMIF(A!$AH$2:$AH$2500,'C'!A84,A!$AS$2:$AS$2500))</f>
        <v>3.4818469238281251</v>
      </c>
      <c r="F84" s="34" t="str">
        <f>IF(P84="Impact",INDEX(A!$A28:$AU$2500,MATCH(A84,A!$AH28:$AH$2500,0),45)," 0 ")</f>
        <v xml:space="preserve"> 0 </v>
      </c>
      <c r="K84" s="40"/>
      <c r="L84" s="40"/>
      <c r="M84" s="40"/>
      <c r="P84" t="s">
        <v>92</v>
      </c>
    </row>
    <row r="85" spans="1:16" ht="15" customHeight="1" x14ac:dyDescent="0.25">
      <c r="A85" s="36"/>
      <c r="B85" s="37"/>
      <c r="C85" s="38"/>
      <c r="D85" s="38"/>
      <c r="E85" s="39"/>
      <c r="F85" s="34"/>
      <c r="K85" s="40"/>
      <c r="L85" s="40"/>
      <c r="M85" s="40"/>
    </row>
    <row r="86" spans="1:16" ht="15" customHeight="1" x14ac:dyDescent="0.25">
      <c r="A86" s="36"/>
      <c r="B86" s="37"/>
      <c r="C86" s="38"/>
      <c r="D86" s="38"/>
      <c r="E86" s="39"/>
      <c r="F86" s="34"/>
      <c r="K86" s="40"/>
      <c r="L86" s="40"/>
      <c r="M86" s="40"/>
    </row>
    <row r="87" spans="1:16" ht="15" customHeight="1" x14ac:dyDescent="0.25">
      <c r="A87" s="36" t="s">
        <v>67</v>
      </c>
      <c r="B87" s="37">
        <f>IF(INDEX(A!$A$2:$AU$2500,MATCH(A87,A!$AH$2:$AH$2500,0),37)=0,"-",INDEX(A!$A$2:$AU$2500,MATCH(A87,A!$AH$2:$AH$2500,0),37))</f>
        <v>3</v>
      </c>
      <c r="C87" s="38"/>
      <c r="D87" s="38"/>
      <c r="E87" s="39">
        <f>IF(SUMIF(A!$AH$2:$AH$2500,'C'!A87,A!$AS$2:$AS$2500)=0," - ",SUMIF(A!$AH$2:$AH$2500,'C'!A87,A!$AS$2:$AS$2500))</f>
        <v>3.4818469238281251</v>
      </c>
      <c r="F87" s="34" t="str">
        <f>IF(P87="Impact",INDEX(A!$A29:$AU$2500,MATCH(A87,A!$AH29:$AH$2500,0),45)," 0 ")</f>
        <v xml:space="preserve"> 0 </v>
      </c>
      <c r="K87" s="40"/>
      <c r="L87" s="40"/>
      <c r="M87" s="40"/>
      <c r="P87" t="s">
        <v>92</v>
      </c>
    </row>
    <row r="88" spans="1:16" ht="15" customHeight="1" x14ac:dyDescent="0.25">
      <c r="A88" s="36"/>
      <c r="B88" s="37"/>
      <c r="C88" s="38"/>
      <c r="D88" s="38"/>
      <c r="E88" s="39"/>
      <c r="F88" s="34"/>
      <c r="K88" s="40"/>
      <c r="L88" s="40"/>
      <c r="M88" s="40"/>
    </row>
    <row r="89" spans="1:16" ht="15" customHeight="1" x14ac:dyDescent="0.25">
      <c r="A89" s="36"/>
      <c r="B89" s="37"/>
      <c r="C89" s="38"/>
      <c r="D89" s="38"/>
      <c r="E89" s="39"/>
      <c r="F89" s="34"/>
      <c r="K89" s="40"/>
      <c r="L89" s="40"/>
      <c r="M89" s="40"/>
    </row>
    <row r="90" spans="1:16" ht="15" customHeight="1" x14ac:dyDescent="0.25">
      <c r="A90" s="36" t="s">
        <v>68</v>
      </c>
      <c r="B90" s="37">
        <f>IF(INDEX(A!$A$2:$AU$2500,MATCH(A90,A!$AH$2:$AH$2500,0),37)=0,"-",INDEX(A!$A$2:$AU$2500,MATCH(A90,A!$AH$2:$AH$2500,0),37))</f>
        <v>4</v>
      </c>
      <c r="C90" s="38"/>
      <c r="D90" s="38"/>
      <c r="E90" s="39">
        <f>IF(SUMIF(A!$AH$2:$AH$2500,'C'!A90,A!$AS$2:$AS$2500)=0," - ",SUMIF(A!$AH$2:$AH$2500,'C'!A90,A!$AS$2:$AS$2500))</f>
        <v>7.7893309082031248</v>
      </c>
      <c r="F90" s="34" t="str">
        <f>IF(P90="Impact",INDEX(A!$A30:$AU$2500,MATCH(A90,A!$AH30:$AH$2500,0),45)," 0 ")</f>
        <v xml:space="preserve"> 0 </v>
      </c>
      <c r="K90" s="40"/>
      <c r="L90" s="40"/>
      <c r="M90" s="40"/>
      <c r="P90" t="s">
        <v>92</v>
      </c>
    </row>
    <row r="91" spans="1:16" ht="15" customHeight="1" x14ac:dyDescent="0.25">
      <c r="A91" s="36"/>
      <c r="B91" s="37"/>
      <c r="C91" s="38"/>
      <c r="D91" s="38"/>
      <c r="E91" s="39"/>
      <c r="F91" s="34"/>
      <c r="K91" s="40"/>
      <c r="L91" s="40"/>
      <c r="M91" s="40"/>
    </row>
    <row r="92" spans="1:16" ht="15" customHeight="1" x14ac:dyDescent="0.25">
      <c r="A92" s="36"/>
      <c r="B92" s="37"/>
      <c r="C92" s="38"/>
      <c r="D92" s="38"/>
      <c r="E92" s="39"/>
      <c r="F92" s="34"/>
      <c r="K92" s="40"/>
      <c r="L92" s="40"/>
      <c r="M92" s="40"/>
    </row>
    <row r="93" spans="1:16" ht="15" customHeight="1" x14ac:dyDescent="0.25">
      <c r="A93" s="36" t="s">
        <v>68</v>
      </c>
      <c r="B93" s="37">
        <f>IF(INDEX(A!$A$2:$AU$2500,MATCH(A93,A!$AH$2:$AH$2500,0),37)=0,"-",INDEX(A!$A$2:$AU$2500,MATCH(A93,A!$AH$2:$AH$2500,0),37))</f>
        <v>4</v>
      </c>
      <c r="C93" s="38"/>
      <c r="D93" s="38"/>
      <c r="E93" s="39">
        <f>IF(SUMIF(A!$AH$2:$AH$2500,'C'!A93,A!$AS$2:$AS$2500)=0," - ",SUMIF(A!$AH$2:$AH$2500,'C'!A93,A!$AS$2:$AS$2500))</f>
        <v>7.7893309082031248</v>
      </c>
      <c r="F93" s="34" t="str">
        <f>IF(P93="Impact",INDEX(A!$A31:$AU$2500,MATCH(A93,A!$AH31:$AH$2500,0),45)," 0 ")</f>
        <v xml:space="preserve"> 0 </v>
      </c>
      <c r="K93" s="40"/>
      <c r="L93" s="40"/>
      <c r="M93" s="40"/>
      <c r="P93" t="s">
        <v>92</v>
      </c>
    </row>
    <row r="94" spans="1:16" ht="15" customHeight="1" x14ac:dyDescent="0.25">
      <c r="A94" s="36"/>
      <c r="B94" s="37"/>
      <c r="C94" s="38"/>
      <c r="D94" s="38"/>
      <c r="E94" s="39"/>
      <c r="F94" s="34"/>
      <c r="K94" s="40"/>
      <c r="L94" s="40"/>
      <c r="M94" s="40"/>
    </row>
    <row r="95" spans="1:16" ht="15" customHeight="1" x14ac:dyDescent="0.25">
      <c r="A95" s="36"/>
      <c r="B95" s="37"/>
      <c r="C95" s="38"/>
      <c r="D95" s="38"/>
      <c r="E95" s="39"/>
      <c r="F95" s="34"/>
      <c r="K95" s="40"/>
      <c r="L95" s="40"/>
      <c r="M95" s="40"/>
    </row>
    <row r="96" spans="1:16" ht="15" customHeight="1" x14ac:dyDescent="0.25">
      <c r="A96" s="36" t="s">
        <v>68</v>
      </c>
      <c r="B96" s="37">
        <f>IF(INDEX(A!$A$2:$AU$2500,MATCH(A96,A!$AH$2:$AH$2500,0),37)=0,"-",INDEX(A!$A$2:$AU$2500,MATCH(A96,A!$AH$2:$AH$2500,0),37))</f>
        <v>4</v>
      </c>
      <c r="C96" s="38"/>
      <c r="D96" s="38"/>
      <c r="E96" s="39">
        <f>IF(SUMIF(A!$AH$2:$AH$2500,'C'!A96,A!$AS$2:$AS$2500)=0," - ",SUMIF(A!$AH$2:$AH$2500,'C'!A96,A!$AS$2:$AS$2500))</f>
        <v>7.7893309082031248</v>
      </c>
      <c r="F96" s="34" t="str">
        <f>IF(P96="Impact",INDEX(A!$A32:$AU$2500,MATCH(A96,A!$AH32:$AH$2500,0),45)," 0 ")</f>
        <v xml:space="preserve"> 0 </v>
      </c>
      <c r="K96" s="40"/>
      <c r="L96" s="40"/>
      <c r="M96" s="40"/>
      <c r="P96" t="s">
        <v>92</v>
      </c>
    </row>
    <row r="97" spans="1:16" ht="15" customHeight="1" x14ac:dyDescent="0.25">
      <c r="A97" s="36"/>
      <c r="B97" s="37"/>
      <c r="C97" s="38"/>
      <c r="D97" s="38"/>
      <c r="E97" s="39"/>
      <c r="F97" s="34"/>
      <c r="K97" s="40"/>
      <c r="L97" s="40"/>
      <c r="M97" s="40"/>
    </row>
    <row r="98" spans="1:16" ht="15" customHeight="1" x14ac:dyDescent="0.25">
      <c r="A98" s="36"/>
      <c r="B98" s="37"/>
      <c r="C98" s="38"/>
      <c r="D98" s="38"/>
      <c r="E98" s="39"/>
      <c r="F98" s="34"/>
      <c r="K98" s="40"/>
      <c r="L98" s="40"/>
      <c r="M98" s="40"/>
    </row>
    <row r="99" spans="1:16" ht="15" customHeight="1" x14ac:dyDescent="0.25">
      <c r="A99" t="s">
        <v>68</v>
      </c>
      <c r="B99" s="8">
        <f>IF(INDEX(A!$A$2:$AU$2500,MATCH(A99,A!$AH$2:$AH$2500,0),37)=0,"-",INDEX(A!$A$2:$AU$2500,MATCH(A99,A!$AH$2:$AH$2500,0),37))</f>
        <v>4</v>
      </c>
      <c r="E99" s="35">
        <f>IF(SUMIF(A!$AH$2:$AH$2500,'C'!A99,A!$AS$2:$AS$2500)=0," - ",SUMIF(A!$AH$2:$AH$2500,'C'!A99,A!$AS$2:$AS$2500))</f>
        <v>7.7893309082031248</v>
      </c>
      <c r="F99" s="34" t="str">
        <f>IF(P99="Impact",INDEX(A!$A33:$AU$2500,MATCH(A99,A!$AH33:$AH$2500,0),45)," 0 ")</f>
        <v xml:space="preserve"> 0 </v>
      </c>
      <c r="P99" t="s">
        <v>92</v>
      </c>
    </row>
    <row r="100" spans="1:16" ht="15" customHeight="1" x14ac:dyDescent="0.25">
      <c r="A100" t="s">
        <v>68</v>
      </c>
      <c r="B100" s="8">
        <f>IF(INDEX(A!$A$2:$AU$2500,MATCH(A100,A!$AH$2:$AH$2500,0),37)=0,"-",INDEX(A!$A$2:$AU$2500,MATCH(A100,A!$AH$2:$AH$2500,0),37))</f>
        <v>4</v>
      </c>
      <c r="E100" s="35">
        <f>IF(SUMIF(A!$AH$2:$AH$2500,'C'!A100,A!$AS$2:$AS$2500)=0," - ",SUMIF(A!$AH$2:$AH$2500,'C'!A100,A!$AS$2:$AS$2500))</f>
        <v>7.7893309082031248</v>
      </c>
      <c r="F100" s="34" t="str">
        <f>IF(P100="Impact",INDEX(A!$A34:$AU$2500,MATCH(A100,A!$AH34:$AH$2500,0),45)," 0 ")</f>
        <v xml:space="preserve"> 0 </v>
      </c>
      <c r="P100" t="s">
        <v>92</v>
      </c>
    </row>
    <row r="101" spans="1:16" ht="15" customHeight="1" x14ac:dyDescent="0.25">
      <c r="A101" t="s">
        <v>68</v>
      </c>
      <c r="B101" s="8">
        <f>IF(INDEX(A!$A$2:$AU$2500,MATCH(A101,A!$AH$2:$AH$2500,0),37)=0,"-",INDEX(A!$A$2:$AU$2500,MATCH(A101,A!$AH$2:$AH$2500,0),37))</f>
        <v>4</v>
      </c>
      <c r="E101" s="35">
        <f>IF(SUMIF(A!$AH$2:$AH$2500,'C'!A101,A!$AS$2:$AS$2500)=0," - ",SUMIF(A!$AH$2:$AH$2500,'C'!A101,A!$AS$2:$AS$2500))</f>
        <v>7.7893309082031248</v>
      </c>
      <c r="F101" s="34" t="str">
        <f>IF(P101="Impact",INDEX(A!$A35:$AU$2500,MATCH(A101,A!$AH35:$AH$2500,0),45)," 0 ")</f>
        <v xml:space="preserve"> 0 </v>
      </c>
      <c r="P101" t="s">
        <v>92</v>
      </c>
    </row>
    <row r="102" spans="1:16" ht="15" customHeight="1" x14ac:dyDescent="0.25">
      <c r="A102" t="s">
        <v>68</v>
      </c>
      <c r="B102" s="8">
        <f>IF(INDEX(A!$A$2:$AU$2500,MATCH(A102,A!$AH$2:$AH$2500,0),37)=0,"-",INDEX(A!$A$2:$AU$2500,MATCH(A102,A!$AH$2:$AH$2500,0),37))</f>
        <v>4</v>
      </c>
      <c r="E102" s="35">
        <f>IF(SUMIF(A!$AH$2:$AH$2500,'C'!A102,A!$AS$2:$AS$2500)=0," - ",SUMIF(A!$AH$2:$AH$2500,'C'!A102,A!$AS$2:$AS$2500))</f>
        <v>7.7893309082031248</v>
      </c>
      <c r="F102" s="34" t="str">
        <f>IF(P102="Impact",INDEX(A!$A36:$AU$2500,MATCH(A102,A!$AH36:$AH$2500,0),45)," 0 ")</f>
        <v xml:space="preserve"> 0 </v>
      </c>
      <c r="P102" t="s">
        <v>92</v>
      </c>
    </row>
    <row r="103" spans="1:16" ht="15" customHeight="1" x14ac:dyDescent="0.25">
      <c r="A103" t="s">
        <v>68</v>
      </c>
      <c r="B103" s="8">
        <f>IF(INDEX(A!$A$2:$AU$2500,MATCH(A103,A!$AH$2:$AH$2500,0),37)=0,"-",INDEX(A!$A$2:$AU$2500,MATCH(A103,A!$AH$2:$AH$2500,0),37))</f>
        <v>4</v>
      </c>
      <c r="E103" s="35">
        <f>IF(SUMIF(A!$AH$2:$AH$2500,'C'!A103,A!$AS$2:$AS$2500)=0," - ",SUMIF(A!$AH$2:$AH$2500,'C'!A103,A!$AS$2:$AS$2500))</f>
        <v>7.7893309082031248</v>
      </c>
      <c r="F103" s="34" t="str">
        <f>IF(P103="Impact",INDEX(A!$A37:$AU$2500,MATCH(A103,A!$AH37:$AH$2500,0),45)," 0 ")</f>
        <v xml:space="preserve"> 0 </v>
      </c>
      <c r="P103" t="s">
        <v>92</v>
      </c>
    </row>
    <row r="104" spans="1:16" ht="15" customHeight="1" x14ac:dyDescent="0.25">
      <c r="A104" t="s">
        <v>69</v>
      </c>
      <c r="B104" s="8">
        <f>IF(INDEX(A!$A$2:$AU$2500,MATCH(A104,A!$AH$2:$AH$2500,0),37)=0,"-",INDEX(A!$A$2:$AU$2500,MATCH(A104,A!$AH$2:$AH$2500,0),37))</f>
        <v>4</v>
      </c>
      <c r="E104" s="35">
        <f>IF(SUMIF(A!$AH$2:$AH$2500,'C'!A104,A!$AS$2:$AS$2500)=0," - ",SUMIF(A!$AH$2:$AH$2500,'C'!A104,A!$AS$2:$AS$2500))</f>
        <v>3.7523811035156251</v>
      </c>
      <c r="F104" s="34" t="str">
        <f>IF(P104="Impact",INDEX(A!$A38:$AU$2500,MATCH(A104,A!$AH38:$AH$2500,0),45)," 0 ")</f>
        <v xml:space="preserve"> 0 </v>
      </c>
      <c r="P104" t="s">
        <v>92</v>
      </c>
    </row>
    <row r="105" spans="1:16" ht="15" customHeight="1" x14ac:dyDescent="0.25">
      <c r="A105" t="s">
        <v>69</v>
      </c>
      <c r="B105" s="8">
        <f>IF(INDEX(A!$A$2:$AU$2500,MATCH(A105,A!$AH$2:$AH$2500,0),37)=0,"-",INDEX(A!$A$2:$AU$2500,MATCH(A105,A!$AH$2:$AH$2500,0),37))</f>
        <v>4</v>
      </c>
      <c r="E105" s="35">
        <f>IF(SUMIF(A!$AH$2:$AH$2500,'C'!A105,A!$AS$2:$AS$2500)=0," - ",SUMIF(A!$AH$2:$AH$2500,'C'!A105,A!$AS$2:$AS$2500))</f>
        <v>3.7523811035156251</v>
      </c>
      <c r="F105" s="34" t="str">
        <f>IF(P105="Impact",INDEX(A!$A39:$AU$2500,MATCH(A105,A!$AH39:$AH$2500,0),45)," 0 ")</f>
        <v xml:space="preserve"> 0 </v>
      </c>
      <c r="P105" t="s">
        <v>92</v>
      </c>
    </row>
    <row r="106" spans="1:16" ht="15" customHeight="1" x14ac:dyDescent="0.25">
      <c r="A106" t="s">
        <v>69</v>
      </c>
      <c r="B106" s="8">
        <f>IF(INDEX(A!$A$2:$AU$2500,MATCH(A106,A!$AH$2:$AH$2500,0),37)=0,"-",INDEX(A!$A$2:$AU$2500,MATCH(A106,A!$AH$2:$AH$2500,0),37))</f>
        <v>4</v>
      </c>
      <c r="E106" s="35">
        <f>IF(SUMIF(A!$AH$2:$AH$2500,'C'!A106,A!$AS$2:$AS$2500)=0," - ",SUMIF(A!$AH$2:$AH$2500,'C'!A106,A!$AS$2:$AS$2500))</f>
        <v>3.7523811035156251</v>
      </c>
      <c r="F106" s="34" t="str">
        <f>IF(P106="Impact",INDEX(A!$A40:$AU$2500,MATCH(A106,A!$AH40:$AH$2500,0),45)," 0 ")</f>
        <v xml:space="preserve"> 0 </v>
      </c>
      <c r="P106" t="s">
        <v>92</v>
      </c>
    </row>
    <row r="107" spans="1:16" ht="15" customHeight="1" x14ac:dyDescent="0.25">
      <c r="A107" t="s">
        <v>69</v>
      </c>
      <c r="B107" s="8">
        <f>IF(INDEX(A!$A$2:$AU$2500,MATCH(A107,A!$AH$2:$AH$2500,0),37)=0,"-",INDEX(A!$A$2:$AU$2500,MATCH(A107,A!$AH$2:$AH$2500,0),37))</f>
        <v>4</v>
      </c>
      <c r="E107" s="35">
        <f>IF(SUMIF(A!$AH$2:$AH$2500,'C'!A107,A!$AS$2:$AS$2500)=0," - ",SUMIF(A!$AH$2:$AH$2500,'C'!A107,A!$AS$2:$AS$2500))</f>
        <v>3.7523811035156251</v>
      </c>
      <c r="F107" s="34" t="str">
        <f>IF(P107="Impact",INDEX(A!$A41:$AU$2500,MATCH(A107,A!$AH41:$AH$2500,0),45)," 0 ")</f>
        <v xml:space="preserve"> 0 </v>
      </c>
      <c r="P107" t="s">
        <v>92</v>
      </c>
    </row>
    <row r="108" spans="1:16" ht="15" customHeight="1" x14ac:dyDescent="0.25">
      <c r="A108" t="s">
        <v>70</v>
      </c>
      <c r="B108" s="8">
        <f>IF(INDEX(A!$A$2:$AU$2500,MATCH(A108,A!$AH$2:$AH$2500,0),37)=0,"-",INDEX(A!$A$2:$AU$2500,MATCH(A108,A!$AH$2:$AH$2500,0),37))</f>
        <v>4</v>
      </c>
      <c r="E108" s="35">
        <f>IF(SUMIF(A!$AH$2:$AH$2500,'C'!A108,A!$AS$2:$AS$2500)=0," - ",SUMIF(A!$AH$2:$AH$2500,'C'!A108,A!$AS$2:$AS$2500))</f>
        <v>2.0025122558593749</v>
      </c>
      <c r="F108" s="34" t="str">
        <f>IF(P108="Impact",INDEX(A!$A42:$AU$2500,MATCH(A108,A!$AH42:$AH$2500,0),45)," 0 ")</f>
        <v xml:space="preserve"> 0 </v>
      </c>
      <c r="P108" t="s">
        <v>92</v>
      </c>
    </row>
    <row r="109" spans="1:16" ht="15" customHeight="1" x14ac:dyDescent="0.25">
      <c r="A109" t="s">
        <v>70</v>
      </c>
      <c r="B109" s="8">
        <f>IF(INDEX(A!$A$2:$AU$2500,MATCH(A109,A!$AH$2:$AH$2500,0),37)=0,"-",INDEX(A!$A$2:$AU$2500,MATCH(A109,A!$AH$2:$AH$2500,0),37))</f>
        <v>4</v>
      </c>
      <c r="E109" s="35">
        <f>IF(SUMIF(A!$AH$2:$AH$2500,'C'!A109,A!$AS$2:$AS$2500)=0," - ",SUMIF(A!$AH$2:$AH$2500,'C'!A109,A!$AS$2:$AS$2500))</f>
        <v>2.0025122558593749</v>
      </c>
      <c r="F109" s="34" t="str">
        <f>IF(P109="Impact",INDEX(A!$A43:$AU$2500,MATCH(A109,A!$AH43:$AH$2500,0),45)," 0 ")</f>
        <v xml:space="preserve"> 0 </v>
      </c>
      <c r="P109" t="s">
        <v>92</v>
      </c>
    </row>
    <row r="110" spans="1:16" ht="15" customHeight="1" x14ac:dyDescent="0.25">
      <c r="A110" t="s">
        <v>71</v>
      </c>
      <c r="B110" s="8">
        <f>IF(INDEX(A!$A$2:$AU$2500,MATCH(A110,A!$AH$2:$AH$2500,0),37)=0,"-",INDEX(A!$A$2:$AU$2500,MATCH(A110,A!$AH$2:$AH$2500,0),37))</f>
        <v>4</v>
      </c>
      <c r="E110" s="35">
        <f>IF(SUMIF(A!$AH$2:$AH$2500,'C'!A110,A!$AS$2:$AS$2500)=0," - ",SUMIF(A!$AH$2:$AH$2500,'C'!A110,A!$AS$2:$AS$2500))</f>
        <v>13.147867089843748</v>
      </c>
      <c r="F110" s="34" t="str">
        <f>IF(P110="Impact",INDEX(A!$A44:$AU$2500,MATCH(A110,A!$AH44:$AH$2500,0),45)," 0 ")</f>
        <v xml:space="preserve"> 0 </v>
      </c>
      <c r="P110" t="s">
        <v>92</v>
      </c>
    </row>
    <row r="111" spans="1:16" ht="15" customHeight="1" x14ac:dyDescent="0.25">
      <c r="A111" t="s">
        <v>71</v>
      </c>
      <c r="B111" s="8">
        <f>IF(INDEX(A!$A$2:$AU$2500,MATCH(A111,A!$AH$2:$AH$2500,0),37)=0,"-",INDEX(A!$A$2:$AU$2500,MATCH(A111,A!$AH$2:$AH$2500,0),37))</f>
        <v>4</v>
      </c>
      <c r="E111" s="35">
        <f>IF(SUMIF(A!$AH$2:$AH$2500,'C'!A111,A!$AS$2:$AS$2500)=0," - ",SUMIF(A!$AH$2:$AH$2500,'C'!A111,A!$AS$2:$AS$2500))</f>
        <v>13.147867089843748</v>
      </c>
      <c r="F111" s="34" t="str">
        <f>IF(P111="Impact",INDEX(A!$A45:$AU$2500,MATCH(A111,A!$AH45:$AH$2500,0),45)," 0 ")</f>
        <v xml:space="preserve"> 0 </v>
      </c>
      <c r="P111" t="s">
        <v>92</v>
      </c>
    </row>
    <row r="112" spans="1:16" ht="15" customHeight="1" x14ac:dyDescent="0.25">
      <c r="A112" t="s">
        <v>71</v>
      </c>
      <c r="B112" s="8">
        <f>IF(INDEX(A!$A$2:$AU$2500,MATCH(A112,A!$AH$2:$AH$2500,0),37)=0,"-",INDEX(A!$A$2:$AU$2500,MATCH(A112,A!$AH$2:$AH$2500,0),37))</f>
        <v>4</v>
      </c>
      <c r="E112" s="35">
        <f>IF(SUMIF(A!$AH$2:$AH$2500,'C'!A112,A!$AS$2:$AS$2500)=0," - ",SUMIF(A!$AH$2:$AH$2500,'C'!A112,A!$AS$2:$AS$2500))</f>
        <v>13.147867089843748</v>
      </c>
      <c r="F112" s="34" t="str">
        <f>IF(P112="Impact",INDEX(A!$A46:$AU$2500,MATCH(A112,A!$AH46:$AH$2500,0),45)," 0 ")</f>
        <v xml:space="preserve"> 0 </v>
      </c>
      <c r="P112" t="s">
        <v>92</v>
      </c>
    </row>
    <row r="113" spans="1:16" ht="15" customHeight="1" x14ac:dyDescent="0.25">
      <c r="A113" t="s">
        <v>71</v>
      </c>
      <c r="B113" s="8">
        <f>IF(INDEX(A!$A$2:$AU$2500,MATCH(A113,A!$AH$2:$AH$2500,0),37)=0,"-",INDEX(A!$A$2:$AU$2500,MATCH(A113,A!$AH$2:$AH$2500,0),37))</f>
        <v>4</v>
      </c>
      <c r="E113" s="35">
        <f>IF(SUMIF(A!$AH$2:$AH$2500,'C'!A113,A!$AS$2:$AS$2500)=0," - ",SUMIF(A!$AH$2:$AH$2500,'C'!A113,A!$AS$2:$AS$2500))</f>
        <v>13.147867089843748</v>
      </c>
      <c r="F113" s="34" t="str">
        <f>IF(P113="Impact",INDEX(A!$A47:$AU$2500,MATCH(A113,A!$AH47:$AH$2500,0),45)," 0 ")</f>
        <v xml:space="preserve"> 0 </v>
      </c>
      <c r="P113" t="s">
        <v>92</v>
      </c>
    </row>
    <row r="114" spans="1:16" ht="15" customHeight="1" x14ac:dyDescent="0.25">
      <c r="A114" t="s">
        <v>71</v>
      </c>
      <c r="B114" s="8">
        <f>IF(INDEX(A!$A$2:$AU$2500,MATCH(A114,A!$AH$2:$AH$2500,0),37)=0,"-",INDEX(A!$A$2:$AU$2500,MATCH(A114,A!$AH$2:$AH$2500,0),37))</f>
        <v>4</v>
      </c>
      <c r="E114" s="35">
        <f>IF(SUMIF(A!$AH$2:$AH$2500,'C'!A114,A!$AS$2:$AS$2500)=0," - ",SUMIF(A!$AH$2:$AH$2500,'C'!A114,A!$AS$2:$AS$2500))</f>
        <v>13.147867089843748</v>
      </c>
      <c r="F114" s="34" t="str">
        <f>IF(P114="Impact",INDEX(A!$A48:$AU$2500,MATCH(A114,A!$AH48:$AH$2500,0),45)," 0 ")</f>
        <v xml:space="preserve"> 0 </v>
      </c>
      <c r="P114" t="s">
        <v>92</v>
      </c>
    </row>
    <row r="115" spans="1:16" ht="15" customHeight="1" x14ac:dyDescent="0.25">
      <c r="A115" t="s">
        <v>71</v>
      </c>
      <c r="B115" s="8">
        <f>IF(INDEX(A!$A$2:$AU$2500,MATCH(A115,A!$AH$2:$AH$2500,0),37)=0,"-",INDEX(A!$A$2:$AU$2500,MATCH(A115,A!$AH$2:$AH$2500,0),37))</f>
        <v>4</v>
      </c>
      <c r="E115" s="35">
        <f>IF(SUMIF(A!$AH$2:$AH$2500,'C'!A115,A!$AS$2:$AS$2500)=0," - ",SUMIF(A!$AH$2:$AH$2500,'C'!A115,A!$AS$2:$AS$2500))</f>
        <v>13.147867089843748</v>
      </c>
      <c r="F115" s="34" t="str">
        <f>IF(P115="Impact",INDEX(A!$A49:$AU$2500,MATCH(A115,A!$AH49:$AH$2500,0),45)," 0 ")</f>
        <v xml:space="preserve"> 0 </v>
      </c>
      <c r="P115" t="s">
        <v>92</v>
      </c>
    </row>
    <row r="116" spans="1:16" ht="15" customHeight="1" x14ac:dyDescent="0.25">
      <c r="A116" t="s">
        <v>71</v>
      </c>
      <c r="B116" s="8">
        <f>IF(INDEX(A!$A$2:$AU$2500,MATCH(A116,A!$AH$2:$AH$2500,0),37)=0,"-",INDEX(A!$A$2:$AU$2500,MATCH(A116,A!$AH$2:$AH$2500,0),37))</f>
        <v>4</v>
      </c>
      <c r="E116" s="35">
        <f>IF(SUMIF(A!$AH$2:$AH$2500,'C'!A116,A!$AS$2:$AS$2500)=0," - ",SUMIF(A!$AH$2:$AH$2500,'C'!A116,A!$AS$2:$AS$2500))</f>
        <v>13.147867089843748</v>
      </c>
      <c r="F116" s="34" t="str">
        <f>IF(P116="Impact",INDEX(A!$A50:$AU$2500,MATCH(A116,A!$AH50:$AH$2500,0),45)," 0 ")</f>
        <v xml:space="preserve"> 0 </v>
      </c>
      <c r="P116" t="s">
        <v>92</v>
      </c>
    </row>
    <row r="117" spans="1:16" ht="15" customHeight="1" x14ac:dyDescent="0.25">
      <c r="A117" t="s">
        <v>71</v>
      </c>
      <c r="B117" s="8">
        <f>IF(INDEX(A!$A$2:$AU$2500,MATCH(A117,A!$AH$2:$AH$2500,0),37)=0,"-",INDEX(A!$A$2:$AU$2500,MATCH(A117,A!$AH$2:$AH$2500,0),37))</f>
        <v>4</v>
      </c>
      <c r="E117" s="35">
        <f>IF(SUMIF(A!$AH$2:$AH$2500,'C'!A117,A!$AS$2:$AS$2500)=0," - ",SUMIF(A!$AH$2:$AH$2500,'C'!A117,A!$AS$2:$AS$2500))</f>
        <v>13.147867089843748</v>
      </c>
      <c r="F117" s="34" t="str">
        <f>IF(P117="Impact",INDEX(A!$A51:$AU$2500,MATCH(A117,A!$AH51:$AH$2500,0),45)," 0 ")</f>
        <v xml:space="preserve"> 0 </v>
      </c>
      <c r="P117" t="s">
        <v>93</v>
      </c>
    </row>
    <row r="118" spans="1:16" ht="15" customHeight="1" x14ac:dyDescent="0.25">
      <c r="A118" t="s">
        <v>71</v>
      </c>
      <c r="B118" s="8">
        <f>IF(INDEX(A!$A$2:$AU$2500,MATCH(A118,A!$AH$2:$AH$2500,0),37)=0,"-",INDEX(A!$A$2:$AU$2500,MATCH(A118,A!$AH$2:$AH$2500,0),37))</f>
        <v>4</v>
      </c>
      <c r="E118" s="35">
        <f>IF(SUMIF(A!$AH$2:$AH$2500,'C'!A118,A!$AS$2:$AS$2500)=0," - ",SUMIF(A!$AH$2:$AH$2500,'C'!A118,A!$AS$2:$AS$2500))</f>
        <v>13.147867089843748</v>
      </c>
      <c r="F118" s="34" t="str">
        <f>IF(P118="Impact",INDEX(A!$A52:$AU$2500,MATCH(A118,A!$AH52:$AH$2500,0),45)," 0 ")</f>
        <v xml:space="preserve"> 0 </v>
      </c>
      <c r="P118" t="s">
        <v>93</v>
      </c>
    </row>
    <row r="119" spans="1:16" ht="15" customHeight="1" x14ac:dyDescent="0.25">
      <c r="A119" t="s">
        <v>71</v>
      </c>
      <c r="B119" s="8">
        <f>IF(INDEX(A!$A$2:$AU$2500,MATCH(A119,A!$AH$2:$AH$2500,0),37)=0,"-",INDEX(A!$A$2:$AU$2500,MATCH(A119,A!$AH$2:$AH$2500,0),37))</f>
        <v>4</v>
      </c>
      <c r="E119" s="35">
        <f>IF(SUMIF(A!$AH$2:$AH$2500,'C'!A119,A!$AS$2:$AS$2500)=0," - ",SUMIF(A!$AH$2:$AH$2500,'C'!A119,A!$AS$2:$AS$2500))</f>
        <v>13.147867089843748</v>
      </c>
      <c r="F119" s="34" t="str">
        <f>IF(P119="Impact",INDEX(A!$A53:$AU$2500,MATCH(A119,A!$AH53:$AH$2500,0),45)," 0 ")</f>
        <v xml:space="preserve"> 0 </v>
      </c>
      <c r="P119" t="s">
        <v>93</v>
      </c>
    </row>
    <row r="120" spans="1:16" ht="15" customHeight="1" x14ac:dyDescent="0.25">
      <c r="A120" t="s">
        <v>71</v>
      </c>
      <c r="B120" s="8">
        <f>IF(INDEX(A!$A$2:$AU$2500,MATCH(A120,A!$AH$2:$AH$2500,0),37)=0,"-",INDEX(A!$A$2:$AU$2500,MATCH(A120,A!$AH$2:$AH$2500,0),37))</f>
        <v>4</v>
      </c>
      <c r="E120" s="35">
        <f>IF(SUMIF(A!$AH$2:$AH$2500,'C'!A120,A!$AS$2:$AS$2500)=0," - ",SUMIF(A!$AH$2:$AH$2500,'C'!A120,A!$AS$2:$AS$2500))</f>
        <v>13.147867089843748</v>
      </c>
      <c r="F120" s="34" t="str">
        <f>IF(P120="Impact",INDEX(A!$A54:$AU$2500,MATCH(A120,A!$AH54:$AH$2500,0),45)," 0 ")</f>
        <v xml:space="preserve"> 0 </v>
      </c>
      <c r="P120" t="s">
        <v>93</v>
      </c>
    </row>
    <row r="121" spans="1:16" ht="15" customHeight="1" x14ac:dyDescent="0.25">
      <c r="A121" t="s">
        <v>71</v>
      </c>
      <c r="B121" s="8">
        <f>IF(INDEX(A!$A$2:$AU$2500,MATCH(A121,A!$AH$2:$AH$2500,0),37)=0,"-",INDEX(A!$A$2:$AU$2500,MATCH(A121,A!$AH$2:$AH$2500,0),37))</f>
        <v>4</v>
      </c>
      <c r="E121" s="35">
        <f>IF(SUMIF(A!$AH$2:$AH$2500,'C'!A121,A!$AS$2:$AS$2500)=0," - ",SUMIF(A!$AH$2:$AH$2500,'C'!A121,A!$AS$2:$AS$2500))</f>
        <v>13.147867089843748</v>
      </c>
      <c r="F121" s="34" t="str">
        <f>IF(P121="Impact",INDEX(A!$A55:$AU$2500,MATCH(A121,A!$AH55:$AH$2500,0),45)," 0 ")</f>
        <v xml:space="preserve"> 0 </v>
      </c>
      <c r="P121" t="s">
        <v>93</v>
      </c>
    </row>
    <row r="122" spans="1:16" ht="15" customHeight="1" x14ac:dyDescent="0.25">
      <c r="A122" t="s">
        <v>71</v>
      </c>
      <c r="B122" s="8">
        <f>IF(INDEX(A!$A$2:$AU$2500,MATCH(A122,A!$AH$2:$AH$2500,0),37)=0,"-",INDEX(A!$A$2:$AU$2500,MATCH(A122,A!$AH$2:$AH$2500,0),37))</f>
        <v>4</v>
      </c>
      <c r="E122" s="35">
        <f>IF(SUMIF(A!$AH$2:$AH$2500,'C'!A122,A!$AS$2:$AS$2500)=0," - ",SUMIF(A!$AH$2:$AH$2500,'C'!A122,A!$AS$2:$AS$2500))</f>
        <v>13.147867089843748</v>
      </c>
      <c r="F122" s="34" t="str">
        <f>IF(P122="Impact",INDEX(A!$A56:$AU$2500,MATCH(A122,A!$AH56:$AH$2500,0),45)," 0 ")</f>
        <v xml:space="preserve"> 0 </v>
      </c>
      <c r="P122" t="s">
        <v>93</v>
      </c>
    </row>
    <row r="123" spans="1:16" ht="15" customHeight="1" x14ac:dyDescent="0.25">
      <c r="A123" t="s">
        <v>71</v>
      </c>
      <c r="B123" s="8">
        <f>IF(INDEX(A!$A$2:$AU$2500,MATCH(A123,A!$AH$2:$AH$2500,0),37)=0,"-",INDEX(A!$A$2:$AU$2500,MATCH(A123,A!$AH$2:$AH$2500,0),37))</f>
        <v>4</v>
      </c>
      <c r="E123" s="35">
        <f>IF(SUMIF(A!$AH$2:$AH$2500,'C'!A123,A!$AS$2:$AS$2500)=0," - ",SUMIF(A!$AH$2:$AH$2500,'C'!A123,A!$AS$2:$AS$2500))</f>
        <v>13.147867089843748</v>
      </c>
      <c r="F123" s="34" t="str">
        <f>IF(P123="Impact",INDEX(A!$A57:$AU$2500,MATCH(A123,A!$AH57:$AH$2500,0),45)," 0 ")</f>
        <v xml:space="preserve"> 0 </v>
      </c>
      <c r="P123" t="s">
        <v>93</v>
      </c>
    </row>
    <row r="124" spans="1:16" ht="15" customHeight="1" x14ac:dyDescent="0.25">
      <c r="A124" t="s">
        <v>71</v>
      </c>
      <c r="B124" s="8">
        <f>IF(INDEX(A!$A$2:$AU$2500,MATCH(A124,A!$AH$2:$AH$2500,0),37)=0,"-",INDEX(A!$A$2:$AU$2500,MATCH(A124,A!$AH$2:$AH$2500,0),37))</f>
        <v>4</v>
      </c>
      <c r="E124" s="35">
        <f>IF(SUMIF(A!$AH$2:$AH$2500,'C'!A124,A!$AS$2:$AS$2500)=0," - ",SUMIF(A!$AH$2:$AH$2500,'C'!A124,A!$AS$2:$AS$2500))</f>
        <v>13.147867089843748</v>
      </c>
      <c r="F124" s="34" t="str">
        <f>IF(P124="Impact",INDEX(A!$A58:$AU$2500,MATCH(A124,A!$AH58:$AH$2500,0),45)," 0 ")</f>
        <v xml:space="preserve"> 0 </v>
      </c>
      <c r="P124" t="s">
        <v>93</v>
      </c>
    </row>
    <row r="125" spans="1:16" ht="15" customHeight="1" x14ac:dyDescent="0.25">
      <c r="A125" t="s">
        <v>71</v>
      </c>
      <c r="B125" s="8">
        <f>IF(INDEX(A!$A$2:$AU$2500,MATCH(A125,A!$AH$2:$AH$2500,0),37)=0,"-",INDEX(A!$A$2:$AU$2500,MATCH(A125,A!$AH$2:$AH$2500,0),37))</f>
        <v>4</v>
      </c>
      <c r="E125" s="35">
        <f>IF(SUMIF(A!$AH$2:$AH$2500,'C'!A125,A!$AS$2:$AS$2500)=0," - ",SUMIF(A!$AH$2:$AH$2500,'C'!A125,A!$AS$2:$AS$2500))</f>
        <v>13.147867089843748</v>
      </c>
      <c r="F125" s="34" t="str">
        <f>IF(P125="Impact",INDEX(A!$A59:$AU$2500,MATCH(A125,A!$AH59:$AH$2500,0),45)," 0 ")</f>
        <v xml:space="preserve"> 0 </v>
      </c>
      <c r="P125" t="s">
        <v>93</v>
      </c>
    </row>
    <row r="126" spans="1:16" ht="15" customHeight="1" x14ac:dyDescent="0.25">
      <c r="A126" t="s">
        <v>71</v>
      </c>
      <c r="B126" s="8">
        <f>IF(INDEX(A!$A$2:$AU$2500,MATCH(A126,A!$AH$2:$AH$2500,0),37)=0,"-",INDEX(A!$A$2:$AU$2500,MATCH(A126,A!$AH$2:$AH$2500,0),37))</f>
        <v>4</v>
      </c>
      <c r="E126" s="35">
        <f>IF(SUMIF(A!$AH$2:$AH$2500,'C'!A126,A!$AS$2:$AS$2500)=0," - ",SUMIF(A!$AH$2:$AH$2500,'C'!A126,A!$AS$2:$AS$2500))</f>
        <v>13.147867089843748</v>
      </c>
      <c r="F126" s="34" t="str">
        <f>IF(P126="Impact",INDEX(A!$A60:$AU$2500,MATCH(A126,A!$AH60:$AH$2500,0),45)," 0 ")</f>
        <v xml:space="preserve"> 0 </v>
      </c>
      <c r="P126" t="s">
        <v>93</v>
      </c>
    </row>
    <row r="127" spans="1:16" ht="15" customHeight="1" x14ac:dyDescent="0.25">
      <c r="A127" t="s">
        <v>71</v>
      </c>
      <c r="B127" s="8">
        <f>IF(INDEX(A!$A$2:$AU$2500,MATCH(A127,A!$AH$2:$AH$2500,0),37)=0,"-",INDEX(A!$A$2:$AU$2500,MATCH(A127,A!$AH$2:$AH$2500,0),37))</f>
        <v>4</v>
      </c>
      <c r="E127" s="35">
        <f>IF(SUMIF(A!$AH$2:$AH$2500,'C'!A127,A!$AS$2:$AS$2500)=0," - ",SUMIF(A!$AH$2:$AH$2500,'C'!A127,A!$AS$2:$AS$2500))</f>
        <v>13.147867089843748</v>
      </c>
      <c r="F127" s="34" t="str">
        <f>IF(P127="Impact",INDEX(A!$A61:$AU$2500,MATCH(A127,A!$AH61:$AH$2500,0),45)," 0 ")</f>
        <v xml:space="preserve"> 0 </v>
      </c>
      <c r="P127" t="s">
        <v>93</v>
      </c>
    </row>
    <row r="128" spans="1:16" ht="15" customHeight="1" x14ac:dyDescent="0.25">
      <c r="A128" t="s">
        <v>71</v>
      </c>
      <c r="B128" s="8">
        <f>IF(INDEX(A!$A$2:$AU$2500,MATCH(A128,A!$AH$2:$AH$2500,0),37)=0,"-",INDEX(A!$A$2:$AU$2500,MATCH(A128,A!$AH$2:$AH$2500,0),37))</f>
        <v>4</v>
      </c>
      <c r="E128" s="35">
        <f>IF(SUMIF(A!$AH$2:$AH$2500,'C'!A128,A!$AS$2:$AS$2500)=0," - ",SUMIF(A!$AH$2:$AH$2500,'C'!A128,A!$AS$2:$AS$2500))</f>
        <v>13.147867089843748</v>
      </c>
      <c r="F128" s="34" t="str">
        <f>IF(P128="Impact",INDEX(A!$A62:$AU$2500,MATCH(A128,A!$AH62:$AH$2500,0),45)," 0 ")</f>
        <v xml:space="preserve"> 0 </v>
      </c>
      <c r="P128" t="s">
        <v>93</v>
      </c>
    </row>
    <row r="129" spans="1:16" ht="15" customHeight="1" x14ac:dyDescent="0.25">
      <c r="A129" t="s">
        <v>72</v>
      </c>
      <c r="B129" s="8">
        <f>IF(INDEX(A!$A$2:$AU$2500,MATCH(A129,A!$AH$2:$AH$2500,0),37)=0,"-",INDEX(A!$A$2:$AU$2500,MATCH(A129,A!$AH$2:$AH$2500,0),37))</f>
        <v>3</v>
      </c>
      <c r="E129" s="35">
        <f>IF(SUMIF(A!$AH$2:$AH$2500,'C'!A129,A!$AS$2:$AS$2500)=0," - ",SUMIF(A!$AH$2:$AH$2500,'C'!A129,A!$AS$2:$AS$2500))</f>
        <v>3.7299884765624998</v>
      </c>
      <c r="F129" s="34" t="str">
        <f>IF(P129="Impact",INDEX(A!$A63:$AU$2500,MATCH(A129,A!$AH63:$AH$2500,0),45)," 0 ")</f>
        <v xml:space="preserve"> 0 </v>
      </c>
      <c r="P129" t="s">
        <v>93</v>
      </c>
    </row>
    <row r="130" spans="1:16" ht="15" customHeight="1" x14ac:dyDescent="0.25">
      <c r="A130" t="s">
        <v>72</v>
      </c>
      <c r="B130" s="8">
        <f>IF(INDEX(A!$A$2:$AU$2500,MATCH(A130,A!$AH$2:$AH$2500,0),37)=0,"-",INDEX(A!$A$2:$AU$2500,MATCH(A130,A!$AH$2:$AH$2500,0),37))</f>
        <v>3</v>
      </c>
      <c r="E130" s="35">
        <f>IF(SUMIF(A!$AH$2:$AH$2500,'C'!A130,A!$AS$2:$AS$2500)=0," - ",SUMIF(A!$AH$2:$AH$2500,'C'!A130,A!$AS$2:$AS$2500))</f>
        <v>3.7299884765624998</v>
      </c>
      <c r="F130" s="34" t="str">
        <f>IF(P130="Impact",INDEX(A!$A64:$AU$2500,MATCH(A130,A!$AH64:$AH$2500,0),45)," 0 ")</f>
        <v xml:space="preserve"> 0 </v>
      </c>
      <c r="P130" t="s">
        <v>93</v>
      </c>
    </row>
    <row r="131" spans="1:16" ht="15" customHeight="1" x14ac:dyDescent="0.25">
      <c r="A131" t="s">
        <v>72</v>
      </c>
      <c r="B131" s="8">
        <f>IF(INDEX(A!$A$2:$AU$2500,MATCH(A131,A!$AH$2:$AH$2500,0),37)=0,"-",INDEX(A!$A$2:$AU$2500,MATCH(A131,A!$AH$2:$AH$2500,0),37))</f>
        <v>3</v>
      </c>
      <c r="E131" s="35">
        <f>IF(SUMIF(A!$AH$2:$AH$2500,'C'!A131,A!$AS$2:$AS$2500)=0," - ",SUMIF(A!$AH$2:$AH$2500,'C'!A131,A!$AS$2:$AS$2500))</f>
        <v>3.7299884765624998</v>
      </c>
      <c r="F131" s="34" t="str">
        <f>IF(P131="Impact",INDEX(A!$A65:$AU$2500,MATCH(A131,A!$AH65:$AH$2500,0),45)," 0 ")</f>
        <v xml:space="preserve"> 0 </v>
      </c>
      <c r="P131" t="s">
        <v>93</v>
      </c>
    </row>
    <row r="132" spans="1:16" ht="15" customHeight="1" x14ac:dyDescent="0.25">
      <c r="A132" t="s">
        <v>72</v>
      </c>
      <c r="B132" s="8">
        <f>IF(INDEX(A!$A$2:$AU$2500,MATCH(A132,A!$AH$2:$AH$2500,0),37)=0,"-",INDEX(A!$A$2:$AU$2500,MATCH(A132,A!$AH$2:$AH$2500,0),37))</f>
        <v>3</v>
      </c>
      <c r="E132" s="35">
        <f>IF(SUMIF(A!$AH$2:$AH$2500,'C'!A132,A!$AS$2:$AS$2500)=0," - ",SUMIF(A!$AH$2:$AH$2500,'C'!A132,A!$AS$2:$AS$2500))</f>
        <v>3.7299884765624998</v>
      </c>
      <c r="F132" s="34" t="str">
        <f>IF(P132="Impact",INDEX(A!$A66:$AU$2500,MATCH(A132,A!$AH66:$AH$2500,0),45)," 0 ")</f>
        <v xml:space="preserve"> 0 </v>
      </c>
      <c r="P132" t="s">
        <v>93</v>
      </c>
    </row>
    <row r="133" spans="1:16" ht="15" customHeight="1" x14ac:dyDescent="0.25">
      <c r="A133" t="s">
        <v>73</v>
      </c>
      <c r="B133" s="8">
        <f>IF(INDEX(A!$A$2:$AU$2500,MATCH(A133,A!$AH$2:$AH$2500,0),37)=0,"-",INDEX(A!$A$2:$AU$2500,MATCH(A133,A!$AH$2:$AH$2500,0),37))</f>
        <v>3</v>
      </c>
      <c r="E133" s="35">
        <f>IF(SUMIF(A!$AH$2:$AH$2500,'C'!A133,A!$AS$2:$AS$2500)=0," - ",SUMIF(A!$AH$2:$AH$2500,'C'!A133,A!$AS$2:$AS$2500))</f>
        <v>0.26585996093749997</v>
      </c>
      <c r="F133" s="34" t="str">
        <f>IF(P133="Impact",INDEX(A!$A67:$AU$2500,MATCH(A133,A!$AH67:$AH$2500,0),45)," 0 ")</f>
        <v xml:space="preserve"> 0 </v>
      </c>
      <c r="P133" t="s">
        <v>93</v>
      </c>
    </row>
    <row r="134" spans="1:16" ht="15" customHeight="1" x14ac:dyDescent="0.25">
      <c r="A134" t="s">
        <v>74</v>
      </c>
      <c r="B134" s="8">
        <f>IF(INDEX(A!$A$2:$AU$2500,MATCH(A134,A!$AH$2:$AH$2500,0),37)=0,"-",INDEX(A!$A$2:$AU$2500,MATCH(A134,A!$AH$2:$AH$2500,0),37))</f>
        <v>3</v>
      </c>
      <c r="E134" s="35">
        <f>IF(SUMIF(A!$AH$2:$AH$2500,'C'!A134,A!$AS$2:$AS$2500)=0," - ",SUMIF(A!$AH$2:$AH$2500,'C'!A134,A!$AS$2:$AS$2500))</f>
        <v>1.8609444335937502</v>
      </c>
      <c r="F134" s="34" t="str">
        <f>IF(P134="Impact",INDEX(A!$A68:$AU$2500,MATCH(A134,A!$AH68:$AH$2500,0),45)," 0 ")</f>
        <v xml:space="preserve"> 0 </v>
      </c>
      <c r="P134" t="s">
        <v>93</v>
      </c>
    </row>
    <row r="135" spans="1:16" ht="15" customHeight="1" x14ac:dyDescent="0.25">
      <c r="A135" t="s">
        <v>74</v>
      </c>
      <c r="B135" s="8">
        <f>IF(INDEX(A!$A$2:$AU$2500,MATCH(A135,A!$AH$2:$AH$2500,0),37)=0,"-",INDEX(A!$A$2:$AU$2500,MATCH(A135,A!$AH$2:$AH$2500,0),37))</f>
        <v>3</v>
      </c>
      <c r="E135" s="35">
        <f>IF(SUMIF(A!$AH$2:$AH$2500,'C'!A135,A!$AS$2:$AS$2500)=0," - ",SUMIF(A!$AH$2:$AH$2500,'C'!A135,A!$AS$2:$AS$2500))</f>
        <v>1.8609444335937502</v>
      </c>
      <c r="F135" s="34" t="str">
        <f>IF(P135="Impact",INDEX(A!$A69:$AU$2500,MATCH(A135,A!$AH69:$AH$2500,0),45)," 0 ")</f>
        <v xml:space="preserve"> 0 </v>
      </c>
      <c r="P135" t="s">
        <v>93</v>
      </c>
    </row>
    <row r="136" spans="1:16" ht="15" customHeight="1" x14ac:dyDescent="0.25">
      <c r="A136" t="s">
        <v>75</v>
      </c>
      <c r="B136" s="8">
        <f>IF(INDEX(A!$A$2:$AU$2500,MATCH(A136,A!$AH$2:$AH$2500,0),37)=0,"-",INDEX(A!$A$2:$AU$2500,MATCH(A136,A!$AH$2:$AH$2500,0),37))</f>
        <v>4</v>
      </c>
      <c r="E136" s="35">
        <f>IF(SUMIF(A!$AH$2:$AH$2500,'C'!A136,A!$AS$2:$AS$2500)=0," - ",SUMIF(A!$AH$2:$AH$2500,'C'!A136,A!$AS$2:$AS$2500))</f>
        <v>4.6973343750000005</v>
      </c>
      <c r="F136" s="34" t="str">
        <f>IF(P136="Impact",INDEX(A!$A70:$AU$2500,MATCH(A136,A!$AH70:$AH$2500,0),45)," 0 ")</f>
        <v xml:space="preserve"> 0 </v>
      </c>
      <c r="P136" t="s">
        <v>3</v>
      </c>
    </row>
    <row r="137" spans="1:16" ht="15" customHeight="1" x14ac:dyDescent="0.25">
      <c r="A137" t="s">
        <v>75</v>
      </c>
      <c r="B137" s="8">
        <f>IF(INDEX(A!$A$2:$AU$2500,MATCH(A137,A!$AH$2:$AH$2500,0),37)=0,"-",INDEX(A!$A$2:$AU$2500,MATCH(A137,A!$AH$2:$AH$2500,0),37))</f>
        <v>4</v>
      </c>
      <c r="E137" s="35">
        <f>IF(SUMIF(A!$AH$2:$AH$2500,'C'!A137,A!$AS$2:$AS$2500)=0," - ",SUMIF(A!$AH$2:$AH$2500,'C'!A137,A!$AS$2:$AS$2500))</f>
        <v>4.6973343750000005</v>
      </c>
      <c r="F137" s="34" t="str">
        <f>IF(P137="Impact",INDEX(A!$A71:$AU$2500,MATCH(A137,A!$AH71:$AH$2500,0),45)," 0 ")</f>
        <v xml:space="preserve"> 0 </v>
      </c>
      <c r="P137" t="s">
        <v>3</v>
      </c>
    </row>
    <row r="138" spans="1:16" ht="15" customHeight="1" x14ac:dyDescent="0.25">
      <c r="A138" t="s">
        <v>76</v>
      </c>
      <c r="B138" s="8">
        <f>IF(INDEX(A!$A$2:$AU$2500,MATCH(A138,A!$AH$2:$AH$2500,0),37)=0,"-",INDEX(A!$A$2:$AU$2500,MATCH(A138,A!$AH$2:$AH$2500,0),37))</f>
        <v>3</v>
      </c>
      <c r="E138" s="35">
        <f>IF(SUMIF(A!$AH$2:$AH$2500,'C'!A138,A!$AS$2:$AS$2500)=0," - ",SUMIF(A!$AH$2:$AH$2500,'C'!A138,A!$AS$2:$AS$2500))</f>
        <v>7.6095856933593762</v>
      </c>
      <c r="F138" s="34" t="str">
        <f>IF(P138="Impact",INDEX(A!$A72:$AU$2500,MATCH(A138,A!$AH72:$AH$2500,0),45)," 0 ")</f>
        <v xml:space="preserve"> 0 </v>
      </c>
      <c r="P138" t="s">
        <v>3</v>
      </c>
    </row>
    <row r="139" spans="1:16" ht="15" customHeight="1" x14ac:dyDescent="0.25">
      <c r="A139" t="s">
        <v>77</v>
      </c>
      <c r="B139" s="8">
        <f>IF(INDEX(A!$A$2:$AU$2500,MATCH(A139,A!$AH$2:$AH$2500,0),37)=0,"-",INDEX(A!$A$2:$AU$2500,MATCH(A139,A!$AH$2:$AH$2500,0),37))</f>
        <v>4</v>
      </c>
      <c r="E139" s="35">
        <f>IF(SUMIF(A!$AH$2:$AH$2500,'C'!A139,A!$AS$2:$AS$2500)=0," - ",SUMIF(A!$AH$2:$AH$2500,'C'!A139,A!$AS$2:$AS$2500))</f>
        <v>9.1157177734374997E-2</v>
      </c>
      <c r="F139" s="34" t="str">
        <f>IF(P139="Impact",INDEX(A!$A73:$AU$2500,MATCH(A139,A!$AH73:$AH$2500,0),45)," 0 ")</f>
        <v xml:space="preserve"> 0 </v>
      </c>
      <c r="P139" t="s">
        <v>3</v>
      </c>
    </row>
    <row r="140" spans="1:16" ht="15" customHeight="1" x14ac:dyDescent="0.25">
      <c r="A140" t="s">
        <v>77</v>
      </c>
      <c r="B140" s="8">
        <f>IF(INDEX(A!$A$2:$AU$2500,MATCH(A140,A!$AH$2:$AH$2500,0),37)=0,"-",INDEX(A!$A$2:$AU$2500,MATCH(A140,A!$AH$2:$AH$2500,0),37))</f>
        <v>4</v>
      </c>
      <c r="E140" s="35">
        <f>IF(SUMIF(A!$AH$2:$AH$2500,'C'!A140,A!$AS$2:$AS$2500)=0," - ",SUMIF(A!$AH$2:$AH$2500,'C'!A140,A!$AS$2:$AS$2500))</f>
        <v>9.1157177734374997E-2</v>
      </c>
      <c r="F140" s="34" t="str">
        <f>IF(P140="Impact",INDEX(A!$A74:$AU$2500,MATCH(A140,A!$AH74:$AH$2500,0),45)," 0 ")</f>
        <v xml:space="preserve"> 0 </v>
      </c>
      <c r="P140" t="s">
        <v>3</v>
      </c>
    </row>
    <row r="141" spans="1:16" ht="15" customHeight="1" x14ac:dyDescent="0.25">
      <c r="A141" t="s">
        <v>78</v>
      </c>
      <c r="B141" s="8">
        <f>IF(INDEX(A!$A$2:$AU$2500,MATCH(A141,A!$AH$2:$AH$2500,0),37)=0,"-",INDEX(A!$A$2:$AU$2500,MATCH(A141,A!$AH$2:$AH$2500,0),37))</f>
        <v>2</v>
      </c>
      <c r="E141" s="35">
        <f>IF(SUMIF(A!$AH$2:$AH$2500,'C'!A141,A!$AS$2:$AS$2500)=0," - ",SUMIF(A!$AH$2:$AH$2500,'C'!A141,A!$AS$2:$AS$2500))</f>
        <v>1.285180078125</v>
      </c>
      <c r="F141" s="34" t="str">
        <f>IF(P141="Impact",INDEX(A!$A75:$AU$2500,MATCH(A141,A!$AH75:$AH$2500,0),45)," 0 ")</f>
        <v xml:space="preserve"> 0 </v>
      </c>
      <c r="P141" t="s">
        <v>3</v>
      </c>
    </row>
    <row r="142" spans="1:16" ht="15" customHeight="1" x14ac:dyDescent="0.25">
      <c r="A142" t="s">
        <v>79</v>
      </c>
      <c r="B142" s="8">
        <f>IF(INDEX(A!$A$2:$AU$2500,MATCH(A142,A!$AH$2:$AH$2500,0),37)=0,"-",INDEX(A!$A$2:$AU$2500,MATCH(A142,A!$AH$2:$AH$2500,0),37))</f>
        <v>2</v>
      </c>
      <c r="E142" s="35">
        <f>IF(SUMIF(A!$AH$2:$AH$2500,'C'!A142,A!$AS$2:$AS$2500)=0," - ",SUMIF(A!$AH$2:$AH$2500,'C'!A142,A!$AS$2:$AS$2500))</f>
        <v>2.6326161132812498</v>
      </c>
      <c r="F142" s="34" t="str">
        <f>IF(P142="Impact",INDEX(A!$A76:$AU$2500,MATCH(A142,A!$AH76:$AH$2500,0),45)," 0 ")</f>
        <v xml:space="preserve"> 0 </v>
      </c>
      <c r="P142" t="s">
        <v>3</v>
      </c>
    </row>
    <row r="143" spans="1:16" ht="15" customHeight="1" x14ac:dyDescent="0.25">
      <c r="A143" t="s">
        <v>79</v>
      </c>
      <c r="B143" s="8">
        <f>IF(INDEX(A!$A$2:$AU$2500,MATCH(A143,A!$AH$2:$AH$2500,0),37)=0,"-",INDEX(A!$A$2:$AU$2500,MATCH(A143,A!$AH$2:$AH$2500,0),37))</f>
        <v>2</v>
      </c>
      <c r="E143" s="35">
        <f>IF(SUMIF(A!$AH$2:$AH$2500,'C'!A143,A!$AS$2:$AS$2500)=0," - ",SUMIF(A!$AH$2:$AH$2500,'C'!A143,A!$AS$2:$AS$2500))</f>
        <v>2.6326161132812498</v>
      </c>
      <c r="F143" s="34" t="str">
        <f>IF(P143="Impact",INDEX(A!$A77:$AU$2500,MATCH(A143,A!$AH77:$AH$2500,0),45)," 0 ")</f>
        <v xml:space="preserve"> 0 </v>
      </c>
      <c r="P143" t="s">
        <v>3</v>
      </c>
    </row>
    <row r="144" spans="1:16" ht="15" customHeight="1" x14ac:dyDescent="0.25">
      <c r="A144" t="s">
        <v>80</v>
      </c>
      <c r="B144" s="8">
        <f>IF(INDEX(A!$A$2:$AU$2500,MATCH(A144,A!$AH$2:$AH$2500,0),37)=0,"-",INDEX(A!$A$2:$AU$2500,MATCH(A144,A!$AH$2:$AH$2500,0),37))</f>
        <v>3</v>
      </c>
      <c r="E144" s="35">
        <f>IF(SUMIF(A!$AH$2:$AH$2500,'C'!A144,A!$AS$2:$AS$2500)=0," - ",SUMIF(A!$AH$2:$AH$2500,'C'!A144,A!$AS$2:$AS$2500))</f>
        <v>7.6470265624999989</v>
      </c>
      <c r="F144" s="34" t="str">
        <f>IF(P144="Impact",INDEX(A!$A78:$AU$2500,MATCH(A144,A!$AH78:$AH$2500,0),45)," 0 ")</f>
        <v xml:space="preserve"> 0 </v>
      </c>
      <c r="P144" t="s">
        <v>91</v>
      </c>
    </row>
    <row r="145" spans="1:16" ht="15" customHeight="1" x14ac:dyDescent="0.25">
      <c r="A145" t="s">
        <v>80</v>
      </c>
      <c r="B145" s="8">
        <f>IF(INDEX(A!$A$2:$AU$2500,MATCH(A145,A!$AH$2:$AH$2500,0),37)=0,"-",INDEX(A!$A$2:$AU$2500,MATCH(A145,A!$AH$2:$AH$2500,0),37))</f>
        <v>3</v>
      </c>
      <c r="E145" s="35">
        <f>IF(SUMIF(A!$AH$2:$AH$2500,'C'!A145,A!$AS$2:$AS$2500)=0," - ",SUMIF(A!$AH$2:$AH$2500,'C'!A145,A!$AS$2:$AS$2500))</f>
        <v>7.6470265624999989</v>
      </c>
      <c r="F145" s="34" t="str">
        <f>IF(P145="Impact",INDEX(A!$A79:$AU$2500,MATCH(A145,A!$AH79:$AH$2500,0),45)," 0 ")</f>
        <v xml:space="preserve"> 0 </v>
      </c>
      <c r="P145" t="s">
        <v>93</v>
      </c>
    </row>
    <row r="146" spans="1:16" ht="15" customHeight="1" x14ac:dyDescent="0.25">
      <c r="A146" t="s">
        <v>80</v>
      </c>
      <c r="B146" s="8">
        <f>IF(INDEX(A!$A$2:$AU$2500,MATCH(A146,A!$AH$2:$AH$2500,0),37)=0,"-",INDEX(A!$A$2:$AU$2500,MATCH(A146,A!$AH$2:$AH$2500,0),37))</f>
        <v>3</v>
      </c>
      <c r="E146" s="35">
        <f>IF(SUMIF(A!$AH$2:$AH$2500,'C'!A146,A!$AS$2:$AS$2500)=0," - ",SUMIF(A!$AH$2:$AH$2500,'C'!A146,A!$AS$2:$AS$2500))</f>
        <v>7.6470265624999989</v>
      </c>
      <c r="F146" s="34" t="str">
        <f>IF(P146="Impact",INDEX(A!$A80:$AU$2500,MATCH(A146,A!$AH80:$AH$2500,0),45)," 0 ")</f>
        <v xml:space="preserve"> 0 </v>
      </c>
      <c r="P146" t="s">
        <v>3</v>
      </c>
    </row>
    <row r="147" spans="1:16" ht="15" customHeight="1" x14ac:dyDescent="0.25">
      <c r="A147" t="s">
        <v>80</v>
      </c>
      <c r="B147" s="8">
        <f>IF(INDEX(A!$A$2:$AU$2500,MATCH(A147,A!$AH$2:$AH$2500,0),37)=0,"-",INDEX(A!$A$2:$AU$2500,MATCH(A147,A!$AH$2:$AH$2500,0),37))</f>
        <v>3</v>
      </c>
      <c r="E147" s="35">
        <f>IF(SUMIF(A!$AH$2:$AH$2500,'C'!A147,A!$AS$2:$AS$2500)=0," - ",SUMIF(A!$AH$2:$AH$2500,'C'!A147,A!$AS$2:$AS$2500))</f>
        <v>7.6470265624999989</v>
      </c>
      <c r="F147" s="34" t="str">
        <f>IF(P147="Impact",INDEX(A!$A81:$AU$2500,MATCH(A147,A!$AH81:$AH$2500,0),45)," 0 ")</f>
        <v xml:space="preserve"> 0 </v>
      </c>
      <c r="P147" t="s">
        <v>3</v>
      </c>
    </row>
    <row r="148" spans="1:16" ht="15" customHeight="1" x14ac:dyDescent="0.25">
      <c r="A148" t="s">
        <v>80</v>
      </c>
      <c r="B148" s="8">
        <f>IF(INDEX(A!$A$2:$AU$2500,MATCH(A148,A!$AH$2:$AH$2500,0),37)=0,"-",INDEX(A!$A$2:$AU$2500,MATCH(A148,A!$AH$2:$AH$2500,0),37))</f>
        <v>3</v>
      </c>
      <c r="E148" s="35">
        <f>IF(SUMIF(A!$AH$2:$AH$2500,'C'!A148,A!$AS$2:$AS$2500)=0," - ",SUMIF(A!$AH$2:$AH$2500,'C'!A148,A!$AS$2:$AS$2500))</f>
        <v>7.6470265624999989</v>
      </c>
      <c r="F148" s="34" t="str">
        <f>IF(P148="Impact",INDEX(A!$A82:$AU$2500,MATCH(A148,A!$AH82:$AH$2500,0),45)," 0 ")</f>
        <v xml:space="preserve"> 0 </v>
      </c>
      <c r="P148" t="s">
        <v>3</v>
      </c>
    </row>
    <row r="149" spans="1:16" ht="15" customHeight="1" x14ac:dyDescent="0.25">
      <c r="A149" t="s">
        <v>80</v>
      </c>
      <c r="B149" s="8">
        <f>IF(INDEX(A!$A$2:$AU$2500,MATCH(A149,A!$AH$2:$AH$2500,0),37)=0,"-",INDEX(A!$A$2:$AU$2500,MATCH(A149,A!$AH$2:$AH$2500,0),37))</f>
        <v>3</v>
      </c>
      <c r="E149" s="35">
        <f>IF(SUMIF(A!$AH$2:$AH$2500,'C'!A149,A!$AS$2:$AS$2500)=0," - ",SUMIF(A!$AH$2:$AH$2500,'C'!A149,A!$AS$2:$AS$2500))</f>
        <v>7.6470265624999989</v>
      </c>
      <c r="F149" s="34" t="str">
        <f>IF(P149="Impact",INDEX(A!$A83:$AU$2500,MATCH(A149,A!$AH83:$AH$2500,0),45)," 0 ")</f>
        <v xml:space="preserve"> 0 </v>
      </c>
      <c r="P149" t="s">
        <v>3</v>
      </c>
    </row>
    <row r="150" spans="1:16" ht="15" customHeight="1" x14ac:dyDescent="0.25">
      <c r="A150" t="s">
        <v>80</v>
      </c>
      <c r="B150" s="8">
        <f>IF(INDEX(A!$A$2:$AU$2500,MATCH(A150,A!$AH$2:$AH$2500,0),37)=0,"-",INDEX(A!$A$2:$AU$2500,MATCH(A150,A!$AH$2:$AH$2500,0),37))</f>
        <v>3</v>
      </c>
      <c r="E150" s="35">
        <f>IF(SUMIF(A!$AH$2:$AH$2500,'C'!A150,A!$AS$2:$AS$2500)=0," - ",SUMIF(A!$AH$2:$AH$2500,'C'!A150,A!$AS$2:$AS$2500))</f>
        <v>7.6470265624999989</v>
      </c>
      <c r="F150" s="34" t="str">
        <f>IF(P150="Impact",INDEX(A!$A84:$AU$2500,MATCH(A150,A!$AH84:$AH$2500,0),45)," 0 ")</f>
        <v xml:space="preserve"> 0 </v>
      </c>
      <c r="P150" t="s">
        <v>3</v>
      </c>
    </row>
    <row r="151" spans="1:16" ht="15" customHeight="1" x14ac:dyDescent="0.25">
      <c r="A151" t="s">
        <v>80</v>
      </c>
      <c r="B151" s="8">
        <f>IF(INDEX(A!$A$2:$AU$2500,MATCH(A151,A!$AH$2:$AH$2500,0),37)=0,"-",INDEX(A!$A$2:$AU$2500,MATCH(A151,A!$AH$2:$AH$2500,0),37))</f>
        <v>3</v>
      </c>
      <c r="E151" s="35">
        <f>IF(SUMIF(A!$AH$2:$AH$2500,'C'!A151,A!$AS$2:$AS$2500)=0," - ",SUMIF(A!$AH$2:$AH$2500,'C'!A151,A!$AS$2:$AS$2500))</f>
        <v>7.6470265624999989</v>
      </c>
      <c r="F151" s="34" t="str">
        <f>IF(P151="Impact",INDEX(A!$A85:$AU$2500,MATCH(A151,A!$AH85:$AH$2500,0),45)," 0 ")</f>
        <v xml:space="preserve"> 0 </v>
      </c>
      <c r="P151" t="s">
        <v>3</v>
      </c>
    </row>
    <row r="152" spans="1:16" ht="15" customHeight="1" x14ac:dyDescent="0.25">
      <c r="A152" t="s">
        <v>81</v>
      </c>
      <c r="B152" s="8">
        <f>IF(INDEX(A!$A$2:$AU$2500,MATCH(A152,A!$AH$2:$AH$2500,0),37)=0,"-",INDEX(A!$A$2:$AU$2500,MATCH(A152,A!$AH$2:$AH$2500,0),37))</f>
        <v>3</v>
      </c>
      <c r="E152" s="35">
        <f>IF(SUMIF(A!$AH$2:$AH$2500,'C'!A152,A!$AS$2:$AS$2500)=0," - ",SUMIF(A!$AH$2:$AH$2500,'C'!A152,A!$AS$2:$AS$2500))</f>
        <v>1.3696962890625</v>
      </c>
      <c r="F152" s="34" t="str">
        <f>IF(P152="Impact",INDEX(A!$A86:$AU$2500,MATCH(A152,A!$AH86:$AH$2500,0),45)," 0 ")</f>
        <v xml:space="preserve"> 0 </v>
      </c>
      <c r="P152" t="s">
        <v>3</v>
      </c>
    </row>
    <row r="153" spans="1:16" ht="15" customHeight="1" x14ac:dyDescent="0.25">
      <c r="A153" t="s">
        <v>82</v>
      </c>
      <c r="B153" s="8">
        <f>IF(INDEX(A!$A$2:$AU$2500,MATCH(A153,A!$AH$2:$AH$2500,0),37)=0,"-",INDEX(A!$A$2:$AU$2500,MATCH(A153,A!$AH$2:$AH$2500,0),37))</f>
        <v>2</v>
      </c>
      <c r="E153" s="35">
        <f>IF(SUMIF(A!$AH$2:$AH$2500,'C'!A153,A!$AS$2:$AS$2500)=0," - ",SUMIF(A!$AH$2:$AH$2500,'C'!A153,A!$AS$2:$AS$2500))</f>
        <v>0.55146284179687499</v>
      </c>
      <c r="F153" s="34" t="str">
        <f>IF(P153="Impact",INDEX(A!$A87:$AU$2500,MATCH(A153,A!$AH87:$AH$2500,0),45)," 0 ")</f>
        <v xml:space="preserve"> 0 </v>
      </c>
      <c r="P153" t="s">
        <v>3</v>
      </c>
    </row>
    <row r="154" spans="1:16" ht="15" customHeight="1" x14ac:dyDescent="0.25">
      <c r="A154" t="s">
        <v>82</v>
      </c>
      <c r="B154" s="8">
        <f>IF(INDEX(A!$A$2:$AU$2500,MATCH(A154,A!$AH$2:$AH$2500,0),37)=0,"-",INDEX(A!$A$2:$AU$2500,MATCH(A154,A!$AH$2:$AH$2500,0),37))</f>
        <v>2</v>
      </c>
      <c r="E154" s="35">
        <f>IF(SUMIF(A!$AH$2:$AH$2500,'C'!A154,A!$AS$2:$AS$2500)=0," - ",SUMIF(A!$AH$2:$AH$2500,'C'!A154,A!$AS$2:$AS$2500))</f>
        <v>0.55146284179687499</v>
      </c>
      <c r="F154" s="34" t="str">
        <f>IF(P154="Impact",INDEX(A!$A88:$AU$2500,MATCH(A154,A!$AH88:$AH$2500,0),45)," 0 ")</f>
        <v xml:space="preserve"> 0 </v>
      </c>
      <c r="P154" t="s">
        <v>3</v>
      </c>
    </row>
    <row r="155" spans="1:16" ht="15" customHeight="1" x14ac:dyDescent="0.25">
      <c r="A155" t="s">
        <v>82</v>
      </c>
      <c r="B155" s="8">
        <f>IF(INDEX(A!$A$2:$AU$2500,MATCH(A155,A!$AH$2:$AH$2500,0),37)=0,"-",INDEX(A!$A$2:$AU$2500,MATCH(A155,A!$AH$2:$AH$2500,0),37))</f>
        <v>2</v>
      </c>
      <c r="E155" s="35">
        <f>IF(SUMIF(A!$AH$2:$AH$2500,'C'!A155,A!$AS$2:$AS$2500)=0," - ",SUMIF(A!$AH$2:$AH$2500,'C'!A155,A!$AS$2:$AS$2500))</f>
        <v>0.55146284179687499</v>
      </c>
      <c r="F155" s="34" t="str">
        <f>IF(P155="Impact",INDEX(A!$A89:$AU$2500,MATCH(A155,A!$AH89:$AH$2500,0),45)," 0 ")</f>
        <v xml:space="preserve"> 0 </v>
      </c>
      <c r="P155" t="s">
        <v>3</v>
      </c>
    </row>
    <row r="156" spans="1:16" ht="15" customHeight="1" x14ac:dyDescent="0.25">
      <c r="A156" t="s">
        <v>83</v>
      </c>
      <c r="B156" s="8">
        <f>IF(INDEX(A!$A$2:$AU$2500,MATCH(A156,A!$AH$2:$AH$2500,0),37)=0,"-",INDEX(A!$A$2:$AU$2500,MATCH(A156,A!$AH$2:$AH$2500,0),37))</f>
        <v>3</v>
      </c>
      <c r="E156" s="35">
        <f>IF(SUMIF(A!$AH$2:$AH$2500,'C'!A156,A!$AS$2:$AS$2500)=0," - ",SUMIF(A!$AH$2:$AH$2500,'C'!A156,A!$AS$2:$AS$2500))</f>
        <v>2.312448388671875</v>
      </c>
      <c r="F156" s="34" t="str">
        <f>IF(P156="Impact",INDEX(A!$A90:$AU$2500,MATCH(A156,A!$AH90:$AH$2500,0),45)," 0 ")</f>
        <v xml:space="preserve"> 0 </v>
      </c>
      <c r="P156" t="s">
        <v>93</v>
      </c>
    </row>
    <row r="157" spans="1:16" ht="15" customHeight="1" x14ac:dyDescent="0.25">
      <c r="A157" t="s">
        <v>83</v>
      </c>
      <c r="B157" s="8">
        <f>IF(INDEX(A!$A$2:$AU$2500,MATCH(A157,A!$AH$2:$AH$2500,0),37)=0,"-",INDEX(A!$A$2:$AU$2500,MATCH(A157,A!$AH$2:$AH$2500,0),37))</f>
        <v>3</v>
      </c>
      <c r="E157" s="35">
        <f>IF(SUMIF(A!$AH$2:$AH$2500,'C'!A157,A!$AS$2:$AS$2500)=0," - ",SUMIF(A!$AH$2:$AH$2500,'C'!A157,A!$AS$2:$AS$2500))</f>
        <v>2.312448388671875</v>
      </c>
      <c r="F157" s="34" t="str">
        <f>IF(P157="Impact",INDEX(A!$A91:$AU$2500,MATCH(A157,A!$AH91:$AH$2500,0),45)," 0 ")</f>
        <v xml:space="preserve"> 0 </v>
      </c>
      <c r="P157" t="s">
        <v>93</v>
      </c>
    </row>
    <row r="158" spans="1:16" ht="15" customHeight="1" x14ac:dyDescent="0.25">
      <c r="A158" t="s">
        <v>83</v>
      </c>
      <c r="B158" s="8">
        <f>IF(INDEX(A!$A$2:$AU$2500,MATCH(A158,A!$AH$2:$AH$2500,0),37)=0,"-",INDEX(A!$A$2:$AU$2500,MATCH(A158,A!$AH$2:$AH$2500,0),37))</f>
        <v>3</v>
      </c>
      <c r="E158" s="35">
        <f>IF(SUMIF(A!$AH$2:$AH$2500,'C'!A158,A!$AS$2:$AS$2500)=0," - ",SUMIF(A!$AH$2:$AH$2500,'C'!A158,A!$AS$2:$AS$2500))</f>
        <v>2.312448388671875</v>
      </c>
      <c r="F158" s="34" t="str">
        <f>IF(P158="Impact",INDEX(A!$A92:$AU$2500,MATCH(A158,A!$AH92:$AH$2500,0),45)," 0 ")</f>
        <v xml:space="preserve"> 0 </v>
      </c>
      <c r="P158" t="s">
        <v>93</v>
      </c>
    </row>
    <row r="159" spans="1:16" ht="15" customHeight="1" x14ac:dyDescent="0.25">
      <c r="A159" t="s">
        <v>83</v>
      </c>
      <c r="B159" s="8">
        <f>IF(INDEX(A!$A$2:$AU$2500,MATCH(A159,A!$AH$2:$AH$2500,0),37)=0,"-",INDEX(A!$A$2:$AU$2500,MATCH(A159,A!$AH$2:$AH$2500,0),37))</f>
        <v>3</v>
      </c>
      <c r="E159" s="35">
        <f>IF(SUMIF(A!$AH$2:$AH$2500,'C'!A159,A!$AS$2:$AS$2500)=0," - ",SUMIF(A!$AH$2:$AH$2500,'C'!A159,A!$AS$2:$AS$2500))</f>
        <v>2.312448388671875</v>
      </c>
      <c r="F159" s="34" t="str">
        <f>IF(P159="Impact",INDEX(A!$A93:$AU$2500,MATCH(A159,A!$AH93:$AH$2500,0),45)," 0 ")</f>
        <v xml:space="preserve"> 0 </v>
      </c>
      <c r="P159" t="s">
        <v>93</v>
      </c>
    </row>
    <row r="160" spans="1:16" ht="15" customHeight="1" x14ac:dyDescent="0.25">
      <c r="A160" t="s">
        <v>83</v>
      </c>
      <c r="B160" s="8">
        <f>IF(INDEX(A!$A$2:$AU$2500,MATCH(A160,A!$AH$2:$AH$2500,0),37)=0,"-",INDEX(A!$A$2:$AU$2500,MATCH(A160,A!$AH$2:$AH$2500,0),37))</f>
        <v>3</v>
      </c>
      <c r="E160" s="35">
        <f>IF(SUMIF(A!$AH$2:$AH$2500,'C'!A160,A!$AS$2:$AS$2500)=0," - ",SUMIF(A!$AH$2:$AH$2500,'C'!A160,A!$AS$2:$AS$2500))</f>
        <v>2.312448388671875</v>
      </c>
      <c r="F160" s="34" t="str">
        <f>IF(P160="Impact",INDEX(A!$A94:$AU$2500,MATCH(A160,A!$AH94:$AH$2500,0),45)," 0 ")</f>
        <v xml:space="preserve"> 0 </v>
      </c>
      <c r="P160" t="s">
        <v>3</v>
      </c>
    </row>
    <row r="161" spans="1:16" ht="15" customHeight="1" x14ac:dyDescent="0.25">
      <c r="A161" t="s">
        <v>84</v>
      </c>
      <c r="B161" s="8">
        <f>IF(INDEX(A!$A$2:$AU$2500,MATCH(A161,A!$AH$2:$AH$2500,0),37)=0,"-",INDEX(A!$A$2:$AU$2500,MATCH(A161,A!$AH$2:$AH$2500,0),37))</f>
        <v>2</v>
      </c>
      <c r="E161" s="35">
        <f>IF(SUMIF(A!$AH$2:$AH$2500,'C'!A161,A!$AS$2:$AS$2500)=0," - ",SUMIF(A!$AH$2:$AH$2500,'C'!A161,A!$AS$2:$AS$2500))</f>
        <v>0.58518793945312497</v>
      </c>
      <c r="F161" s="34" t="str">
        <f>IF(P161="Impact",INDEX(A!$A95:$AU$2500,MATCH(A161,A!$AH95:$AH$2500,0),45)," 0 ")</f>
        <v xml:space="preserve"> 0 </v>
      </c>
      <c r="P161" t="s">
        <v>3</v>
      </c>
    </row>
    <row r="162" spans="1:16" ht="15" customHeight="1" x14ac:dyDescent="0.25">
      <c r="A162" t="s">
        <v>84</v>
      </c>
      <c r="B162" s="8">
        <f>IF(INDEX(A!$A$2:$AU$2500,MATCH(A162,A!$AH$2:$AH$2500,0),37)=0,"-",INDEX(A!$A$2:$AU$2500,MATCH(A162,A!$AH$2:$AH$2500,0),37))</f>
        <v>2</v>
      </c>
      <c r="E162" s="35">
        <f>IF(SUMIF(A!$AH$2:$AH$2500,'C'!A162,A!$AS$2:$AS$2500)=0," - ",SUMIF(A!$AH$2:$AH$2500,'C'!A162,A!$AS$2:$AS$2500))</f>
        <v>0.58518793945312497</v>
      </c>
      <c r="F162" s="34" t="str">
        <f>IF(P162="Impact",INDEX(A!$A96:$AU$2500,MATCH(A162,A!$AH96:$AH$2500,0),45)," 0 ")</f>
        <v xml:space="preserve"> 0 </v>
      </c>
      <c r="P162" t="s">
        <v>3</v>
      </c>
    </row>
    <row r="163" spans="1:16" ht="15" customHeight="1" x14ac:dyDescent="0.25">
      <c r="A163" t="s">
        <v>85</v>
      </c>
      <c r="B163" s="8">
        <f>IF(INDEX(A!$A$2:$AU$2500,MATCH(A163,A!$AH$2:$AH$2500,0),37)=0,"-",INDEX(A!$A$2:$AU$2500,MATCH(A163,A!$AH$2:$AH$2500,0),37))</f>
        <v>6</v>
      </c>
      <c r="E163" s="35">
        <f>IF(SUMIF(A!$AH$2:$AH$2500,'C'!A163,A!$AS$2:$AS$2500)=0," - ",SUMIF(A!$AH$2:$AH$2500,'C'!A163,A!$AS$2:$AS$2500))</f>
        <v>1.2220666015625001</v>
      </c>
      <c r="F163" s="34" t="str">
        <f>IF(P163="Impact",INDEX(A!$A97:$AU$2500,MATCH(A163,A!$AH97:$AH$2500,0),45)," 0 ")</f>
        <v xml:space="preserve"> 0 </v>
      </c>
      <c r="P163" t="s">
        <v>3</v>
      </c>
    </row>
    <row r="164" spans="1:16" ht="15" customHeight="1" x14ac:dyDescent="0.25">
      <c r="A164" t="s">
        <v>85</v>
      </c>
      <c r="B164" s="8">
        <f>IF(INDEX(A!$A$2:$AU$2500,MATCH(A164,A!$AH$2:$AH$2500,0),37)=0,"-",INDEX(A!$A$2:$AU$2500,MATCH(A164,A!$AH$2:$AH$2500,0),37))</f>
        <v>6</v>
      </c>
      <c r="E164" s="35">
        <f>IF(SUMIF(A!$AH$2:$AH$2500,'C'!A164,A!$AS$2:$AS$2500)=0," - ",SUMIF(A!$AH$2:$AH$2500,'C'!A164,A!$AS$2:$AS$2500))</f>
        <v>1.2220666015625001</v>
      </c>
      <c r="F164" s="34" t="str">
        <f>IF(P164="Impact",INDEX(A!$A98:$AU$2500,MATCH(A164,A!$AH98:$AH$2500,0),45)," 0 ")</f>
        <v xml:space="preserve"> 0 </v>
      </c>
      <c r="P164" t="s">
        <v>3</v>
      </c>
    </row>
    <row r="165" spans="1:16" ht="15" customHeight="1" x14ac:dyDescent="0.25">
      <c r="A165" t="s">
        <v>86</v>
      </c>
      <c r="B165" s="8">
        <f>IF(INDEX(A!$A$2:$AU$2500,MATCH(A165,A!$AH$2:$AH$2500,0),37)=0,"-",INDEX(A!$A$2:$AU$2500,MATCH(A165,A!$AH$2:$AH$2500,0),37))</f>
        <v>5</v>
      </c>
      <c r="E165" s="35">
        <f>IF(SUMIF(A!$AH$2:$AH$2500,'C'!A165,A!$AS$2:$AS$2500)=0," - ",SUMIF(A!$AH$2:$AH$2500,'C'!A165,A!$AS$2:$AS$2500))</f>
        <v>0.517682080078125</v>
      </c>
      <c r="F165" s="34" t="str">
        <f>IF(P165="Impact",INDEX(A!$A99:$AU$2500,MATCH(A165,A!$AH99:$AH$2500,0),45)," 0 ")</f>
        <v xml:space="preserve"> 0 </v>
      </c>
      <c r="P165" t="s">
        <v>93</v>
      </c>
    </row>
    <row r="166" spans="1:16" ht="15" customHeight="1" x14ac:dyDescent="0.25">
      <c r="A166" t="s">
        <v>87</v>
      </c>
      <c r="B166" s="8">
        <f>IF(INDEX(A!$A$2:$AU$2500,MATCH(A166,A!$AH$2:$AH$2500,0),37)=0,"-",INDEX(A!$A$2:$AU$2500,MATCH(A166,A!$AH$2:$AH$2500,0),37))</f>
        <v>2</v>
      </c>
      <c r="E166" s="35">
        <f>IF(SUMIF(A!$AH$2:$AH$2500,'C'!A166,A!$AS$2:$AS$2500)=0," - ",SUMIF(A!$AH$2:$AH$2500,'C'!A166,A!$AS$2:$AS$2500))</f>
        <v>5.0303591308593747</v>
      </c>
      <c r="F166" s="34" t="str">
        <f>IF(P166="Impact",INDEX(A!$A100:$AU$2500,MATCH(A166,A!$AH100:$AH$2500,0),45)," 0 ")</f>
        <v xml:space="preserve"> 0 </v>
      </c>
      <c r="P166" t="s">
        <v>91</v>
      </c>
    </row>
    <row r="167" spans="1:16" ht="15" customHeight="1" x14ac:dyDescent="0.25">
      <c r="A167" t="s">
        <v>87</v>
      </c>
      <c r="B167" s="8">
        <f>IF(INDEX(A!$A$2:$AU$2500,MATCH(A167,A!$AH$2:$AH$2500,0),37)=0,"-",INDEX(A!$A$2:$AU$2500,MATCH(A167,A!$AH$2:$AH$2500,0),37))</f>
        <v>2</v>
      </c>
      <c r="E167" s="35">
        <f>IF(SUMIF(A!$AH$2:$AH$2500,'C'!A167,A!$AS$2:$AS$2500)=0," - ",SUMIF(A!$AH$2:$AH$2500,'C'!A167,A!$AS$2:$AS$2500))</f>
        <v>5.0303591308593747</v>
      </c>
      <c r="F167" s="34" t="str">
        <f>IF(P167="Impact",INDEX(A!$A101:$AU$2500,MATCH(A167,A!$AH101:$AH$2500,0),45)," 0 ")</f>
        <v xml:space="preserve"> 0 </v>
      </c>
      <c r="P167" t="s">
        <v>92</v>
      </c>
    </row>
    <row r="168" spans="1:16" ht="15" customHeight="1" x14ac:dyDescent="0.25">
      <c r="A168" t="s">
        <v>87</v>
      </c>
      <c r="B168" s="8">
        <f>IF(INDEX(A!$A$2:$AU$2500,MATCH(A168,A!$AH$2:$AH$2500,0),37)=0,"-",INDEX(A!$A$2:$AU$2500,MATCH(A168,A!$AH$2:$AH$2500,0),37))</f>
        <v>2</v>
      </c>
      <c r="E168" s="35">
        <f>IF(SUMIF(A!$AH$2:$AH$2500,'C'!A168,A!$AS$2:$AS$2500)=0," - ",SUMIF(A!$AH$2:$AH$2500,'C'!A168,A!$AS$2:$AS$2500))</f>
        <v>5.0303591308593747</v>
      </c>
      <c r="F168" s="34" t="str">
        <f>IF(P168="Impact",INDEX(A!$A102:$AU$2500,MATCH(A168,A!$AH102:$AH$2500,0),45)," 0 ")</f>
        <v xml:space="preserve"> 0 </v>
      </c>
      <c r="P168" t="s">
        <v>3</v>
      </c>
    </row>
    <row r="169" spans="1:16" ht="15" customHeight="1" x14ac:dyDescent="0.25">
      <c r="A169" t="s">
        <v>87</v>
      </c>
      <c r="B169" s="8">
        <f>IF(INDEX(A!$A$2:$AU$2500,MATCH(A169,A!$AH$2:$AH$2500,0),37)=0,"-",INDEX(A!$A$2:$AU$2500,MATCH(A169,A!$AH$2:$AH$2500,0),37))</f>
        <v>2</v>
      </c>
      <c r="E169" s="35">
        <f>IF(SUMIF(A!$AH$2:$AH$2500,'C'!A169,A!$AS$2:$AS$2500)=0," - ",SUMIF(A!$AH$2:$AH$2500,'C'!A169,A!$AS$2:$AS$2500))</f>
        <v>5.0303591308593747</v>
      </c>
      <c r="F169" s="34" t="str">
        <f>IF(P169="Impact",INDEX(A!$A103:$AU$2500,MATCH(A169,A!$AH103:$AH$2500,0),45)," 0 ")</f>
        <v xml:space="preserve"> 0 </v>
      </c>
      <c r="P169" t="s">
        <v>3</v>
      </c>
    </row>
    <row r="170" spans="1:16" ht="15" customHeight="1" x14ac:dyDescent="0.25">
      <c r="A170" t="s">
        <v>87</v>
      </c>
      <c r="B170" s="8">
        <f>IF(INDEX(A!$A$2:$AU$2500,MATCH(A170,A!$AH$2:$AH$2500,0),37)=0,"-",INDEX(A!$A$2:$AU$2500,MATCH(A170,A!$AH$2:$AH$2500,0),37))</f>
        <v>2</v>
      </c>
      <c r="E170" s="35">
        <f>IF(SUMIF(A!$AH$2:$AH$2500,'C'!A170,A!$AS$2:$AS$2500)=0," - ",SUMIF(A!$AH$2:$AH$2500,'C'!A170,A!$AS$2:$AS$2500))</f>
        <v>5.0303591308593747</v>
      </c>
      <c r="F170" s="34" t="str">
        <f>IF(P170="Impact",INDEX(A!$A104:$AU$2500,MATCH(A170,A!$AH104:$AH$2500,0),45)," 0 ")</f>
        <v xml:space="preserve"> 0 </v>
      </c>
      <c r="P170" t="s">
        <v>3</v>
      </c>
    </row>
    <row r="171" spans="1:16" ht="15" customHeight="1" x14ac:dyDescent="0.25">
      <c r="A171" t="s">
        <v>87</v>
      </c>
      <c r="B171" s="8">
        <f>IF(INDEX(A!$A$2:$AU$2500,MATCH(A171,A!$AH$2:$AH$2500,0),37)=0,"-",INDEX(A!$A$2:$AU$2500,MATCH(A171,A!$AH$2:$AH$2500,0),37))</f>
        <v>2</v>
      </c>
      <c r="E171" s="35">
        <f>IF(SUMIF(A!$AH$2:$AH$2500,'C'!A171,A!$AS$2:$AS$2500)=0," - ",SUMIF(A!$AH$2:$AH$2500,'C'!A171,A!$AS$2:$AS$2500))</f>
        <v>5.0303591308593747</v>
      </c>
      <c r="F171" s="34" t="str">
        <f>IF(P171="Impact",INDEX(A!$A105:$AU$2500,MATCH(A171,A!$AH105:$AH$2500,0),45)," 0 ")</f>
        <v xml:space="preserve"> 0 </v>
      </c>
      <c r="P171" t="s">
        <v>3</v>
      </c>
    </row>
    <row r="172" spans="1:16" ht="15" customHeight="1" x14ac:dyDescent="0.25">
      <c r="A172" t="s">
        <v>87</v>
      </c>
      <c r="B172" s="8">
        <f>IF(INDEX(A!$A$2:$AU$2500,MATCH(A172,A!$AH$2:$AH$2500,0),37)=0,"-",INDEX(A!$A$2:$AU$2500,MATCH(A172,A!$AH$2:$AH$2500,0),37))</f>
        <v>2</v>
      </c>
      <c r="E172" s="35">
        <f>IF(SUMIF(A!$AH$2:$AH$2500,'C'!A172,A!$AS$2:$AS$2500)=0," - ",SUMIF(A!$AH$2:$AH$2500,'C'!A172,A!$AS$2:$AS$2500))</f>
        <v>5.0303591308593747</v>
      </c>
      <c r="F172" s="34" t="str">
        <f>IF(P172="Impact",INDEX(A!$A106:$AU$2500,MATCH(A172,A!$AH106:$AH$2500,0),45)," 0 ")</f>
        <v xml:space="preserve"> 0 </v>
      </c>
      <c r="P172" t="s">
        <v>3</v>
      </c>
    </row>
    <row r="173" spans="1:16" ht="15" customHeight="1" x14ac:dyDescent="0.25">
      <c r="A173" t="s">
        <v>87</v>
      </c>
      <c r="B173" s="8">
        <f>IF(INDEX(A!$A$2:$AU$2500,MATCH(A173,A!$AH$2:$AH$2500,0),37)=0,"-",INDEX(A!$A$2:$AU$2500,MATCH(A173,A!$AH$2:$AH$2500,0),37))</f>
        <v>2</v>
      </c>
      <c r="E173" s="35">
        <f>IF(SUMIF(A!$AH$2:$AH$2500,'C'!A173,A!$AS$2:$AS$2500)=0," - ",SUMIF(A!$AH$2:$AH$2500,'C'!A173,A!$AS$2:$AS$2500))</f>
        <v>5.0303591308593747</v>
      </c>
      <c r="F173" s="34" t="str">
        <f>IF(P173="Impact",INDEX(A!$A107:$AU$2500,MATCH(A173,A!$AH107:$AH$2500,0),45)," 0 ")</f>
        <v xml:space="preserve"> 0 </v>
      </c>
      <c r="P173" t="s">
        <v>3</v>
      </c>
    </row>
    <row r="174" spans="1:16" ht="15" customHeight="1" x14ac:dyDescent="0.25">
      <c r="A174" t="s">
        <v>87</v>
      </c>
      <c r="B174" s="8">
        <f>IF(INDEX(A!$A$2:$AU$2500,MATCH(A174,A!$AH$2:$AH$2500,0),37)=0,"-",INDEX(A!$A$2:$AU$2500,MATCH(A174,A!$AH$2:$AH$2500,0),37))</f>
        <v>2</v>
      </c>
      <c r="E174" s="35">
        <f>IF(SUMIF(A!$AH$2:$AH$2500,'C'!A174,A!$AS$2:$AS$2500)=0," - ",SUMIF(A!$AH$2:$AH$2500,'C'!A174,A!$AS$2:$AS$2500))</f>
        <v>5.0303591308593747</v>
      </c>
      <c r="F174" s="34" t="str">
        <f>IF(P174="Impact",INDEX(A!$A108:$AU$2500,MATCH(A174,A!$AH108:$AH$2500,0),45)," 0 ")</f>
        <v xml:space="preserve"> 0 </v>
      </c>
      <c r="P174" t="s">
        <v>3</v>
      </c>
    </row>
    <row r="175" spans="1:16" ht="15" customHeight="1" x14ac:dyDescent="0.25">
      <c r="A175" t="s">
        <v>87</v>
      </c>
      <c r="B175" s="8">
        <f>IF(INDEX(A!$A$2:$AU$2500,MATCH(A175,A!$AH$2:$AH$2500,0),37)=0,"-",INDEX(A!$A$2:$AU$2500,MATCH(A175,A!$AH$2:$AH$2500,0),37))</f>
        <v>2</v>
      </c>
      <c r="E175" s="35">
        <f>IF(SUMIF(A!$AH$2:$AH$2500,'C'!A175,A!$AS$2:$AS$2500)=0," - ",SUMIF(A!$AH$2:$AH$2500,'C'!A175,A!$AS$2:$AS$2500))</f>
        <v>5.0303591308593747</v>
      </c>
      <c r="F175" s="34" t="str">
        <f>IF(P175="Impact",INDEX(A!$A109:$AU$2500,MATCH(A175,A!$AH109:$AH$2500,0),45)," 0 ")</f>
        <v xml:space="preserve"> 0 </v>
      </c>
      <c r="P175" t="s">
        <v>3</v>
      </c>
    </row>
    <row r="176" spans="1:16" ht="15" customHeight="1" x14ac:dyDescent="0.25">
      <c r="A176" t="s">
        <v>87</v>
      </c>
      <c r="B176" s="8">
        <f>IF(INDEX(A!$A$2:$AU$2500,MATCH(A176,A!$AH$2:$AH$2500,0),37)=0,"-",INDEX(A!$A$2:$AU$2500,MATCH(A176,A!$AH$2:$AH$2500,0),37))</f>
        <v>2</v>
      </c>
      <c r="E176" s="35">
        <f>IF(SUMIF(A!$AH$2:$AH$2500,'C'!A176,A!$AS$2:$AS$2500)=0," - ",SUMIF(A!$AH$2:$AH$2500,'C'!A176,A!$AS$2:$AS$2500))</f>
        <v>5.0303591308593747</v>
      </c>
      <c r="F176" s="34" t="str">
        <f>IF(P176="Impact",INDEX(A!$A110:$AU$2500,MATCH(A176,A!$AH110:$AH$2500,0),45)," 0 ")</f>
        <v xml:space="preserve"> 0 </v>
      </c>
      <c r="P176" t="s">
        <v>3</v>
      </c>
    </row>
    <row r="177" spans="1:16" ht="15" customHeight="1" x14ac:dyDescent="0.25">
      <c r="A177" t="s">
        <v>88</v>
      </c>
      <c r="B177" s="8">
        <f>IF(INDEX(A!$A$2:$AU$2500,MATCH(A177,A!$AH$2:$AH$2500,0),37)=0,"-",INDEX(A!$A$2:$AU$2500,MATCH(A177,A!$AH$2:$AH$2500,0),37))</f>
        <v>2</v>
      </c>
      <c r="E177" s="35">
        <f>IF(SUMIF(A!$AH$2:$AH$2500,'C'!A177,A!$AS$2:$AS$2500)=0," - ",SUMIF(A!$AH$2:$AH$2500,'C'!A177,A!$AS$2:$AS$2500))</f>
        <v>1.642980029296875</v>
      </c>
      <c r="F177" s="34" t="str">
        <f>IF(P177="Impact",INDEX(A!$A111:$AU$2500,MATCH(A177,A!$AH111:$AH$2500,0),45)," 0 ")</f>
        <v xml:space="preserve"> 0 </v>
      </c>
      <c r="P177" t="s">
        <v>3</v>
      </c>
    </row>
    <row r="178" spans="1:16" ht="15" customHeight="1" x14ac:dyDescent="0.25">
      <c r="A178" t="s">
        <v>88</v>
      </c>
      <c r="B178" s="8">
        <f>IF(INDEX(A!$A$2:$AU$2500,MATCH(A178,A!$AH$2:$AH$2500,0),37)=0,"-",INDEX(A!$A$2:$AU$2500,MATCH(A178,A!$AH$2:$AH$2500,0),37))</f>
        <v>2</v>
      </c>
      <c r="E178" s="35">
        <f>IF(SUMIF(A!$AH$2:$AH$2500,'C'!A178,A!$AS$2:$AS$2500)=0," - ",SUMIF(A!$AH$2:$AH$2500,'C'!A178,A!$AS$2:$AS$2500))</f>
        <v>1.642980029296875</v>
      </c>
      <c r="F178" s="34" t="str">
        <f>IF(P178="Impact",INDEX(A!$A112:$AU$2500,MATCH(A178,A!$AH112:$AH$2500,0),45)," 0 ")</f>
        <v xml:space="preserve"> 0 </v>
      </c>
      <c r="P178" t="s">
        <v>3</v>
      </c>
    </row>
    <row r="179" spans="1:16" ht="15" customHeight="1" x14ac:dyDescent="0.25">
      <c r="A179" t="s">
        <v>88</v>
      </c>
      <c r="B179" s="8">
        <f>IF(INDEX(A!$A$2:$AU$2500,MATCH(A179,A!$AH$2:$AH$2500,0),37)=0,"-",INDEX(A!$A$2:$AU$2500,MATCH(A179,A!$AH$2:$AH$2500,0),37))</f>
        <v>2</v>
      </c>
      <c r="E179" s="35">
        <f>IF(SUMIF(A!$AH$2:$AH$2500,'C'!A179,A!$AS$2:$AS$2500)=0," - ",SUMIF(A!$AH$2:$AH$2500,'C'!A179,A!$AS$2:$AS$2500))</f>
        <v>1.642980029296875</v>
      </c>
      <c r="F179" s="34" t="str">
        <f>IF(P179="Impact",INDEX(A!$A113:$AU$2500,MATCH(A179,A!$AH113:$AH$2500,0),45)," 0 ")</f>
        <v xml:space="preserve"> 0 </v>
      </c>
      <c r="P179" t="s">
        <v>3</v>
      </c>
    </row>
    <row r="180" spans="1:16" ht="15" customHeight="1" x14ac:dyDescent="0.25">
      <c r="A180" t="s">
        <v>89</v>
      </c>
      <c r="B180" s="8">
        <f>IF(INDEX(A!$A$2:$AU$2500,MATCH(A180,A!$AH$2:$AH$2500,0),37)=0,"-",INDEX(A!$A$2:$AU$2500,MATCH(A180,A!$AH$2:$AH$2500,0),37))</f>
        <v>6</v>
      </c>
      <c r="E180" s="35">
        <f>IF(SUMIF(A!$AH$2:$AH$2500,'C'!A180,A!$AS$2:$AS$2500)=0," - ",SUMIF(A!$AH$2:$AH$2500,'C'!A180,A!$AS$2:$AS$2500))</f>
        <v>9.84228515625E-3</v>
      </c>
      <c r="F180" s="34" t="str">
        <f>IF(P180="Impact",INDEX(A!$A114:$AU$2500,MATCH(A180,A!$AH114:$AH$2500,0),45)," 0 ")</f>
        <v xml:space="preserve"> 0 </v>
      </c>
      <c r="P180" t="s">
        <v>91</v>
      </c>
    </row>
    <row r="181" spans="1:16" ht="15" customHeight="1" x14ac:dyDescent="0.25">
      <c r="A181" t="s">
        <v>89</v>
      </c>
      <c r="B181" s="8">
        <f>IF(INDEX(A!$A$2:$AU$2500,MATCH(A181,A!$AH$2:$AH$2500,0),37)=0,"-",INDEX(A!$A$2:$AU$2500,MATCH(A181,A!$AH$2:$AH$2500,0),37))</f>
        <v>6</v>
      </c>
      <c r="E181" s="35">
        <f>IF(SUMIF(A!$AH$2:$AH$2500,'C'!A181,A!$AS$2:$AS$2500)=0," - ",SUMIF(A!$AH$2:$AH$2500,'C'!A181,A!$AS$2:$AS$2500))</f>
        <v>9.84228515625E-3</v>
      </c>
      <c r="F181" s="34" t="str">
        <f>IF(P181="Impact",INDEX(A!$A115:$AU$2500,MATCH(A181,A!$AH115:$AH$2500,0),45)," 0 ")</f>
        <v xml:space="preserve"> 0 </v>
      </c>
      <c r="P181" t="s">
        <v>91</v>
      </c>
    </row>
    <row r="182" spans="1:16" ht="15" customHeight="1" x14ac:dyDescent="0.25">
      <c r="A182" t="s">
        <v>90</v>
      </c>
      <c r="B182" s="8">
        <f>IF(INDEX(A!$A$2:$AU$2500,MATCH(A182,A!$AH$2:$AH$2500,0),37)=0,"-",INDEX(A!$A$2:$AU$2500,MATCH(A182,A!$AH$2:$AH$2500,0),37))</f>
        <v>5</v>
      </c>
      <c r="E182" s="35">
        <f>IF(SUMIF(A!$AH$2:$AH$2500,'C'!A182,A!$AS$2:$AS$2500)=0," - ",SUMIF(A!$AH$2:$AH$2500,'C'!A182,A!$AS$2:$AS$2500))</f>
        <v>3.0335958984375</v>
      </c>
      <c r="F182" s="34" t="str">
        <f>IF(P182="Impact",INDEX(A!$A116:$AU$2500,MATCH(A182,A!$AH116:$AH$2500,0),45)," 0 ")</f>
        <v xml:space="preserve"> 0 </v>
      </c>
      <c r="P182" t="s">
        <v>3</v>
      </c>
    </row>
    <row r="183" spans="1:16" ht="15" customHeight="1" x14ac:dyDescent="0.25">
      <c r="A183" s="36" t="s">
        <v>90</v>
      </c>
      <c r="B183" s="37">
        <f>IF(INDEX(A!$A$2:$AU$2500,MATCH(A183,A!$AH$2:$AH$2500,0),37)=0,"-",INDEX(A!$A$2:$AU$2500,MATCH(A183,A!$AH$2:$AH$2500,0),37))</f>
        <v>5</v>
      </c>
      <c r="C183" s="38"/>
      <c r="D183" s="38"/>
      <c r="E183" s="39">
        <f>IF(SUMIF(A!$AH$2:$AH$2500,'C'!A183,A!$AS$2:$AS$2500)=0," - ",SUMIF(A!$AH$2:$AH$2500,'C'!A183,A!$AS$2:$AS$2500))</f>
        <v>3.0335958984375</v>
      </c>
      <c r="F183" s="34" t="str">
        <f>IF(P183="Impact",INDEX(A!$A117:$AU$2500,MATCH(A183,A!$AH117:$AH$2500,0),45)," 0 ")</f>
        <v xml:space="preserve"> 0 </v>
      </c>
      <c r="K183" s="40"/>
      <c r="L183" s="40"/>
      <c r="M183" s="40"/>
      <c r="P183" t="s">
        <v>3</v>
      </c>
    </row>
    <row r="184" spans="1:16" ht="15" customHeight="1" x14ac:dyDescent="0.25">
      <c r="A184" s="36"/>
      <c r="B184" s="37"/>
      <c r="C184" s="38"/>
      <c r="D184" s="38"/>
      <c r="E184" s="39"/>
      <c r="K184" s="40"/>
      <c r="L184" s="40"/>
      <c r="M184" s="40"/>
    </row>
    <row r="185" spans="1:16" ht="15" customHeight="1" x14ac:dyDescent="0.25">
      <c r="A185" s="36"/>
      <c r="B185" s="37"/>
      <c r="C185" s="38"/>
      <c r="D185" s="38"/>
      <c r="E185" s="39"/>
      <c r="K185" s="40"/>
      <c r="L185" s="40"/>
      <c r="M185" s="40"/>
    </row>
  </sheetData>
  <mergeCells count="266">
    <mergeCell ref="A4:A6"/>
    <mergeCell ref="B4:B6"/>
    <mergeCell ref="C4:C6"/>
    <mergeCell ref="D4:D6"/>
    <mergeCell ref="E4:E6"/>
    <mergeCell ref="K4:K6"/>
    <mergeCell ref="L4:L6"/>
    <mergeCell ref="M4:M6"/>
    <mergeCell ref="A7:A9"/>
    <mergeCell ref="B7:B9"/>
    <mergeCell ref="C7:C9"/>
    <mergeCell ref="D7:D9"/>
    <mergeCell ref="E7:E9"/>
    <mergeCell ref="K7:K9"/>
    <mergeCell ref="L7:L9"/>
    <mergeCell ref="M7:M9"/>
    <mergeCell ref="A10:A12"/>
    <mergeCell ref="B10:B12"/>
    <mergeCell ref="C10:C12"/>
    <mergeCell ref="D10:D12"/>
    <mergeCell ref="E10:E12"/>
    <mergeCell ref="K10:K12"/>
    <mergeCell ref="L10:L12"/>
    <mergeCell ref="M10:M12"/>
    <mergeCell ref="A16:A18"/>
    <mergeCell ref="B16:B18"/>
    <mergeCell ref="C16:C18"/>
    <mergeCell ref="D16:D18"/>
    <mergeCell ref="E16:E18"/>
    <mergeCell ref="K16:K18"/>
    <mergeCell ref="L16:L18"/>
    <mergeCell ref="M16:M18"/>
    <mergeCell ref="M22:M24"/>
    <mergeCell ref="A19:A21"/>
    <mergeCell ref="B19:B21"/>
    <mergeCell ref="C19:C21"/>
    <mergeCell ref="D19:D21"/>
    <mergeCell ref="E19:E21"/>
    <mergeCell ref="K19:K21"/>
    <mergeCell ref="L19:L21"/>
    <mergeCell ref="A28:A30"/>
    <mergeCell ref="B28:B30"/>
    <mergeCell ref="C28:C30"/>
    <mergeCell ref="D28:D30"/>
    <mergeCell ref="E28:E30"/>
    <mergeCell ref="K28:K30"/>
    <mergeCell ref="L28:L30"/>
    <mergeCell ref="M28:M30"/>
    <mergeCell ref="A31:A33"/>
    <mergeCell ref="B31:B33"/>
    <mergeCell ref="C31:C33"/>
    <mergeCell ref="D31:D33"/>
    <mergeCell ref="E31:E33"/>
    <mergeCell ref="K31:K33"/>
    <mergeCell ref="L31:L33"/>
    <mergeCell ref="M31:M33"/>
    <mergeCell ref="A34:A36"/>
    <mergeCell ref="B34:B36"/>
    <mergeCell ref="C34:C36"/>
    <mergeCell ref="D34:D36"/>
    <mergeCell ref="E34:E36"/>
    <mergeCell ref="K34:K36"/>
    <mergeCell ref="L34:L36"/>
    <mergeCell ref="M34:M36"/>
    <mergeCell ref="A40:A42"/>
    <mergeCell ref="B40:B42"/>
    <mergeCell ref="C40:C42"/>
    <mergeCell ref="D40:D42"/>
    <mergeCell ref="E40:E42"/>
    <mergeCell ref="K40:K42"/>
    <mergeCell ref="L40:L42"/>
    <mergeCell ref="M40:M42"/>
    <mergeCell ref="A43:A45"/>
    <mergeCell ref="B43:B45"/>
    <mergeCell ref="C43:C45"/>
    <mergeCell ref="D43:D45"/>
    <mergeCell ref="E43:E45"/>
    <mergeCell ref="K43:K45"/>
    <mergeCell ref="L43:L45"/>
    <mergeCell ref="M43:M45"/>
    <mergeCell ref="M52:M56"/>
    <mergeCell ref="A46:A48"/>
    <mergeCell ref="B46:B48"/>
    <mergeCell ref="C46:C48"/>
    <mergeCell ref="D46:D48"/>
    <mergeCell ref="E46:E48"/>
    <mergeCell ref="K46:K48"/>
    <mergeCell ref="L46:L48"/>
    <mergeCell ref="A52:A56"/>
    <mergeCell ref="B52:B56"/>
    <mergeCell ref="C52:C56"/>
    <mergeCell ref="D52:D56"/>
    <mergeCell ref="E52:E56"/>
    <mergeCell ref="K52:K56"/>
    <mergeCell ref="L52:L56"/>
    <mergeCell ref="A60:A62"/>
    <mergeCell ref="B60:B62"/>
    <mergeCell ref="C60:C62"/>
    <mergeCell ref="D60:D62"/>
    <mergeCell ref="E60:E62"/>
    <mergeCell ref="K60:K62"/>
    <mergeCell ref="L60:L62"/>
    <mergeCell ref="M60:M62"/>
    <mergeCell ref="A63:A65"/>
    <mergeCell ref="B63:B65"/>
    <mergeCell ref="C63:C65"/>
    <mergeCell ref="D63:D65"/>
    <mergeCell ref="E63:E65"/>
    <mergeCell ref="K63:K65"/>
    <mergeCell ref="L63:L65"/>
    <mergeCell ref="M63:M65"/>
    <mergeCell ref="A66:A68"/>
    <mergeCell ref="B66:B68"/>
    <mergeCell ref="C66:C68"/>
    <mergeCell ref="D66:D68"/>
    <mergeCell ref="E66:E68"/>
    <mergeCell ref="K66:K68"/>
    <mergeCell ref="L66:L68"/>
    <mergeCell ref="M66:M68"/>
    <mergeCell ref="A69:A71"/>
    <mergeCell ref="B69:B71"/>
    <mergeCell ref="C69:C71"/>
    <mergeCell ref="D69:D71"/>
    <mergeCell ref="E69:E71"/>
    <mergeCell ref="K69:K71"/>
    <mergeCell ref="L69:L71"/>
    <mergeCell ref="M69:M71"/>
    <mergeCell ref="A75:A77"/>
    <mergeCell ref="B75:B77"/>
    <mergeCell ref="C75:C77"/>
    <mergeCell ref="D75:D77"/>
    <mergeCell ref="E75:E77"/>
    <mergeCell ref="K75:K77"/>
    <mergeCell ref="L75:L77"/>
    <mergeCell ref="M75:M77"/>
    <mergeCell ref="A78:A80"/>
    <mergeCell ref="B78:B80"/>
    <mergeCell ref="C78:C80"/>
    <mergeCell ref="D78:D80"/>
    <mergeCell ref="E78:E80"/>
    <mergeCell ref="K78:K80"/>
    <mergeCell ref="L78:L80"/>
    <mergeCell ref="M78:M80"/>
    <mergeCell ref="A81:A83"/>
    <mergeCell ref="B81:B83"/>
    <mergeCell ref="C81:C83"/>
    <mergeCell ref="D81:D83"/>
    <mergeCell ref="E81:E83"/>
    <mergeCell ref="K81:K83"/>
    <mergeCell ref="L81:L83"/>
    <mergeCell ref="M81:M83"/>
    <mergeCell ref="A87:A89"/>
    <mergeCell ref="B87:B89"/>
    <mergeCell ref="C87:C89"/>
    <mergeCell ref="D87:D89"/>
    <mergeCell ref="E87:E89"/>
    <mergeCell ref="K87:K89"/>
    <mergeCell ref="L87:L89"/>
    <mergeCell ref="M87:M89"/>
    <mergeCell ref="A90:A92"/>
    <mergeCell ref="B90:B92"/>
    <mergeCell ref="C90:C92"/>
    <mergeCell ref="D90:D92"/>
    <mergeCell ref="E90:E92"/>
    <mergeCell ref="K90:K92"/>
    <mergeCell ref="L90:L92"/>
    <mergeCell ref="M90:M92"/>
    <mergeCell ref="L183:L185"/>
    <mergeCell ref="M183:M185"/>
    <mergeCell ref="A93:A95"/>
    <mergeCell ref="B93:B95"/>
    <mergeCell ref="C93:C95"/>
    <mergeCell ref="D93:D95"/>
    <mergeCell ref="E93:E95"/>
    <mergeCell ref="A183:A185"/>
    <mergeCell ref="B183:B185"/>
    <mergeCell ref="C183:C185"/>
    <mergeCell ref="D183:D185"/>
    <mergeCell ref="E183:E185"/>
    <mergeCell ref="K183:K185"/>
    <mergeCell ref="A13:A15"/>
    <mergeCell ref="B13:B15"/>
    <mergeCell ref="C13:C15"/>
    <mergeCell ref="D13:D15"/>
    <mergeCell ref="E13:E15"/>
    <mergeCell ref="K13:K15"/>
    <mergeCell ref="L13:L15"/>
    <mergeCell ref="M13:M15"/>
    <mergeCell ref="M19:M21"/>
    <mergeCell ref="A22:A24"/>
    <mergeCell ref="B22:B24"/>
    <mergeCell ref="C22:C24"/>
    <mergeCell ref="D22:D24"/>
    <mergeCell ref="E22:E24"/>
    <mergeCell ref="K25:K27"/>
    <mergeCell ref="L25:L27"/>
    <mergeCell ref="M25:M27"/>
    <mergeCell ref="K22:K24"/>
    <mergeCell ref="L22:L24"/>
    <mergeCell ref="A25:A27"/>
    <mergeCell ref="B25:B27"/>
    <mergeCell ref="C25:C27"/>
    <mergeCell ref="D25:D27"/>
    <mergeCell ref="E25:E27"/>
    <mergeCell ref="A37:A39"/>
    <mergeCell ref="B37:B39"/>
    <mergeCell ref="C37:C39"/>
    <mergeCell ref="D37:D39"/>
    <mergeCell ref="E37:E39"/>
    <mergeCell ref="K37:K39"/>
    <mergeCell ref="L37:L39"/>
    <mergeCell ref="M37:M39"/>
    <mergeCell ref="K49:K51"/>
    <mergeCell ref="L49:L51"/>
    <mergeCell ref="M49:M51"/>
    <mergeCell ref="M46:M48"/>
    <mergeCell ref="A49:A51"/>
    <mergeCell ref="B49:B51"/>
    <mergeCell ref="C49:C51"/>
    <mergeCell ref="D49:D51"/>
    <mergeCell ref="E49:E51"/>
    <mergeCell ref="K57:K59"/>
    <mergeCell ref="L57:L59"/>
    <mergeCell ref="M57:M59"/>
    <mergeCell ref="A57:A59"/>
    <mergeCell ref="B57:B59"/>
    <mergeCell ref="C57:C59"/>
    <mergeCell ref="D57:D59"/>
    <mergeCell ref="E57:E59"/>
    <mergeCell ref="K72:K74"/>
    <mergeCell ref="L72:L74"/>
    <mergeCell ref="M72:M74"/>
    <mergeCell ref="A72:A74"/>
    <mergeCell ref="B72:B74"/>
    <mergeCell ref="C72:C74"/>
    <mergeCell ref="D72:D74"/>
    <mergeCell ref="E72:E74"/>
    <mergeCell ref="A84:A86"/>
    <mergeCell ref="B84:B86"/>
    <mergeCell ref="C84:C86"/>
    <mergeCell ref="D84:D86"/>
    <mergeCell ref="E84:E86"/>
    <mergeCell ref="K84:K86"/>
    <mergeCell ref="L84:L86"/>
    <mergeCell ref="M84:M86"/>
    <mergeCell ref="K96:K98"/>
    <mergeCell ref="L96:L98"/>
    <mergeCell ref="M96:M98"/>
    <mergeCell ref="K93:K95"/>
    <mergeCell ref="L93:L95"/>
    <mergeCell ref="M93:M95"/>
    <mergeCell ref="A96:A98"/>
    <mergeCell ref="B96:B98"/>
    <mergeCell ref="C96:C98"/>
    <mergeCell ref="D96:D98"/>
    <mergeCell ref="E96:E98"/>
    <mergeCell ref="M2:M3"/>
    <mergeCell ref="A2:A3"/>
    <mergeCell ref="B2:B3"/>
    <mergeCell ref="C2:C3"/>
    <mergeCell ref="D2:D3"/>
    <mergeCell ref="E2:E3"/>
    <mergeCell ref="F2:I2"/>
    <mergeCell ref="J2:J3"/>
    <mergeCell ref="K2:K3"/>
    <mergeCell ref="L2:L3"/>
  </mergeCells>
  <conditionalFormatting sqref="A105:A107 A99:A103">
    <cfRule type="expression" dxfId="49" priority="1">
      <formula>A99:AU208="Modéré"</formula>
    </cfRule>
  </conditionalFormatting>
  <conditionalFormatting sqref="A108:A176 A104">
    <cfRule type="expression" dxfId="48" priority="4">
      <formula>A104:AU213="Modéré"</formula>
    </cfRule>
  </conditionalFormatting>
  <conditionalFormatting sqref="A96">
    <cfRule type="expression" dxfId="47" priority="12">
      <formula>A96:AU207="Modéré"</formula>
    </cfRule>
  </conditionalFormatting>
  <conditionalFormatting sqref="A93">
    <cfRule type="expression" dxfId="46" priority="13">
      <formula>A93:AU206="Modéré"</formula>
    </cfRule>
  </conditionalFormatting>
  <conditionalFormatting sqref="A90">
    <cfRule type="expression" dxfId="45" priority="14">
      <formula>A90:AU205="Modéré"</formula>
    </cfRule>
  </conditionalFormatting>
  <conditionalFormatting sqref="A87">
    <cfRule type="expression" dxfId="44" priority="15">
      <formula>A87:AU204="Modéré"</formula>
    </cfRule>
  </conditionalFormatting>
  <conditionalFormatting sqref="A84">
    <cfRule type="expression" dxfId="43" priority="16">
      <formula>A84:AU203="Modéré"</formula>
    </cfRule>
  </conditionalFormatting>
  <conditionalFormatting sqref="A81">
    <cfRule type="expression" dxfId="42" priority="17">
      <formula>A81:AU202="Modéré"</formula>
    </cfRule>
  </conditionalFormatting>
  <conditionalFormatting sqref="A78">
    <cfRule type="expression" dxfId="41" priority="18">
      <formula>A78:AU201="Modéré"</formula>
    </cfRule>
  </conditionalFormatting>
  <conditionalFormatting sqref="A75">
    <cfRule type="expression" dxfId="40" priority="19">
      <formula>A75:AU200="Modéré"</formula>
    </cfRule>
  </conditionalFormatting>
  <conditionalFormatting sqref="A72">
    <cfRule type="expression" dxfId="39" priority="20">
      <formula>A72:AU199="Modéré"</formula>
    </cfRule>
  </conditionalFormatting>
  <conditionalFormatting sqref="A69">
    <cfRule type="expression" dxfId="38" priority="21">
      <formula>A69:AU198="Modéré"</formula>
    </cfRule>
  </conditionalFormatting>
  <conditionalFormatting sqref="A66">
    <cfRule type="expression" dxfId="37" priority="22">
      <formula>A66:AU197="Modéré"</formula>
    </cfRule>
  </conditionalFormatting>
  <conditionalFormatting sqref="A63">
    <cfRule type="expression" dxfId="36" priority="23">
      <formula>A63:AU196="Modéré"</formula>
    </cfRule>
  </conditionalFormatting>
  <conditionalFormatting sqref="A60">
    <cfRule type="expression" dxfId="35" priority="24">
      <formula>A60:AU195="Modéré"</formula>
    </cfRule>
  </conditionalFormatting>
  <conditionalFormatting sqref="A57">
    <cfRule type="expression" dxfId="34" priority="25">
      <formula>A57:AU194="Modéré"</formula>
    </cfRule>
  </conditionalFormatting>
  <conditionalFormatting sqref="A52">
    <cfRule type="expression" dxfId="33" priority="27">
      <formula>A52:AU193="Modéré"</formula>
    </cfRule>
  </conditionalFormatting>
  <conditionalFormatting sqref="A49">
    <cfRule type="expression" dxfId="32" priority="28">
      <formula>A49:AU192="Modéré"</formula>
    </cfRule>
  </conditionalFormatting>
  <conditionalFormatting sqref="A46">
    <cfRule type="expression" dxfId="31" priority="29">
      <formula>A46:AU191="Modéré"</formula>
    </cfRule>
  </conditionalFormatting>
  <conditionalFormatting sqref="A43">
    <cfRule type="expression" dxfId="30" priority="30">
      <formula>A43:AU190="Modéré"</formula>
    </cfRule>
  </conditionalFormatting>
  <conditionalFormatting sqref="A40">
    <cfRule type="expression" dxfId="29" priority="31">
      <formula>A40:AU189="Modéré"</formula>
    </cfRule>
  </conditionalFormatting>
  <conditionalFormatting sqref="A37">
    <cfRule type="expression" dxfId="28" priority="32">
      <formula>A37:AU188="Modéré"</formula>
    </cfRule>
  </conditionalFormatting>
  <conditionalFormatting sqref="A34">
    <cfRule type="expression" dxfId="27" priority="33">
      <formula>A34:AU187="Modéré"</formula>
    </cfRule>
  </conditionalFormatting>
  <conditionalFormatting sqref="A31">
    <cfRule type="expression" dxfId="26" priority="34">
      <formula>A31:AU186="Modéré"</formula>
    </cfRule>
  </conditionalFormatting>
  <conditionalFormatting sqref="A28">
    <cfRule type="expression" dxfId="25" priority="35">
      <formula>A28:AU185="Modéré"</formula>
    </cfRule>
  </conditionalFormatting>
  <conditionalFormatting sqref="A25">
    <cfRule type="expression" dxfId="24" priority="36">
      <formula>A25:AU184="Modéré"</formula>
    </cfRule>
  </conditionalFormatting>
  <conditionalFormatting sqref="A22">
    <cfRule type="expression" dxfId="23" priority="37">
      <formula>A22:AU183="Modéré"</formula>
    </cfRule>
  </conditionalFormatting>
  <conditionalFormatting sqref="A19">
    <cfRule type="expression" dxfId="22" priority="38">
      <formula>A19:AU182="Modéré"</formula>
    </cfRule>
  </conditionalFormatting>
  <conditionalFormatting sqref="A16">
    <cfRule type="expression" dxfId="21" priority="39">
      <formula>A16:AU181="Modéré"</formula>
    </cfRule>
  </conditionalFormatting>
  <conditionalFormatting sqref="A13">
    <cfRule type="expression" dxfId="20" priority="40">
      <formula>A13:AU180="Modéré"</formula>
    </cfRule>
  </conditionalFormatting>
  <conditionalFormatting sqref="A10">
    <cfRule type="expression" dxfId="19" priority="41">
      <formula>A10:AU179="Modéré"</formula>
    </cfRule>
  </conditionalFormatting>
  <conditionalFormatting sqref="A7">
    <cfRule type="expression" dxfId="18" priority="42">
      <formula>A7:AU178="Modéré"</formula>
    </cfRule>
  </conditionalFormatting>
  <conditionalFormatting sqref="A4">
    <cfRule type="expression" dxfId="17" priority="43">
      <formula>A4:AU177="Modéré"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381000</xdr:colOff>
                <xdr:row>0</xdr:row>
                <xdr:rowOff>47625</xdr:rowOff>
              </from>
              <to>
                <xdr:col>2</xdr:col>
                <xdr:colOff>314325</xdr:colOff>
                <xdr:row>0</xdr:row>
                <xdr:rowOff>381000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2</xdr:col>
                <xdr:colOff>438150</xdr:colOff>
                <xdr:row>0</xdr:row>
                <xdr:rowOff>47625</xdr:rowOff>
              </from>
              <to>
                <xdr:col>5</xdr:col>
                <xdr:colOff>247650</xdr:colOff>
                <xdr:row>0</xdr:row>
                <xdr:rowOff>381000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D5720-1E3B-4ACD-8496-CC22F2A732CE}">
  <sheetPr codeName="Feuil15"/>
  <dimension ref="A1:J34"/>
  <sheetViews>
    <sheetView workbookViewId="0">
      <selection sqref="A1:J34"/>
    </sheetView>
  </sheetViews>
  <sheetFormatPr baseColWidth="10" defaultRowHeight="15" x14ac:dyDescent="0.25"/>
  <cols>
    <col min="2" max="2" width="30.85546875" customWidth="1"/>
  </cols>
  <sheetData>
    <row r="1" spans="1:10" x14ac:dyDescent="0.25">
      <c r="A1" s="23" t="s">
        <v>16</v>
      </c>
      <c r="B1" s="25" t="s">
        <v>10</v>
      </c>
      <c r="C1" s="23" t="s">
        <v>17</v>
      </c>
      <c r="D1" s="25" t="s">
        <v>18</v>
      </c>
      <c r="E1" s="25" t="s">
        <v>19</v>
      </c>
      <c r="F1" s="25" t="s">
        <v>20</v>
      </c>
      <c r="G1" s="25" t="s">
        <v>21</v>
      </c>
      <c r="H1" s="25" t="s">
        <v>22</v>
      </c>
      <c r="I1" s="23" t="s">
        <v>23</v>
      </c>
      <c r="J1" s="25" t="s">
        <v>24</v>
      </c>
    </row>
    <row r="2" spans="1:10" x14ac:dyDescent="0.25">
      <c r="A2" s="21"/>
      <c r="B2" s="12" t="s">
        <v>25</v>
      </c>
      <c r="C2" s="21"/>
      <c r="D2" s="24">
        <v>5.0303591308593747</v>
      </c>
      <c r="E2" s="20" t="s">
        <v>11</v>
      </c>
      <c r="F2" s="20" t="s">
        <v>58</v>
      </c>
      <c r="G2" s="20" t="s">
        <v>3</v>
      </c>
      <c r="H2" s="20" t="s">
        <v>3</v>
      </c>
      <c r="I2" s="21" t="s">
        <v>3</v>
      </c>
      <c r="J2" s="28">
        <v>2</v>
      </c>
    </row>
    <row r="3" spans="1:10" x14ac:dyDescent="0.25">
      <c r="A3" s="21"/>
      <c r="B3" s="12" t="s">
        <v>26</v>
      </c>
      <c r="C3" s="21"/>
      <c r="D3" s="24">
        <v>2.6326161132812498</v>
      </c>
      <c r="E3" s="20" t="s">
        <v>11</v>
      </c>
      <c r="F3" s="20" t="s">
        <v>59</v>
      </c>
      <c r="G3" s="20" t="s">
        <v>3</v>
      </c>
      <c r="H3" s="20" t="s">
        <v>3</v>
      </c>
      <c r="I3" s="21" t="s">
        <v>3</v>
      </c>
      <c r="J3" s="28">
        <v>2</v>
      </c>
    </row>
    <row r="4" spans="1:10" x14ac:dyDescent="0.25">
      <c r="A4" s="21"/>
      <c r="B4" s="12" t="s">
        <v>27</v>
      </c>
      <c r="C4" s="21"/>
      <c r="D4" s="24">
        <v>1.642980029296875</v>
      </c>
      <c r="E4" s="20" t="s">
        <v>11</v>
      </c>
      <c r="F4" s="20" t="s">
        <v>60</v>
      </c>
      <c r="G4" s="20" t="s">
        <v>3</v>
      </c>
      <c r="H4" s="20" t="s">
        <v>3</v>
      </c>
      <c r="I4" s="21" t="s">
        <v>3</v>
      </c>
      <c r="J4" s="28">
        <v>2</v>
      </c>
    </row>
    <row r="5" spans="1:10" x14ac:dyDescent="0.25">
      <c r="A5" s="21"/>
      <c r="B5" s="12" t="s">
        <v>28</v>
      </c>
      <c r="C5" s="21"/>
      <c r="D5" s="24">
        <v>1.285180078125</v>
      </c>
      <c r="E5" s="20" t="s">
        <v>11</v>
      </c>
      <c r="F5" s="20" t="s">
        <v>61</v>
      </c>
      <c r="G5" s="20" t="s">
        <v>3</v>
      </c>
      <c r="H5" s="20" t="s">
        <v>3</v>
      </c>
      <c r="I5" s="21" t="s">
        <v>3</v>
      </c>
      <c r="J5" s="28">
        <v>2</v>
      </c>
    </row>
    <row r="6" spans="1:10" x14ac:dyDescent="0.25">
      <c r="A6" s="21"/>
      <c r="B6" s="12" t="s">
        <v>29</v>
      </c>
      <c r="C6" s="21"/>
      <c r="D6" s="24">
        <v>0.58518793945312497</v>
      </c>
      <c r="E6" s="20" t="s">
        <v>11</v>
      </c>
      <c r="F6" s="20" t="s">
        <v>62</v>
      </c>
      <c r="G6" s="20" t="s">
        <v>3</v>
      </c>
      <c r="H6" s="20" t="s">
        <v>3</v>
      </c>
      <c r="I6" s="21" t="s">
        <v>3</v>
      </c>
      <c r="J6" s="28">
        <v>2</v>
      </c>
    </row>
    <row r="7" spans="1:10" x14ac:dyDescent="0.25">
      <c r="A7" s="21"/>
      <c r="B7" s="12" t="s">
        <v>30</v>
      </c>
      <c r="C7" s="21"/>
      <c r="D7" s="24">
        <v>0.55146284179687499</v>
      </c>
      <c r="E7" s="20" t="s">
        <v>11</v>
      </c>
      <c r="F7" s="20" t="s">
        <v>63</v>
      </c>
      <c r="G7" s="20" t="s">
        <v>3</v>
      </c>
      <c r="H7" s="20" t="s">
        <v>3</v>
      </c>
      <c r="I7" s="21" t="s">
        <v>3</v>
      </c>
      <c r="J7" s="28">
        <v>2</v>
      </c>
    </row>
    <row r="8" spans="1:10" x14ac:dyDescent="0.25">
      <c r="A8" s="21"/>
      <c r="B8" s="12" t="s">
        <v>31</v>
      </c>
      <c r="C8" s="21"/>
      <c r="D8" s="24">
        <v>13.216886621093749</v>
      </c>
      <c r="E8" s="20" t="s">
        <v>11</v>
      </c>
      <c r="F8" s="20" t="s">
        <v>64</v>
      </c>
      <c r="G8" s="20" t="s">
        <v>3</v>
      </c>
      <c r="H8" s="20" t="s">
        <v>3</v>
      </c>
      <c r="I8" s="21" t="s">
        <v>3</v>
      </c>
      <c r="J8" s="27">
        <v>3</v>
      </c>
    </row>
    <row r="9" spans="1:10" x14ac:dyDescent="0.25">
      <c r="A9" s="21"/>
      <c r="B9" s="12" t="s">
        <v>32</v>
      </c>
      <c r="C9" s="21"/>
      <c r="D9" s="24">
        <v>11.145754248046876</v>
      </c>
      <c r="E9" s="20" t="s">
        <v>11</v>
      </c>
      <c r="F9" s="20" t="s">
        <v>65</v>
      </c>
      <c r="G9" s="20" t="s">
        <v>3</v>
      </c>
      <c r="H9" s="20" t="s">
        <v>3</v>
      </c>
      <c r="I9" s="21" t="s">
        <v>3</v>
      </c>
      <c r="J9" s="27">
        <v>3</v>
      </c>
    </row>
    <row r="10" spans="1:10" x14ac:dyDescent="0.25">
      <c r="A10" s="21"/>
      <c r="B10" s="12" t="s">
        <v>33</v>
      </c>
      <c r="C10" s="21"/>
      <c r="D10" s="24">
        <v>9.8950102539062499</v>
      </c>
      <c r="E10" s="20" t="s">
        <v>11</v>
      </c>
      <c r="F10" s="20" t="s">
        <v>66</v>
      </c>
      <c r="G10" s="20" t="s">
        <v>3</v>
      </c>
      <c r="H10" s="20" t="s">
        <v>3</v>
      </c>
      <c r="I10" s="21" t="s">
        <v>3</v>
      </c>
      <c r="J10" s="27">
        <v>3</v>
      </c>
    </row>
    <row r="11" spans="1:10" x14ac:dyDescent="0.25">
      <c r="A11" s="21"/>
      <c r="B11" s="12" t="s">
        <v>34</v>
      </c>
      <c r="C11" s="21"/>
      <c r="D11" s="24">
        <v>7.9171255859374998</v>
      </c>
      <c r="E11" s="20" t="s">
        <v>11</v>
      </c>
      <c r="F11" s="20" t="s">
        <v>67</v>
      </c>
      <c r="G11" s="20" t="s">
        <v>3</v>
      </c>
      <c r="H11" s="20" t="s">
        <v>3</v>
      </c>
      <c r="I11" s="21" t="s">
        <v>3</v>
      </c>
      <c r="J11" s="27">
        <v>3</v>
      </c>
    </row>
    <row r="12" spans="1:10" x14ac:dyDescent="0.25">
      <c r="A12" s="21"/>
      <c r="B12" s="12" t="s">
        <v>35</v>
      </c>
      <c r="C12" s="21"/>
      <c r="D12" s="24">
        <v>7.7710023925781258</v>
      </c>
      <c r="E12" s="20" t="s">
        <v>11</v>
      </c>
      <c r="F12" s="20" t="s">
        <v>68</v>
      </c>
      <c r="G12" s="20" t="s">
        <v>3</v>
      </c>
      <c r="H12" s="20" t="s">
        <v>3</v>
      </c>
      <c r="I12" s="21" t="s">
        <v>3</v>
      </c>
      <c r="J12" s="27">
        <v>3</v>
      </c>
    </row>
    <row r="13" spans="1:10" x14ac:dyDescent="0.25">
      <c r="A13" s="21"/>
      <c r="B13" s="12" t="s">
        <v>36</v>
      </c>
      <c r="C13" s="21"/>
      <c r="D13" s="24">
        <v>7.6470265624999989</v>
      </c>
      <c r="E13" s="20" t="s">
        <v>11</v>
      </c>
      <c r="F13" s="20" t="s">
        <v>69</v>
      </c>
      <c r="G13" s="20" t="s">
        <v>3</v>
      </c>
      <c r="H13" s="20" t="s">
        <v>3</v>
      </c>
      <c r="I13" s="21" t="s">
        <v>3</v>
      </c>
      <c r="J13" s="27">
        <v>3</v>
      </c>
    </row>
    <row r="14" spans="1:10" x14ac:dyDescent="0.25">
      <c r="A14" s="21"/>
      <c r="B14" s="12" t="s">
        <v>37</v>
      </c>
      <c r="C14" s="21"/>
      <c r="D14" s="24">
        <v>7.6095856933593762</v>
      </c>
      <c r="E14" s="20" t="s">
        <v>11</v>
      </c>
      <c r="F14" s="20" t="s">
        <v>70</v>
      </c>
      <c r="G14" s="20" t="s">
        <v>3</v>
      </c>
      <c r="H14" s="20" t="s">
        <v>3</v>
      </c>
      <c r="I14" s="21" t="s">
        <v>3</v>
      </c>
      <c r="J14" s="27">
        <v>3</v>
      </c>
    </row>
    <row r="15" spans="1:10" x14ac:dyDescent="0.25">
      <c r="A15" s="21"/>
      <c r="B15" s="12" t="s">
        <v>38</v>
      </c>
      <c r="C15" s="21"/>
      <c r="D15" s="24">
        <v>3.7299884765624998</v>
      </c>
      <c r="E15" s="20" t="s">
        <v>11</v>
      </c>
      <c r="F15" s="20" t="s">
        <v>71</v>
      </c>
      <c r="G15" s="20" t="s">
        <v>3</v>
      </c>
      <c r="H15" s="20" t="s">
        <v>3</v>
      </c>
      <c r="I15" s="21" t="s">
        <v>3</v>
      </c>
      <c r="J15" s="27">
        <v>3</v>
      </c>
    </row>
    <row r="16" spans="1:10" x14ac:dyDescent="0.25">
      <c r="A16" s="21"/>
      <c r="B16" s="12" t="s">
        <v>39</v>
      </c>
      <c r="C16" s="21"/>
      <c r="D16" s="24">
        <v>3.4818469238281251</v>
      </c>
      <c r="E16" s="20" t="s">
        <v>11</v>
      </c>
      <c r="F16" s="20" t="s">
        <v>72</v>
      </c>
      <c r="G16" s="20" t="s">
        <v>3</v>
      </c>
      <c r="H16" s="20" t="s">
        <v>3</v>
      </c>
      <c r="I16" s="21" t="s">
        <v>3</v>
      </c>
      <c r="J16" s="27">
        <v>3</v>
      </c>
    </row>
    <row r="17" spans="1:10" x14ac:dyDescent="0.25">
      <c r="A17" s="21"/>
      <c r="B17" s="12" t="s">
        <v>40</v>
      </c>
      <c r="C17" s="21"/>
      <c r="D17" s="24">
        <v>2.312448388671875</v>
      </c>
      <c r="E17" s="20" t="s">
        <v>11</v>
      </c>
      <c r="F17" s="20" t="s">
        <v>73</v>
      </c>
      <c r="G17" s="20" t="s">
        <v>3</v>
      </c>
      <c r="H17" s="20" t="s">
        <v>3</v>
      </c>
      <c r="I17" s="21" t="s">
        <v>3</v>
      </c>
      <c r="J17" s="27">
        <v>3</v>
      </c>
    </row>
    <row r="18" spans="1:10" x14ac:dyDescent="0.25">
      <c r="A18" s="21"/>
      <c r="B18" s="12" t="s">
        <v>41</v>
      </c>
      <c r="C18" s="21"/>
      <c r="D18" s="24">
        <v>1.8609444335937502</v>
      </c>
      <c r="E18" s="20" t="s">
        <v>11</v>
      </c>
      <c r="F18" s="20" t="s">
        <v>74</v>
      </c>
      <c r="G18" s="20" t="s">
        <v>3</v>
      </c>
      <c r="H18" s="20" t="s">
        <v>3</v>
      </c>
      <c r="I18" s="21" t="s">
        <v>3</v>
      </c>
      <c r="J18" s="27">
        <v>3</v>
      </c>
    </row>
    <row r="19" spans="1:10" x14ac:dyDescent="0.25">
      <c r="A19" s="21"/>
      <c r="B19" s="12" t="s">
        <v>42</v>
      </c>
      <c r="C19" s="21"/>
      <c r="D19" s="24">
        <v>1.3696962890625</v>
      </c>
      <c r="E19" s="20" t="s">
        <v>11</v>
      </c>
      <c r="F19" s="20" t="s">
        <v>75</v>
      </c>
      <c r="G19" s="20" t="s">
        <v>3</v>
      </c>
      <c r="H19" s="20" t="s">
        <v>3</v>
      </c>
      <c r="I19" s="21" t="s">
        <v>3</v>
      </c>
      <c r="J19" s="27">
        <v>3</v>
      </c>
    </row>
    <row r="20" spans="1:10" x14ac:dyDescent="0.25">
      <c r="A20" s="21"/>
      <c r="B20" s="12" t="s">
        <v>43</v>
      </c>
      <c r="C20" s="21"/>
      <c r="D20" s="24">
        <v>0.26585996093749997</v>
      </c>
      <c r="E20" s="20" t="s">
        <v>11</v>
      </c>
      <c r="F20" s="20" t="s">
        <v>76</v>
      </c>
      <c r="G20" s="20" t="s">
        <v>3</v>
      </c>
      <c r="H20" s="20" t="s">
        <v>3</v>
      </c>
      <c r="I20" s="21" t="s">
        <v>3</v>
      </c>
      <c r="J20" s="27">
        <v>3</v>
      </c>
    </row>
    <row r="21" spans="1:10" x14ac:dyDescent="0.25">
      <c r="A21" s="21"/>
      <c r="B21" s="12" t="s">
        <v>44</v>
      </c>
      <c r="C21" s="21"/>
      <c r="D21" s="24">
        <v>3.8250488281250002E-2</v>
      </c>
      <c r="E21" s="20" t="s">
        <v>11</v>
      </c>
      <c r="F21" s="20" t="s">
        <v>77</v>
      </c>
      <c r="G21" s="20" t="s">
        <v>3</v>
      </c>
      <c r="H21" s="20" t="s">
        <v>3</v>
      </c>
      <c r="I21" s="21" t="s">
        <v>3</v>
      </c>
      <c r="J21" s="27">
        <v>3</v>
      </c>
    </row>
    <row r="22" spans="1:10" x14ac:dyDescent="0.25">
      <c r="A22" s="21"/>
      <c r="B22" s="12" t="s">
        <v>45</v>
      </c>
      <c r="C22" s="21"/>
      <c r="D22" s="24">
        <v>13.147867089843748</v>
      </c>
      <c r="E22" s="20" t="s">
        <v>11</v>
      </c>
      <c r="F22" s="20" t="s">
        <v>78</v>
      </c>
      <c r="G22" s="20" t="s">
        <v>3</v>
      </c>
      <c r="H22" s="20" t="s">
        <v>3</v>
      </c>
      <c r="I22" s="21" t="s">
        <v>3</v>
      </c>
      <c r="J22" s="13">
        <v>4</v>
      </c>
    </row>
    <row r="23" spans="1:10" x14ac:dyDescent="0.25">
      <c r="A23" s="21"/>
      <c r="B23" s="12" t="s">
        <v>46</v>
      </c>
      <c r="C23" s="21"/>
      <c r="D23" s="24">
        <v>7.7893309082031248</v>
      </c>
      <c r="E23" s="20" t="s">
        <v>11</v>
      </c>
      <c r="F23" s="20" t="s">
        <v>79</v>
      </c>
      <c r="G23" s="20" t="s">
        <v>3</v>
      </c>
      <c r="H23" s="20" t="s">
        <v>3</v>
      </c>
      <c r="I23" s="21" t="s">
        <v>3</v>
      </c>
      <c r="J23" s="13">
        <v>4</v>
      </c>
    </row>
    <row r="24" spans="1:10" x14ac:dyDescent="0.25">
      <c r="A24" s="21"/>
      <c r="B24" s="12" t="s">
        <v>47</v>
      </c>
      <c r="C24" s="21"/>
      <c r="D24" s="24">
        <v>4.6973343750000005</v>
      </c>
      <c r="E24" s="20" t="s">
        <v>11</v>
      </c>
      <c r="F24" s="20" t="s">
        <v>80</v>
      </c>
      <c r="G24" s="20" t="s">
        <v>3</v>
      </c>
      <c r="H24" s="20" t="s">
        <v>3</v>
      </c>
      <c r="I24" s="21" t="s">
        <v>3</v>
      </c>
      <c r="J24" s="13">
        <v>4</v>
      </c>
    </row>
    <row r="25" spans="1:10" x14ac:dyDescent="0.25">
      <c r="A25" s="21"/>
      <c r="B25" s="12" t="s">
        <v>48</v>
      </c>
      <c r="C25" s="21"/>
      <c r="D25" s="24">
        <v>3.7523811035156251</v>
      </c>
      <c r="E25" s="20" t="s">
        <v>11</v>
      </c>
      <c r="F25" s="20" t="s">
        <v>81</v>
      </c>
      <c r="G25" s="20" t="s">
        <v>3</v>
      </c>
      <c r="H25" s="20" t="s">
        <v>3</v>
      </c>
      <c r="I25" s="21" t="s">
        <v>3</v>
      </c>
      <c r="J25" s="13">
        <v>4</v>
      </c>
    </row>
    <row r="26" spans="1:10" x14ac:dyDescent="0.25">
      <c r="A26" s="21"/>
      <c r="B26" s="12" t="s">
        <v>49</v>
      </c>
      <c r="C26" s="21"/>
      <c r="D26" s="24">
        <v>2.0025122558593749</v>
      </c>
      <c r="E26" s="20" t="s">
        <v>11</v>
      </c>
      <c r="F26" s="20" t="s">
        <v>82</v>
      </c>
      <c r="G26" s="20" t="s">
        <v>3</v>
      </c>
      <c r="H26" s="20" t="s">
        <v>3</v>
      </c>
      <c r="I26" s="21" t="s">
        <v>3</v>
      </c>
      <c r="J26" s="13">
        <v>4</v>
      </c>
    </row>
    <row r="27" spans="1:10" x14ac:dyDescent="0.25">
      <c r="A27" s="21"/>
      <c r="B27" s="12" t="s">
        <v>50</v>
      </c>
      <c r="C27" s="21"/>
      <c r="D27" s="24">
        <v>1.742983251953125</v>
      </c>
      <c r="E27" s="20" t="s">
        <v>11</v>
      </c>
      <c r="F27" s="20" t="s">
        <v>83</v>
      </c>
      <c r="G27" s="20" t="s">
        <v>3</v>
      </c>
      <c r="H27" s="20" t="s">
        <v>3</v>
      </c>
      <c r="I27" s="21" t="s">
        <v>3</v>
      </c>
      <c r="J27" s="13">
        <v>4</v>
      </c>
    </row>
    <row r="28" spans="1:10" x14ac:dyDescent="0.25">
      <c r="A28" s="21"/>
      <c r="B28" s="12" t="s">
        <v>51</v>
      </c>
      <c r="C28" s="21"/>
      <c r="D28" s="24">
        <v>1.2075646484375</v>
      </c>
      <c r="E28" s="20" t="s">
        <v>11</v>
      </c>
      <c r="F28" s="20" t="s">
        <v>84</v>
      </c>
      <c r="G28" s="20" t="s">
        <v>3</v>
      </c>
      <c r="H28" s="20" t="s">
        <v>3</v>
      </c>
      <c r="I28" s="21" t="s">
        <v>3</v>
      </c>
      <c r="J28" s="13">
        <v>4</v>
      </c>
    </row>
    <row r="29" spans="1:10" x14ac:dyDescent="0.25">
      <c r="A29" s="21"/>
      <c r="B29" s="12" t="s">
        <v>52</v>
      </c>
      <c r="C29" s="21"/>
      <c r="D29" s="24">
        <v>0.677831689453125</v>
      </c>
      <c r="E29" s="20" t="s">
        <v>11</v>
      </c>
      <c r="F29" s="20" t="s">
        <v>85</v>
      </c>
      <c r="G29" s="20" t="s">
        <v>3</v>
      </c>
      <c r="H29" s="20" t="s">
        <v>3</v>
      </c>
      <c r="I29" s="21" t="s">
        <v>3</v>
      </c>
      <c r="J29" s="13">
        <v>4</v>
      </c>
    </row>
    <row r="30" spans="1:10" x14ac:dyDescent="0.25">
      <c r="A30" s="21"/>
      <c r="B30" s="12" t="s">
        <v>53</v>
      </c>
      <c r="C30" s="21"/>
      <c r="D30" s="24">
        <v>9.1157177734374997E-2</v>
      </c>
      <c r="E30" s="20" t="s">
        <v>11</v>
      </c>
      <c r="F30" s="20" t="s">
        <v>86</v>
      </c>
      <c r="G30" s="20" t="s">
        <v>3</v>
      </c>
      <c r="H30" s="20" t="s">
        <v>3</v>
      </c>
      <c r="I30" s="21" t="s">
        <v>3</v>
      </c>
      <c r="J30" s="13">
        <v>4</v>
      </c>
    </row>
    <row r="31" spans="1:10" x14ac:dyDescent="0.25">
      <c r="A31" s="21"/>
      <c r="B31" s="12" t="s">
        <v>54</v>
      </c>
      <c r="C31" s="21"/>
      <c r="D31" s="24">
        <v>3.0335958984375</v>
      </c>
      <c r="E31" s="20" t="s">
        <v>11</v>
      </c>
      <c r="F31" s="20" t="s">
        <v>87</v>
      </c>
      <c r="G31" s="20" t="s">
        <v>3</v>
      </c>
      <c r="H31" s="20" t="s">
        <v>3</v>
      </c>
      <c r="I31" s="21" t="s">
        <v>3</v>
      </c>
      <c r="J31" s="22">
        <v>5</v>
      </c>
    </row>
    <row r="32" spans="1:10" x14ac:dyDescent="0.25">
      <c r="A32" s="21"/>
      <c r="B32" s="12" t="s">
        <v>55</v>
      </c>
      <c r="C32" s="21"/>
      <c r="D32" s="24">
        <v>0.517682080078125</v>
      </c>
      <c r="E32" s="20" t="s">
        <v>11</v>
      </c>
      <c r="F32" s="20" t="s">
        <v>88</v>
      </c>
      <c r="G32" s="20" t="s">
        <v>3</v>
      </c>
      <c r="H32" s="20" t="s">
        <v>3</v>
      </c>
      <c r="I32" s="21" t="s">
        <v>3</v>
      </c>
      <c r="J32" s="22">
        <v>5</v>
      </c>
    </row>
    <row r="33" spans="1:10" x14ac:dyDescent="0.25">
      <c r="A33" s="21"/>
      <c r="B33" s="12" t="s">
        <v>56</v>
      </c>
      <c r="C33" s="21"/>
      <c r="D33" s="24">
        <v>1.2220666015625001</v>
      </c>
      <c r="E33" s="20" t="s">
        <v>11</v>
      </c>
      <c r="F33" s="20" t="s">
        <v>89</v>
      </c>
      <c r="G33" s="20" t="s">
        <v>3</v>
      </c>
      <c r="H33" s="20" t="s">
        <v>3</v>
      </c>
      <c r="I33" s="21" t="s">
        <v>3</v>
      </c>
      <c r="J33" s="22">
        <v>6</v>
      </c>
    </row>
    <row r="34" spans="1:10" x14ac:dyDescent="0.25">
      <c r="A34" s="21"/>
      <c r="B34" s="12" t="s">
        <v>57</v>
      </c>
      <c r="C34" s="21"/>
      <c r="D34" s="24">
        <v>9.84228515625E-3</v>
      </c>
      <c r="E34" s="20" t="s">
        <v>11</v>
      </c>
      <c r="F34" s="20" t="s">
        <v>90</v>
      </c>
      <c r="G34" s="20" t="s">
        <v>3</v>
      </c>
      <c r="H34" s="20" t="s">
        <v>3</v>
      </c>
      <c r="I34" s="21" t="s">
        <v>3</v>
      </c>
      <c r="J34" s="22">
        <v>6</v>
      </c>
    </row>
  </sheetData>
  <conditionalFormatting sqref="B2:B34">
    <cfRule type="expression" dxfId="16" priority="2">
      <formula>B2:AV111="Modéré"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0A32-D72E-441B-BF34-A059F5EF8D79}">
  <sheetPr codeName="Feuil14">
    <tabColor rgb="FF009900"/>
  </sheetPr>
  <dimension ref="A2:L48"/>
  <sheetViews>
    <sheetView tabSelected="1" workbookViewId="0">
      <selection activeCell="L13" sqref="L13:L15"/>
    </sheetView>
  </sheetViews>
  <sheetFormatPr baseColWidth="10" defaultRowHeight="15" x14ac:dyDescent="0.25"/>
  <sheetData>
    <row r="2" spans="1:12" x14ac:dyDescent="0.25">
      <c r="A2" s="30" t="s">
        <v>14</v>
      </c>
      <c r="B2" s="30" t="s">
        <v>12</v>
      </c>
      <c r="C2" s="31" t="s">
        <v>9</v>
      </c>
      <c r="D2" s="31" t="s">
        <v>0</v>
      </c>
      <c r="E2" s="31" t="s">
        <v>7</v>
      </c>
      <c r="F2" s="33" t="s">
        <v>15</v>
      </c>
      <c r="G2" s="33"/>
      <c r="H2" s="33"/>
      <c r="I2" s="33"/>
      <c r="J2" s="33" t="s">
        <v>1</v>
      </c>
      <c r="K2" s="33" t="s">
        <v>2</v>
      </c>
      <c r="L2" s="33" t="s">
        <v>8</v>
      </c>
    </row>
    <row r="3" spans="1:12" x14ac:dyDescent="0.25">
      <c r="A3" s="30"/>
      <c r="B3" s="30"/>
      <c r="C3" s="31"/>
      <c r="D3" s="31"/>
      <c r="E3" s="32"/>
      <c r="F3" s="26" t="s">
        <v>4</v>
      </c>
      <c r="G3" s="26" t="s">
        <v>13</v>
      </c>
      <c r="H3" s="26" t="s">
        <v>5</v>
      </c>
      <c r="I3" s="26" t="s">
        <v>6</v>
      </c>
      <c r="J3" s="33"/>
      <c r="K3" s="33"/>
      <c r="L3" s="33"/>
    </row>
    <row r="4" spans="1:12" x14ac:dyDescent="0.25">
      <c r="A4" s="41" t="s">
        <v>58</v>
      </c>
      <c r="B4" s="42">
        <f>IF(INDEX(A!$A$2:$AU$2500,MATCH(A4,A!$AH$2:$AH$2500,0),37)=0,"-",INDEX(A!$A$2:$AU$2500,MATCH(A4,A!$AH$2:$AH$2500,0),37))</f>
        <v>4</v>
      </c>
      <c r="C4" s="43"/>
      <c r="D4" s="43"/>
      <c r="E4" s="44">
        <f>IF(SUMIF(A!$AH$2:$AH$2500,'C'!A4,A!$AS$2:$AS$2500)=0," - ",SUMIF(A!$AH$2:$AH$2500,'C'!A4,A!$AS$2:$AS$2500))</f>
        <v>1.742983251953125</v>
      </c>
      <c r="F4" s="9" t="s">
        <v>152</v>
      </c>
      <c r="G4" s="9"/>
      <c r="H4" s="9"/>
      <c r="I4" s="9"/>
      <c r="J4" s="10"/>
      <c r="K4" s="45"/>
      <c r="L4" s="45"/>
    </row>
    <row r="5" spans="1:12" x14ac:dyDescent="0.25">
      <c r="A5" s="36"/>
      <c r="B5" s="37"/>
      <c r="C5" s="38"/>
      <c r="D5" s="38"/>
      <c r="E5" s="39"/>
      <c r="F5" s="9" t="s">
        <v>153</v>
      </c>
      <c r="G5" s="9"/>
      <c r="H5" s="9"/>
      <c r="I5" s="9"/>
      <c r="J5" s="10"/>
      <c r="K5" s="40"/>
      <c r="L5" s="40"/>
    </row>
    <row r="6" spans="1:12" x14ac:dyDescent="0.25">
      <c r="A6" s="36"/>
      <c r="B6" s="37"/>
      <c r="C6" s="38"/>
      <c r="D6" s="38"/>
      <c r="E6" s="39"/>
      <c r="F6" s="9" t="s">
        <v>154</v>
      </c>
      <c r="G6" s="9"/>
      <c r="H6" s="9"/>
      <c r="I6" s="9"/>
      <c r="J6" s="10"/>
      <c r="K6" s="40"/>
      <c r="L6" s="40"/>
    </row>
    <row r="7" spans="1:12" x14ac:dyDescent="0.25">
      <c r="A7" s="36" t="s">
        <v>59</v>
      </c>
      <c r="B7" s="37">
        <f>IF(INDEX(A!$A$2:$AU$2500,MATCH(A7,A!$AH$2:$AH$2500,0),37)=0,"-",INDEX(A!$A$2:$AU$2500,MATCH(A7,A!$AH$2:$AH$2500,0),37))</f>
        <v>3</v>
      </c>
      <c r="C7" s="38"/>
      <c r="D7" s="38"/>
      <c r="E7" s="39">
        <f>IF(SUMIF(A!$AH$2:$AH$2500,'C'!A10,A!$AS$2:$AS$2500)=0," - ",SUMIF(A!$AH$2:$AH$2500,'C'!A10,A!$AS$2:$AS$2500))</f>
        <v>9.8950102539062499</v>
      </c>
      <c r="F7" s="9" t="s">
        <v>152</v>
      </c>
      <c r="G7" s="9"/>
      <c r="H7" s="9"/>
      <c r="I7" s="9"/>
      <c r="J7" s="10"/>
      <c r="K7" s="40"/>
      <c r="L7" s="40"/>
    </row>
    <row r="8" spans="1:12" x14ac:dyDescent="0.25">
      <c r="A8" s="36"/>
      <c r="B8" s="37"/>
      <c r="C8" s="38"/>
      <c r="D8" s="38"/>
      <c r="E8" s="39"/>
      <c r="F8" s="9" t="s">
        <v>153</v>
      </c>
      <c r="G8" s="9"/>
      <c r="H8" s="9"/>
      <c r="I8" s="9"/>
      <c r="J8" s="10"/>
      <c r="K8" s="40"/>
      <c r="L8" s="40"/>
    </row>
    <row r="9" spans="1:12" x14ac:dyDescent="0.25">
      <c r="A9" s="36"/>
      <c r="B9" s="37"/>
      <c r="C9" s="38"/>
      <c r="D9" s="38"/>
      <c r="E9" s="39"/>
      <c r="F9" s="9" t="s">
        <v>154</v>
      </c>
      <c r="G9" s="9"/>
      <c r="H9" s="9"/>
      <c r="I9" s="9"/>
      <c r="J9" s="10"/>
      <c r="K9" s="40"/>
      <c r="L9" s="40"/>
    </row>
    <row r="10" spans="1:12" x14ac:dyDescent="0.25">
      <c r="A10" s="36" t="s">
        <v>60</v>
      </c>
      <c r="B10" s="37">
        <f>IF(INDEX(A!$A$2:$AU$2500,MATCH(A10,A!$AH$2:$AH$2500,0),37)=0,"-",INDEX(A!$A$2:$AU$2500,MATCH(A10,A!$AH$2:$AH$2500,0),37))</f>
        <v>3</v>
      </c>
      <c r="C10" s="38"/>
      <c r="D10" s="38"/>
      <c r="E10" s="39">
        <f>IF(SUMIF(A!$AH$2:$AH$2500,'C'!A13,A!$AS$2:$AS$2500)=0," - ",SUMIF(A!$AH$2:$AH$2500,'C'!A13,A!$AS$2:$AS$2500))</f>
        <v>7.9171255859374998</v>
      </c>
      <c r="F10" s="9" t="s">
        <v>152</v>
      </c>
      <c r="G10" s="9"/>
      <c r="H10" s="9"/>
      <c r="I10" s="9"/>
      <c r="J10" s="10"/>
      <c r="K10" s="40"/>
      <c r="L10" s="40"/>
    </row>
    <row r="11" spans="1:12" x14ac:dyDescent="0.25">
      <c r="A11" s="36"/>
      <c r="B11" s="37"/>
      <c r="C11" s="38"/>
      <c r="D11" s="38"/>
      <c r="E11" s="39"/>
      <c r="F11" s="9" t="s">
        <v>153</v>
      </c>
      <c r="G11" s="9"/>
      <c r="H11" s="9"/>
      <c r="I11" s="9"/>
      <c r="J11" s="10"/>
      <c r="K11" s="40"/>
      <c r="L11" s="40"/>
    </row>
    <row r="12" spans="1:12" x14ac:dyDescent="0.25">
      <c r="A12" s="36"/>
      <c r="B12" s="37"/>
      <c r="C12" s="38"/>
      <c r="D12" s="38"/>
      <c r="E12" s="39"/>
      <c r="F12" s="9" t="s">
        <v>154</v>
      </c>
      <c r="G12" s="9"/>
      <c r="H12" s="9"/>
      <c r="I12" s="9"/>
      <c r="J12" s="10"/>
      <c r="K12" s="40"/>
      <c r="L12" s="40"/>
    </row>
    <row r="13" spans="1:12" x14ac:dyDescent="0.25">
      <c r="A13" s="41" t="s">
        <v>61</v>
      </c>
      <c r="B13" s="37">
        <f>IF(INDEX(A!$A$2:$AU$2500,MATCH(A13,A!$AH$2:$AH$2500,0),37)=0,"-",INDEX(A!$A$2:$AU$2500,MATCH(A13,A!$AH$2:$AH$2500,0),37))</f>
        <v>4</v>
      </c>
      <c r="C13" s="38"/>
      <c r="D13" s="38"/>
      <c r="E13" s="39">
        <f>IF(SUMIF(A!$AH$2:$AH$2500,'C'!A16,A!$AS$2:$AS$2500)=0," - ",SUMIF(A!$AH$2:$AH$2500,'C'!A16,A!$AS$2:$AS$2500))</f>
        <v>7.9171255859374998</v>
      </c>
      <c r="F13" s="9" t="s">
        <v>152</v>
      </c>
      <c r="G13" s="9"/>
      <c r="H13" s="9"/>
      <c r="I13" s="9"/>
      <c r="J13" s="10"/>
      <c r="K13" s="40"/>
      <c r="L13" s="40"/>
    </row>
    <row r="14" spans="1:12" x14ac:dyDescent="0.25">
      <c r="A14" s="36"/>
      <c r="B14" s="37"/>
      <c r="C14" s="38"/>
      <c r="D14" s="38"/>
      <c r="E14" s="39"/>
      <c r="F14" s="9" t="s">
        <v>153</v>
      </c>
      <c r="G14" s="9"/>
      <c r="H14" s="9"/>
      <c r="I14" s="9"/>
      <c r="J14" s="10"/>
      <c r="K14" s="40"/>
      <c r="L14" s="40"/>
    </row>
    <row r="15" spans="1:12" x14ac:dyDescent="0.25">
      <c r="A15" s="36"/>
      <c r="B15" s="37"/>
      <c r="C15" s="38"/>
      <c r="D15" s="38"/>
      <c r="E15" s="39"/>
      <c r="F15" s="9" t="s">
        <v>154</v>
      </c>
      <c r="G15" s="9"/>
      <c r="H15" s="9"/>
      <c r="I15" s="9"/>
      <c r="J15" s="10"/>
      <c r="K15" s="40"/>
      <c r="L15" s="40"/>
    </row>
    <row r="16" spans="1:12" x14ac:dyDescent="0.25">
      <c r="A16" s="36" t="s">
        <v>62</v>
      </c>
      <c r="B16" s="37">
        <f>IF(INDEX(A!$A$2:$AU$2500,MATCH(A16,A!$AH$2:$AH$2500,0),37)=0,"-",INDEX(A!$A$2:$AU$2500,MATCH(A16,A!$AH$2:$AH$2500,0),37))</f>
        <v>4</v>
      </c>
      <c r="C16" s="38"/>
      <c r="D16" s="38"/>
      <c r="E16" s="39">
        <f>IF(SUMIF(A!$AH$2:$AH$2500,'C'!A19,A!$AS$2:$AS$2500)=0," - ",SUMIF(A!$AH$2:$AH$2500,'C'!A19,A!$AS$2:$AS$2500))</f>
        <v>7.9171255859374998</v>
      </c>
      <c r="F16" s="9" t="s">
        <v>152</v>
      </c>
      <c r="G16" s="9"/>
      <c r="H16" s="9"/>
      <c r="I16" s="9"/>
      <c r="J16" s="10"/>
      <c r="K16" s="40"/>
      <c r="L16" s="40"/>
    </row>
    <row r="17" spans="1:12" x14ac:dyDescent="0.25">
      <c r="A17" s="36"/>
      <c r="B17" s="37"/>
      <c r="C17" s="38"/>
      <c r="D17" s="38"/>
      <c r="E17" s="39"/>
      <c r="F17" s="9" t="s">
        <v>153</v>
      </c>
      <c r="G17" s="9"/>
      <c r="H17" s="9"/>
      <c r="I17" s="9"/>
      <c r="J17" s="10"/>
      <c r="K17" s="40"/>
      <c r="L17" s="40"/>
    </row>
    <row r="18" spans="1:12" x14ac:dyDescent="0.25">
      <c r="A18" s="36"/>
      <c r="B18" s="37"/>
      <c r="C18" s="38"/>
      <c r="D18" s="38"/>
      <c r="E18" s="39"/>
      <c r="F18" s="9" t="s">
        <v>154</v>
      </c>
      <c r="G18" s="9"/>
      <c r="H18" s="9"/>
      <c r="I18" s="9"/>
      <c r="J18" s="10"/>
      <c r="K18" s="40"/>
      <c r="L18" s="40"/>
    </row>
    <row r="19" spans="1:12" x14ac:dyDescent="0.25">
      <c r="A19" s="41" t="s">
        <v>63</v>
      </c>
      <c r="B19" s="37">
        <f>IF(INDEX(A!$A$2:$AU$2500,MATCH(A19,A!$AH$2:$AH$2500,0),37)=0,"-",INDEX(A!$A$2:$AU$2500,MATCH(A19,A!$AH$2:$AH$2500,0),37))</f>
        <v>3</v>
      </c>
      <c r="C19" s="38"/>
      <c r="D19" s="38"/>
      <c r="E19" s="39">
        <f>IF(SUMIF(A!$AH$2:$AH$2500,'C'!A22,A!$AS$2:$AS$2500)=0," - ",SUMIF(A!$AH$2:$AH$2500,'C'!A22,A!$AS$2:$AS$2500))</f>
        <v>7.9171255859374998</v>
      </c>
      <c r="F19" s="9" t="s">
        <v>152</v>
      </c>
      <c r="G19" s="9"/>
      <c r="H19" s="9"/>
      <c r="I19" s="9"/>
      <c r="J19" s="10"/>
      <c r="K19" s="40"/>
      <c r="L19" s="40"/>
    </row>
    <row r="20" spans="1:12" x14ac:dyDescent="0.25">
      <c r="A20" s="36"/>
      <c r="B20" s="37"/>
      <c r="C20" s="38"/>
      <c r="D20" s="38"/>
      <c r="E20" s="39"/>
      <c r="F20" s="9" t="s">
        <v>153</v>
      </c>
      <c r="G20" s="9"/>
      <c r="H20" s="9"/>
      <c r="I20" s="9"/>
      <c r="J20" s="10"/>
      <c r="K20" s="40"/>
      <c r="L20" s="40"/>
    </row>
    <row r="21" spans="1:12" x14ac:dyDescent="0.25">
      <c r="A21" s="36"/>
      <c r="B21" s="37"/>
      <c r="C21" s="38"/>
      <c r="D21" s="38"/>
      <c r="E21" s="39"/>
      <c r="F21" s="9" t="s">
        <v>154</v>
      </c>
      <c r="G21" s="9"/>
      <c r="H21" s="9"/>
      <c r="I21" s="9"/>
      <c r="J21" s="10"/>
      <c r="K21" s="40"/>
      <c r="L21" s="40"/>
    </row>
    <row r="22" spans="1:12" x14ac:dyDescent="0.25">
      <c r="A22" s="36" t="s">
        <v>64</v>
      </c>
      <c r="B22" s="37">
        <f>IF(INDEX(A!$A$2:$AU$2500,MATCH(A22,A!$AH$2:$AH$2500,0),37)=0,"-",INDEX(A!$A$2:$AU$2500,MATCH(A22,A!$AH$2:$AH$2500,0),37))</f>
        <v>3</v>
      </c>
      <c r="C22" s="38"/>
      <c r="D22" s="38"/>
      <c r="E22" s="39">
        <f>IF(SUMIF(A!$AH$2:$AH$2500,'C'!A25,A!$AS$2:$AS$2500)=0," - ",SUMIF(A!$AH$2:$AH$2500,'C'!A25,A!$AS$2:$AS$2500))</f>
        <v>0.677831689453125</v>
      </c>
      <c r="F22" s="9" t="s">
        <v>152</v>
      </c>
      <c r="G22" s="9"/>
      <c r="H22" s="9"/>
      <c r="I22" s="9"/>
      <c r="J22" s="10"/>
      <c r="K22" s="40"/>
      <c r="L22" s="40"/>
    </row>
    <row r="23" spans="1:12" x14ac:dyDescent="0.25">
      <c r="A23" s="36"/>
      <c r="B23" s="37"/>
      <c r="C23" s="38"/>
      <c r="D23" s="38"/>
      <c r="E23" s="39"/>
      <c r="F23" s="9" t="s">
        <v>153</v>
      </c>
      <c r="G23" s="9"/>
      <c r="H23" s="9"/>
      <c r="I23" s="9"/>
      <c r="J23" s="10"/>
      <c r="K23" s="40"/>
      <c r="L23" s="40"/>
    </row>
    <row r="24" spans="1:12" x14ac:dyDescent="0.25">
      <c r="A24" s="36"/>
      <c r="B24" s="37"/>
      <c r="C24" s="38"/>
      <c r="D24" s="38"/>
      <c r="E24" s="39"/>
      <c r="F24" s="9" t="s">
        <v>154</v>
      </c>
      <c r="G24" s="9"/>
      <c r="H24" s="9"/>
      <c r="I24" s="9"/>
      <c r="J24" s="10"/>
      <c r="K24" s="40"/>
      <c r="L24" s="40"/>
    </row>
    <row r="25" spans="1:12" x14ac:dyDescent="0.25">
      <c r="A25" s="36" t="s">
        <v>65</v>
      </c>
      <c r="B25" s="37">
        <f>IF(INDEX(A!$A$2:$AU$2500,MATCH(A25,A!$AH$2:$AH$2500,0),37)=0,"-",INDEX(A!$A$2:$AU$2500,MATCH(A25,A!$AH$2:$AH$2500,0),37))</f>
        <v>3</v>
      </c>
      <c r="C25" s="38"/>
      <c r="D25" s="38"/>
      <c r="E25" s="39">
        <f>IF(SUMIF(A!$AH$2:$AH$2500,'C'!A28,A!$AS$2:$AS$2500)=0," - ",SUMIF(A!$AH$2:$AH$2500,'C'!A28,A!$AS$2:$AS$2500))</f>
        <v>0.677831689453125</v>
      </c>
      <c r="F25" s="9" t="s">
        <v>152</v>
      </c>
      <c r="G25" s="9"/>
      <c r="H25" s="9"/>
      <c r="I25" s="9"/>
      <c r="J25" s="10"/>
      <c r="K25" s="40"/>
      <c r="L25" s="40"/>
    </row>
    <row r="26" spans="1:12" x14ac:dyDescent="0.25">
      <c r="A26" s="36"/>
      <c r="B26" s="37"/>
      <c r="C26" s="38"/>
      <c r="D26" s="38"/>
      <c r="E26" s="39"/>
      <c r="F26" s="9" t="s">
        <v>153</v>
      </c>
      <c r="G26" s="9"/>
      <c r="H26" s="9"/>
      <c r="I26" s="9"/>
      <c r="J26" s="10"/>
      <c r="K26" s="40"/>
      <c r="L26" s="40"/>
    </row>
    <row r="27" spans="1:12" x14ac:dyDescent="0.25">
      <c r="A27" s="36"/>
      <c r="B27" s="37"/>
      <c r="C27" s="38"/>
      <c r="D27" s="38"/>
      <c r="E27" s="39"/>
      <c r="F27" s="9" t="s">
        <v>154</v>
      </c>
      <c r="G27" s="9"/>
      <c r="H27" s="9"/>
      <c r="I27" s="9"/>
      <c r="J27" s="10"/>
      <c r="K27" s="40"/>
      <c r="L27" s="40"/>
    </row>
    <row r="28" spans="1:12" x14ac:dyDescent="0.25">
      <c r="A28" s="41" t="s">
        <v>66</v>
      </c>
      <c r="B28" s="37">
        <f>IF(INDEX(A!$A$2:$AU$2500,MATCH(A28,A!$AH$2:$AH$2500,0),37)=0,"-",INDEX(A!$A$2:$AU$2500,MATCH(A28,A!$AH$2:$AH$2500,0),37))</f>
        <v>3</v>
      </c>
      <c r="C28" s="38"/>
      <c r="D28" s="38"/>
      <c r="E28" s="39">
        <f>IF(SUMIF(A!$AH$2:$AH$2500,'C'!A31,A!$AS$2:$AS$2500)=0," - ",SUMIF(A!$AH$2:$AH$2500,'C'!A31,A!$AS$2:$AS$2500))</f>
        <v>1.2075646484375</v>
      </c>
      <c r="F28" s="9" t="s">
        <v>152</v>
      </c>
      <c r="G28" s="9"/>
      <c r="H28" s="9"/>
      <c r="I28" s="9"/>
      <c r="J28" s="10"/>
      <c r="K28" s="40"/>
      <c r="L28" s="40"/>
    </row>
    <row r="29" spans="1:12" x14ac:dyDescent="0.25">
      <c r="A29" s="36"/>
      <c r="B29" s="37"/>
      <c r="C29" s="38"/>
      <c r="D29" s="38"/>
      <c r="E29" s="39"/>
      <c r="F29" s="9" t="s">
        <v>153</v>
      </c>
      <c r="G29" s="9"/>
      <c r="H29" s="9"/>
      <c r="I29" s="9"/>
      <c r="J29" s="10"/>
      <c r="K29" s="40"/>
      <c r="L29" s="40"/>
    </row>
    <row r="30" spans="1:12" x14ac:dyDescent="0.25">
      <c r="A30" s="36"/>
      <c r="B30" s="37"/>
      <c r="C30" s="38"/>
      <c r="D30" s="38"/>
      <c r="E30" s="39"/>
      <c r="F30" s="9" t="s">
        <v>154</v>
      </c>
      <c r="G30" s="9"/>
      <c r="H30" s="9"/>
      <c r="I30" s="9"/>
      <c r="J30" s="10"/>
      <c r="K30" s="40"/>
      <c r="L30" s="40"/>
    </row>
    <row r="31" spans="1:12" x14ac:dyDescent="0.25">
      <c r="A31" s="36" t="s">
        <v>67</v>
      </c>
      <c r="B31" s="37">
        <f>IF(INDEX(A!$A$2:$AU$2500,MATCH(A31,A!$AH$2:$AH$2500,0),37)=0,"-",INDEX(A!$A$2:$AU$2500,MATCH(A31,A!$AH$2:$AH$2500,0),37))</f>
        <v>3</v>
      </c>
      <c r="C31" s="38"/>
      <c r="D31" s="38"/>
      <c r="E31" s="39">
        <f>IF(SUMIF(A!$AH$2:$AH$2500,'C'!A34,A!$AS$2:$AS$2500)=0," - ",SUMIF(A!$AH$2:$AH$2500,'C'!A34,A!$AS$2:$AS$2500))</f>
        <v>13.216886621093749</v>
      </c>
      <c r="F31" s="9" t="s">
        <v>152</v>
      </c>
      <c r="G31" s="9"/>
      <c r="H31" s="9"/>
      <c r="I31" s="9"/>
      <c r="J31" s="10"/>
      <c r="K31" s="40"/>
      <c r="L31" s="40"/>
    </row>
    <row r="32" spans="1:12" x14ac:dyDescent="0.25">
      <c r="A32" s="36"/>
      <c r="B32" s="37"/>
      <c r="C32" s="38"/>
      <c r="D32" s="38"/>
      <c r="E32" s="39"/>
      <c r="F32" s="9" t="s">
        <v>153</v>
      </c>
      <c r="G32" s="9"/>
      <c r="H32" s="9"/>
      <c r="I32" s="9"/>
      <c r="J32" s="10"/>
      <c r="K32" s="40"/>
      <c r="L32" s="40"/>
    </row>
    <row r="33" spans="1:12" x14ac:dyDescent="0.25">
      <c r="A33" s="36"/>
      <c r="B33" s="37"/>
      <c r="C33" s="38"/>
      <c r="D33" s="38"/>
      <c r="E33" s="39"/>
      <c r="F33" s="9" t="s">
        <v>154</v>
      </c>
      <c r="G33" s="9"/>
      <c r="H33" s="9"/>
      <c r="I33" s="9"/>
      <c r="J33" s="10"/>
      <c r="K33" s="40"/>
      <c r="L33" s="40"/>
    </row>
    <row r="34" spans="1:12" x14ac:dyDescent="0.25">
      <c r="A34" s="41" t="s">
        <v>68</v>
      </c>
      <c r="B34" s="37">
        <f>IF(INDEX(A!$A$2:$AU$2500,MATCH(A34,A!$AH$2:$AH$2500,0),37)=0,"-",INDEX(A!$A$2:$AU$2500,MATCH(A34,A!$AH$2:$AH$2500,0),37))</f>
        <v>4</v>
      </c>
      <c r="C34" s="38"/>
      <c r="D34" s="38"/>
      <c r="E34" s="39">
        <f>IF(SUMIF(A!$AH$2:$AH$2500,'C'!A37,A!$AS$2:$AS$2500)=0," - ",SUMIF(A!$AH$2:$AH$2500,'C'!A37,A!$AS$2:$AS$2500))</f>
        <v>13.216886621093749</v>
      </c>
      <c r="F34" s="9" t="s">
        <v>152</v>
      </c>
      <c r="G34" s="9"/>
      <c r="H34" s="9"/>
      <c r="I34" s="9"/>
      <c r="J34" s="10"/>
      <c r="K34" s="40"/>
      <c r="L34" s="40"/>
    </row>
    <row r="35" spans="1:12" x14ac:dyDescent="0.25">
      <c r="A35" s="36"/>
      <c r="B35" s="37"/>
      <c r="C35" s="38"/>
      <c r="D35" s="38"/>
      <c r="E35" s="39"/>
      <c r="F35" s="9" t="s">
        <v>153</v>
      </c>
      <c r="G35" s="9"/>
      <c r="H35" s="9"/>
      <c r="I35" s="9"/>
      <c r="J35" s="10"/>
      <c r="K35" s="40"/>
      <c r="L35" s="40"/>
    </row>
    <row r="36" spans="1:12" x14ac:dyDescent="0.25">
      <c r="A36" s="36"/>
      <c r="B36" s="37"/>
      <c r="C36" s="38"/>
      <c r="D36" s="38"/>
      <c r="E36" s="39"/>
      <c r="F36" s="9" t="s">
        <v>154</v>
      </c>
      <c r="G36" s="9"/>
      <c r="H36" s="9"/>
      <c r="I36" s="9"/>
      <c r="J36" s="10"/>
      <c r="K36" s="40"/>
      <c r="L36" s="40"/>
    </row>
    <row r="37" spans="1:12" x14ac:dyDescent="0.25">
      <c r="A37" s="36" t="s">
        <v>69</v>
      </c>
      <c r="B37" s="37">
        <f>IF(INDEX(A!$A$2:$AU$2500,MATCH(A37,A!$AH$2:$AH$2500,0),37)=0,"-",INDEX(A!$A$2:$AU$2500,MATCH(A37,A!$AH$2:$AH$2500,0),37))</f>
        <v>4</v>
      </c>
      <c r="C37" s="38"/>
      <c r="D37" s="38"/>
      <c r="E37" s="39">
        <f>IF(SUMIF(A!$AH$2:$AH$2500,'C'!A40,A!$AS$2:$AS$2500)=0," - ",SUMIF(A!$AH$2:$AH$2500,'C'!A40,A!$AS$2:$AS$2500))</f>
        <v>13.216886621093749</v>
      </c>
      <c r="F37" s="9" t="s">
        <v>152</v>
      </c>
      <c r="G37" s="9"/>
      <c r="H37" s="9"/>
      <c r="I37" s="9"/>
      <c r="J37" s="10"/>
      <c r="K37" s="40"/>
      <c r="L37" s="40"/>
    </row>
    <row r="38" spans="1:12" x14ac:dyDescent="0.25">
      <c r="A38" s="36"/>
      <c r="B38" s="37"/>
      <c r="C38" s="38"/>
      <c r="D38" s="38"/>
      <c r="E38" s="39"/>
      <c r="F38" s="9" t="s">
        <v>153</v>
      </c>
      <c r="G38" s="9"/>
      <c r="H38" s="9"/>
      <c r="I38" s="9"/>
      <c r="J38" s="10"/>
      <c r="K38" s="40"/>
      <c r="L38" s="40"/>
    </row>
    <row r="39" spans="1:12" x14ac:dyDescent="0.25">
      <c r="A39" s="36"/>
      <c r="B39" s="37"/>
      <c r="C39" s="38"/>
      <c r="D39" s="38"/>
      <c r="E39" s="39"/>
      <c r="F39" s="9" t="s">
        <v>154</v>
      </c>
      <c r="G39" s="9"/>
      <c r="H39" s="9"/>
      <c r="I39" s="9"/>
      <c r="J39" s="10"/>
      <c r="K39" s="40"/>
      <c r="L39" s="40"/>
    </row>
    <row r="40" spans="1:12" x14ac:dyDescent="0.25">
      <c r="A40" s="36" t="s">
        <v>70</v>
      </c>
      <c r="B40" s="37">
        <f>IF(INDEX(A!$A$2:$AU$2500,MATCH(A40,A!$AH$2:$AH$2500,0),37)=0,"-",INDEX(A!$A$2:$AU$2500,MATCH(A40,A!$AH$2:$AH$2500,0),37))</f>
        <v>4</v>
      </c>
      <c r="C40" s="38"/>
      <c r="D40" s="38"/>
      <c r="E40" s="39">
        <f>IF(SUMIF(A!$AH$2:$AH$2500,'C'!A43,A!$AS$2:$AS$2500)=0," - ",SUMIF(A!$AH$2:$AH$2500,'C'!A43,A!$AS$2:$AS$2500))</f>
        <v>13.216886621093749</v>
      </c>
      <c r="F40" s="9" t="s">
        <v>152</v>
      </c>
      <c r="G40" s="9"/>
      <c r="H40" s="9"/>
      <c r="I40" s="9"/>
      <c r="J40" s="10"/>
      <c r="K40" s="40"/>
      <c r="L40" s="40"/>
    </row>
    <row r="41" spans="1:12" x14ac:dyDescent="0.25">
      <c r="A41" s="36"/>
      <c r="B41" s="37"/>
      <c r="C41" s="38"/>
      <c r="D41" s="38"/>
      <c r="E41" s="39"/>
      <c r="F41" s="9" t="s">
        <v>153</v>
      </c>
      <c r="G41" s="9"/>
      <c r="H41" s="9"/>
      <c r="I41" s="9"/>
      <c r="J41" s="10"/>
      <c r="K41" s="40"/>
      <c r="L41" s="40"/>
    </row>
    <row r="42" spans="1:12" x14ac:dyDescent="0.25">
      <c r="A42" s="36"/>
      <c r="B42" s="37"/>
      <c r="C42" s="38"/>
      <c r="D42" s="38"/>
      <c r="E42" s="39"/>
      <c r="F42" s="9" t="s">
        <v>154</v>
      </c>
      <c r="G42" s="9"/>
      <c r="H42" s="9"/>
      <c r="I42" s="9"/>
      <c r="J42" s="10"/>
      <c r="K42" s="40"/>
      <c r="L42" s="40"/>
    </row>
    <row r="43" spans="1:12" x14ac:dyDescent="0.25">
      <c r="A43" s="41" t="s">
        <v>71</v>
      </c>
      <c r="B43" s="37">
        <f>IF(INDEX(A!$A$2:$AU$2500,MATCH(A43,A!$AH$2:$AH$2500,0),37)=0,"-",INDEX(A!$A$2:$AU$2500,MATCH(A43,A!$AH$2:$AH$2500,0),37))</f>
        <v>4</v>
      </c>
      <c r="C43" s="38"/>
      <c r="D43" s="38"/>
      <c r="E43" s="39">
        <f>IF(SUMIF(A!$AH$2:$AH$2500,'C'!A46,A!$AS$2:$AS$2500)=0," - ",SUMIF(A!$AH$2:$AH$2500,'C'!A46,A!$AS$2:$AS$2500))</f>
        <v>13.216886621093749</v>
      </c>
      <c r="F43" s="9" t="s">
        <v>152</v>
      </c>
      <c r="G43" s="9"/>
      <c r="H43" s="9"/>
      <c r="I43" s="9"/>
      <c r="J43" s="10"/>
      <c r="K43" s="40"/>
      <c r="L43" s="40"/>
    </row>
    <row r="44" spans="1:12" x14ac:dyDescent="0.25">
      <c r="A44" s="36"/>
      <c r="B44" s="37"/>
      <c r="C44" s="38"/>
      <c r="D44" s="38"/>
      <c r="E44" s="39"/>
      <c r="F44" s="9" t="s">
        <v>153</v>
      </c>
      <c r="G44" s="9"/>
      <c r="H44" s="9"/>
      <c r="I44" s="9"/>
      <c r="J44" s="10"/>
      <c r="K44" s="40"/>
      <c r="L44" s="40"/>
    </row>
    <row r="45" spans="1:12" x14ac:dyDescent="0.25">
      <c r="A45" s="36"/>
      <c r="B45" s="37"/>
      <c r="C45" s="38"/>
      <c r="D45" s="38"/>
      <c r="E45" s="39"/>
      <c r="F45" s="9" t="s">
        <v>154</v>
      </c>
      <c r="G45" s="9"/>
      <c r="H45" s="9"/>
      <c r="I45" s="9"/>
      <c r="J45" s="10"/>
      <c r="K45" s="40"/>
      <c r="L45" s="40"/>
    </row>
    <row r="46" spans="1:12" x14ac:dyDescent="0.25">
      <c r="A46" s="41" t="s">
        <v>72</v>
      </c>
      <c r="B46" s="37">
        <f>IF(INDEX(A!$A$2:$AU$2500,MATCH(A46,A!$AH$2:$AH$2500,0),37)=0,"-",INDEX(A!$A$2:$AU$2500,MATCH(A46,A!$AH$2:$AH$2500,0),37))</f>
        <v>3</v>
      </c>
      <c r="C46" s="38"/>
      <c r="D46" s="38"/>
      <c r="E46" s="39">
        <f>IF(SUMIF(A!$AH$2:$AH$2500,'C'!A49,A!$AS$2:$AS$2500)=0," - ",SUMIF(A!$AH$2:$AH$2500,'C'!A49,A!$AS$2:$AS$2500))</f>
        <v>13.216886621093749</v>
      </c>
      <c r="F46" s="9" t="s">
        <v>152</v>
      </c>
      <c r="G46" s="9"/>
      <c r="H46" s="9"/>
      <c r="I46" s="9"/>
      <c r="J46" s="10"/>
      <c r="K46" s="40"/>
      <c r="L46" s="40"/>
    </row>
    <row r="47" spans="1:12" x14ac:dyDescent="0.25">
      <c r="A47" s="36"/>
      <c r="B47" s="37"/>
      <c r="C47" s="38"/>
      <c r="D47" s="38"/>
      <c r="E47" s="39"/>
      <c r="F47" s="9" t="s">
        <v>153</v>
      </c>
      <c r="G47" s="9"/>
      <c r="H47" s="9"/>
      <c r="I47" s="9"/>
      <c r="J47" s="10"/>
      <c r="K47" s="40"/>
      <c r="L47" s="40"/>
    </row>
    <row r="48" spans="1:12" x14ac:dyDescent="0.25">
      <c r="A48" s="36"/>
      <c r="B48" s="37"/>
      <c r="C48" s="38"/>
      <c r="D48" s="38"/>
      <c r="E48" s="39"/>
      <c r="F48" s="9" t="s">
        <v>154</v>
      </c>
      <c r="G48" s="9"/>
      <c r="H48" s="9"/>
      <c r="I48" s="9"/>
      <c r="J48" s="10"/>
      <c r="K48" s="40"/>
      <c r="L48" s="40"/>
    </row>
  </sheetData>
  <mergeCells count="114">
    <mergeCell ref="L46:L48"/>
    <mergeCell ref="A46:A48"/>
    <mergeCell ref="B46:B48"/>
    <mergeCell ref="C46:C48"/>
    <mergeCell ref="D46:D48"/>
    <mergeCell ref="E46:E48"/>
    <mergeCell ref="K46:K48"/>
    <mergeCell ref="L40:L42"/>
    <mergeCell ref="A43:A45"/>
    <mergeCell ref="B43:B45"/>
    <mergeCell ref="C43:C45"/>
    <mergeCell ref="D43:D45"/>
    <mergeCell ref="E43:E45"/>
    <mergeCell ref="K43:K45"/>
    <mergeCell ref="L43:L45"/>
    <mergeCell ref="A40:A42"/>
    <mergeCell ref="B40:B42"/>
    <mergeCell ref="C40:C42"/>
    <mergeCell ref="D40:D42"/>
    <mergeCell ref="E40:E42"/>
    <mergeCell ref="K40:K42"/>
    <mergeCell ref="L34:L36"/>
    <mergeCell ref="A37:A39"/>
    <mergeCell ref="B37:B39"/>
    <mergeCell ref="C37:C39"/>
    <mergeCell ref="D37:D39"/>
    <mergeCell ref="E37:E39"/>
    <mergeCell ref="K37:K39"/>
    <mergeCell ref="L37:L39"/>
    <mergeCell ref="A34:A36"/>
    <mergeCell ref="B34:B36"/>
    <mergeCell ref="C34:C36"/>
    <mergeCell ref="D34:D36"/>
    <mergeCell ref="E34:E36"/>
    <mergeCell ref="K34:K36"/>
    <mergeCell ref="L28:L30"/>
    <mergeCell ref="A31:A33"/>
    <mergeCell ref="B31:B33"/>
    <mergeCell ref="C31:C33"/>
    <mergeCell ref="D31:D33"/>
    <mergeCell ref="E31:E33"/>
    <mergeCell ref="K31:K33"/>
    <mergeCell ref="L31:L33"/>
    <mergeCell ref="A28:A30"/>
    <mergeCell ref="B28:B30"/>
    <mergeCell ref="C28:C30"/>
    <mergeCell ref="D28:D30"/>
    <mergeCell ref="E28:E30"/>
    <mergeCell ref="K28:K30"/>
    <mergeCell ref="L22:L24"/>
    <mergeCell ref="A25:A27"/>
    <mergeCell ref="B25:B27"/>
    <mergeCell ref="C25:C27"/>
    <mergeCell ref="D25:D27"/>
    <mergeCell ref="E25:E27"/>
    <mergeCell ref="K25:K27"/>
    <mergeCell ref="L25:L27"/>
    <mergeCell ref="A22:A24"/>
    <mergeCell ref="B22:B24"/>
    <mergeCell ref="C22:C24"/>
    <mergeCell ref="D22:D24"/>
    <mergeCell ref="E22:E24"/>
    <mergeCell ref="K22:K24"/>
    <mergeCell ref="L16:L18"/>
    <mergeCell ref="A19:A21"/>
    <mergeCell ref="B19:B21"/>
    <mergeCell ref="C19:C21"/>
    <mergeCell ref="D19:D21"/>
    <mergeCell ref="E19:E21"/>
    <mergeCell ref="K19:K21"/>
    <mergeCell ref="L19:L21"/>
    <mergeCell ref="A16:A18"/>
    <mergeCell ref="B16:B18"/>
    <mergeCell ref="C16:C18"/>
    <mergeCell ref="D16:D18"/>
    <mergeCell ref="E16:E18"/>
    <mergeCell ref="K16:K18"/>
    <mergeCell ref="L10:L12"/>
    <mergeCell ref="A13:A15"/>
    <mergeCell ref="B13:B15"/>
    <mergeCell ref="C13:C15"/>
    <mergeCell ref="D13:D15"/>
    <mergeCell ref="E13:E15"/>
    <mergeCell ref="K13:K15"/>
    <mergeCell ref="L13:L15"/>
    <mergeCell ref="A10:A12"/>
    <mergeCell ref="B10:B12"/>
    <mergeCell ref="C10:C12"/>
    <mergeCell ref="D10:D12"/>
    <mergeCell ref="E10:E12"/>
    <mergeCell ref="K10:K12"/>
    <mergeCell ref="A7:A9"/>
    <mergeCell ref="B7:B9"/>
    <mergeCell ref="C7:C9"/>
    <mergeCell ref="D7:D9"/>
    <mergeCell ref="E7:E9"/>
    <mergeCell ref="K7:K9"/>
    <mergeCell ref="L7:L9"/>
    <mergeCell ref="J2:J3"/>
    <mergeCell ref="K2:K3"/>
    <mergeCell ref="L2:L3"/>
    <mergeCell ref="A4:A6"/>
    <mergeCell ref="B4:B6"/>
    <mergeCell ref="C4:C6"/>
    <mergeCell ref="D4:D6"/>
    <mergeCell ref="E4:E6"/>
    <mergeCell ref="K4:K6"/>
    <mergeCell ref="L4:L6"/>
    <mergeCell ref="A2:A3"/>
    <mergeCell ref="B2:B3"/>
    <mergeCell ref="C2:C3"/>
    <mergeCell ref="D2:D3"/>
    <mergeCell ref="E2:E3"/>
    <mergeCell ref="F2:I2"/>
  </mergeCells>
  <conditionalFormatting sqref="A10 A25 A40">
    <cfRule type="expression" dxfId="3" priority="56">
      <formula>A10:AU48="Modéré"</formula>
    </cfRule>
  </conditionalFormatting>
  <conditionalFormatting sqref="A7 A16 A22 A37 A31">
    <cfRule type="expression" dxfId="2" priority="57">
      <formula>A7:AU48="Modéré"</formula>
    </cfRule>
  </conditionalFormatting>
  <conditionalFormatting sqref="A4 A13 A19 A34 A28 A43 A46">
    <cfRule type="expression" dxfId="0" priority="59">
      <formula>A4:AU48="Modéré"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Feuil3</vt:lpstr>
      <vt:lpstr>Résultat espéré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Anacamptis</dc:creator>
  <cp:lastModifiedBy>Jean BIGOTTE</cp:lastModifiedBy>
  <dcterms:created xsi:type="dcterms:W3CDTF">2015-06-05T18:19:34Z</dcterms:created>
  <dcterms:modified xsi:type="dcterms:W3CDTF">2019-02-17T16:50:33Z</dcterms:modified>
</cp:coreProperties>
</file>