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20490" windowHeight="7755" firstSheet="1" activeTab="1"/>
  </bookViews>
  <sheets>
    <sheet name="Rapport de solution 1" sheetId="2" r:id="rId1"/>
    <sheet name="Feuil1" sheetId="1" r:id="rId2"/>
  </sheets>
  <definedNames>
    <definedName name="solver_adj" localSheetId="1" hidden="1">Feuil1!$H$3:$J$12</definedName>
    <definedName name="solver_cvg" localSheetId="1" hidden="1">0.0001</definedName>
    <definedName name="solver_drv" localSheetId="1" hidden="1">1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lhs1" localSheetId="1" hidden="1">Feuil1!$H$11</definedName>
    <definedName name="solver_lhs10" localSheetId="1" hidden="1">Feuil1!$L$14</definedName>
    <definedName name="solver_lhs11" localSheetId="1" hidden="1">Feuil1!$L$14</definedName>
    <definedName name="solver_lhs12" localSheetId="1" hidden="1">Feuil1!$L$17</definedName>
    <definedName name="solver_lhs13" localSheetId="1" hidden="1">Feuil1!$L$17</definedName>
    <definedName name="solver_lhs14" localSheetId="1" hidden="1">Feuil1!$M$17</definedName>
    <definedName name="solver_lhs15" localSheetId="1" hidden="1">Feuil1!$M$17</definedName>
    <definedName name="solver_lhs16" localSheetId="1" hidden="1">Feuil1!$N$17</definedName>
    <definedName name="solver_lhs17" localSheetId="1" hidden="1">Feuil1!$P$14</definedName>
    <definedName name="solver_lhs18" localSheetId="1" hidden="1">Feuil1!$P$14</definedName>
    <definedName name="solver_lhs2" localSheetId="1" hidden="1">Feuil1!$H$14</definedName>
    <definedName name="solver_lhs3" localSheetId="1" hidden="1">Feuil1!$H$14</definedName>
    <definedName name="solver_lhs4" localSheetId="1" hidden="1">Feuil1!$H$3:$J$12</definedName>
    <definedName name="solver_lhs5" localSheetId="1" hidden="1">Feuil1!$I$14</definedName>
    <definedName name="solver_lhs6" localSheetId="1" hidden="1">Feuil1!$I$14</definedName>
    <definedName name="solver_lhs7" localSheetId="1" hidden="1">Feuil1!$J$14</definedName>
    <definedName name="solver_lhs8" localSheetId="1" hidden="1">Feuil1!$J$14</definedName>
    <definedName name="solver_lhs9" localSheetId="1" hidden="1">Feuil1!$K$3:$K$12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18</definedName>
    <definedName name="solver_nwt" localSheetId="1" hidden="1">1</definedName>
    <definedName name="solver_opt" localSheetId="1" hidden="1">Feuil1!$I$8</definedName>
    <definedName name="solver_pre" localSheetId="1" hidden="1">0.000001</definedName>
    <definedName name="solver_rbv" localSheetId="1" hidden="1">1</definedName>
    <definedName name="solver_rel1" localSheetId="1" hidden="1">2</definedName>
    <definedName name="solver_rel10" localSheetId="1" hidden="1">1</definedName>
    <definedName name="solver_rel11" localSheetId="1" hidden="1">3</definedName>
    <definedName name="solver_rel12" localSheetId="1" hidden="1">1</definedName>
    <definedName name="solver_rel13" localSheetId="1" hidden="1">3</definedName>
    <definedName name="solver_rel14" localSheetId="1" hidden="1">1</definedName>
    <definedName name="solver_rel15" localSheetId="1" hidden="1">3</definedName>
    <definedName name="solver_rel16" localSheetId="1" hidden="1">1</definedName>
    <definedName name="solver_rel17" localSheetId="1" hidden="1">1</definedName>
    <definedName name="solver_rel18" localSheetId="1" hidden="1">3</definedName>
    <definedName name="solver_rel2" localSheetId="1" hidden="1">1</definedName>
    <definedName name="solver_rel3" localSheetId="1" hidden="1">3</definedName>
    <definedName name="solver_rel4" localSheetId="1" hidden="1">5</definedName>
    <definedName name="solver_rel5" localSheetId="1" hidden="1">1</definedName>
    <definedName name="solver_rel6" localSheetId="1" hidden="1">3</definedName>
    <definedName name="solver_rel7" localSheetId="1" hidden="1">1</definedName>
    <definedName name="solver_rel8" localSheetId="1" hidden="1">3</definedName>
    <definedName name="solver_rel9" localSheetId="1" hidden="1">2</definedName>
    <definedName name="solver_rhs1" localSheetId="1" hidden="1">1</definedName>
    <definedName name="solver_rhs10" localSheetId="1" hidden="1">Feuil1!$Q$17</definedName>
    <definedName name="solver_rhs11" localSheetId="1" hidden="1">Feuil1!$P$17</definedName>
    <definedName name="solver_rhs12" localSheetId="1" hidden="1">Feuil1!$L$19</definedName>
    <definedName name="solver_rhs13" localSheetId="1" hidden="1">Feuil1!$L$21</definedName>
    <definedName name="solver_rhs14" localSheetId="1" hidden="1">Feuil1!$M$19</definedName>
    <definedName name="solver_rhs15" localSheetId="1" hidden="1">Feuil1!$M$21</definedName>
    <definedName name="solver_rhs16" localSheetId="1" hidden="1">Feuil1!$N$19</definedName>
    <definedName name="solver_rhs17" localSheetId="1" hidden="1">Feuil1!$R$14</definedName>
    <definedName name="solver_rhs18" localSheetId="1" hidden="1">Feuil1!$Q$14</definedName>
    <definedName name="solver_rhs2" localSheetId="1" hidden="1">Feuil1!$H$19</definedName>
    <definedName name="solver_rhs3" localSheetId="1" hidden="1">Feuil1!$H$17</definedName>
    <definedName name="solver_rhs4" localSheetId="1" hidden="1">binaire</definedName>
    <definedName name="solver_rhs5" localSheetId="1" hidden="1">Feuil1!$I$19</definedName>
    <definedName name="solver_rhs6" localSheetId="1" hidden="1">Feuil1!$I$17</definedName>
    <definedName name="solver_rhs7" localSheetId="1" hidden="1">Feuil1!$J$19</definedName>
    <definedName name="solver_rhs8" localSheetId="1" hidden="1">Feuil1!$J$17</definedName>
    <definedName name="solver_rhs9" localSheetId="1" hidden="1">1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1" l="1"/>
  <c r="P4" i="1" s="1"/>
  <c r="N5" i="1"/>
  <c r="P5" i="1" s="1"/>
  <c r="N6" i="1"/>
  <c r="P6" i="1" s="1"/>
  <c r="N7" i="1"/>
  <c r="P7" i="1" s="1"/>
  <c r="N8" i="1"/>
  <c r="P8" i="1" s="1"/>
  <c r="N9" i="1"/>
  <c r="P9" i="1" s="1"/>
  <c r="N10" i="1"/>
  <c r="P10" i="1" s="1"/>
  <c r="N11" i="1"/>
  <c r="P11" i="1" s="1"/>
  <c r="N12" i="1"/>
  <c r="P12" i="1" s="1"/>
  <c r="N3" i="1"/>
  <c r="P3" i="1" s="1"/>
  <c r="K3" i="1"/>
  <c r="I14" i="1"/>
  <c r="J14" i="1"/>
  <c r="H14" i="1"/>
  <c r="P14" i="1" l="1"/>
  <c r="K4" i="1"/>
  <c r="K5" i="1"/>
  <c r="K6" i="1"/>
  <c r="K7" i="1"/>
  <c r="K8" i="1"/>
  <c r="K9" i="1"/>
  <c r="K10" i="1"/>
  <c r="K11" i="1"/>
  <c r="K12" i="1"/>
  <c r="L4" i="1"/>
  <c r="L5" i="1"/>
  <c r="L6" i="1"/>
  <c r="L7" i="1"/>
  <c r="L8" i="1"/>
  <c r="L9" i="1"/>
  <c r="L10" i="1"/>
  <c r="L11" i="1"/>
  <c r="L12" i="1"/>
  <c r="L3" i="1"/>
  <c r="N17" i="1" l="1"/>
  <c r="M17" i="1"/>
  <c r="L17" i="1"/>
  <c r="K14" i="1"/>
  <c r="L14" i="1"/>
</calcChain>
</file>

<file path=xl/sharedStrings.xml><?xml version="1.0" encoding="utf-8"?>
<sst xmlns="http://schemas.openxmlformats.org/spreadsheetml/2006/main" count="502" uniqueCount="248">
  <si>
    <t>E1</t>
  </si>
  <si>
    <t>E2</t>
  </si>
  <si>
    <t>N</t>
  </si>
  <si>
    <t>C1</t>
  </si>
  <si>
    <t>CN</t>
  </si>
  <si>
    <t>C2</t>
  </si>
  <si>
    <t>PROD</t>
  </si>
  <si>
    <t>Toulouse</t>
  </si>
  <si>
    <t>Guingamp</t>
  </si>
  <si>
    <t>Bordeaux</t>
  </si>
  <si>
    <t>Nantes</t>
  </si>
  <si>
    <t>Marseille</t>
  </si>
  <si>
    <t>Monaco</t>
  </si>
  <si>
    <t>Nimes</t>
  </si>
  <si>
    <t>Dijon</t>
  </si>
  <si>
    <t>Paris SG</t>
  </si>
  <si>
    <t>Amiens</t>
  </si>
  <si>
    <t>MIN 1</t>
  </si>
  <si>
    <t>MAX 1</t>
  </si>
  <si>
    <t>MIN N</t>
  </si>
  <si>
    <t>MAX N</t>
  </si>
  <si>
    <t>MIN 2</t>
  </si>
  <si>
    <t>MAX 2</t>
  </si>
  <si>
    <t>MIN PROD</t>
  </si>
  <si>
    <t>MAX PROD</t>
  </si>
  <si>
    <t>PRONO</t>
  </si>
  <si>
    <t>PREV</t>
  </si>
  <si>
    <t>Microsoft Excel 15.0 Rapport de solution</t>
  </si>
  <si>
    <t>Feuille : [solver calendrier.xlsx]Feuil1</t>
  </si>
  <si>
    <t>Date du rapport : 27/09/2018 16:41:56</t>
  </si>
  <si>
    <t>Résultat : Le Solveur a trouvé une solution satisfaisant toutes les contraintes et les conditions d’optimisation.</t>
  </si>
  <si>
    <t>Moteur du solveur</t>
  </si>
  <si>
    <t>Moteur : GRG non linéaire</t>
  </si>
  <si>
    <t>Heure de la solution : 6019,187 secondes.</t>
  </si>
  <si>
    <t>Itérations : 2 Sous-problèmes : 1564</t>
  </si>
  <si>
    <t>Options du solveur</t>
  </si>
  <si>
    <t>Temps max Illimité,  Itérations Illimité, Precision 0,000001, Échelle automatique</t>
  </si>
  <si>
    <t xml:space="preserve"> Convergence 0,0001, Taille de la population 100, Valeur de départ aléatoire 0, Dérivées - Transfert, Limites requises</t>
  </si>
  <si>
    <t>Sous-problèmes max Illimité, Solutions de nombre entier max Illimité, Tolérance des nombres entiers 1%, Supposé non négatif</t>
  </si>
  <si>
    <t>Cellule objectif (Min)</t>
  </si>
  <si>
    <t>Cellule</t>
  </si>
  <si>
    <t>Nom</t>
  </si>
  <si>
    <t>Valeur initiale</t>
  </si>
  <si>
    <t>Valeur finale</t>
  </si>
  <si>
    <t>Cellules variables</t>
  </si>
  <si>
    <t>Entier</t>
  </si>
  <si>
    <t>Contraintes</t>
  </si>
  <si>
    <t>Valeur de la cellule</t>
  </si>
  <si>
    <t>Formule</t>
  </si>
  <si>
    <t>État</t>
  </si>
  <si>
    <t>Marge</t>
  </si>
  <si>
    <t>$L$14</t>
  </si>
  <si>
    <t>$H$3</t>
  </si>
  <si>
    <t>Guingamp C1</t>
  </si>
  <si>
    <t>$I$3</t>
  </si>
  <si>
    <t>Guingamp CN</t>
  </si>
  <si>
    <t>$J$3</t>
  </si>
  <si>
    <t>Guingamp C2</t>
  </si>
  <si>
    <t>$H$4</t>
  </si>
  <si>
    <t>Amiens C1</t>
  </si>
  <si>
    <t>$I$4</t>
  </si>
  <si>
    <t>Amiens CN</t>
  </si>
  <si>
    <t>$J$4</t>
  </si>
  <si>
    <t>Amiens C2</t>
  </si>
  <si>
    <t>$H$5</t>
  </si>
  <si>
    <t>Marseille C1</t>
  </si>
  <si>
    <t>$I$5</t>
  </si>
  <si>
    <t>Marseille CN</t>
  </si>
  <si>
    <t>$J$5</t>
  </si>
  <si>
    <t>Marseille C2</t>
  </si>
  <si>
    <t>$H$6</t>
  </si>
  <si>
    <t>Nantes C1</t>
  </si>
  <si>
    <t>$I$6</t>
  </si>
  <si>
    <t>Nantes CN</t>
  </si>
  <si>
    <t>$J$6</t>
  </si>
  <si>
    <t>Nantes C2</t>
  </si>
  <si>
    <t>$H$7</t>
  </si>
  <si>
    <t>Nimes C1</t>
  </si>
  <si>
    <t>$I$7</t>
  </si>
  <si>
    <t>Nimes CN</t>
  </si>
  <si>
    <t>$J$7</t>
  </si>
  <si>
    <t>Nimes C2</t>
  </si>
  <si>
    <t>$H$8</t>
  </si>
  <si>
    <t>Paris SG C1</t>
  </si>
  <si>
    <t>$I$8</t>
  </si>
  <si>
    <t>Paris SG CN</t>
  </si>
  <si>
    <t>$J$8</t>
  </si>
  <si>
    <t>Paris SG C2</t>
  </si>
  <si>
    <t>$H$9</t>
  </si>
  <si>
    <t>Bordeaux C1</t>
  </si>
  <si>
    <t>$I$9</t>
  </si>
  <si>
    <t>Bordeaux CN</t>
  </si>
  <si>
    <t>$J$9</t>
  </si>
  <si>
    <t>Bordeaux C2</t>
  </si>
  <si>
    <t>$H$10</t>
  </si>
  <si>
    <t>Toulouse C1</t>
  </si>
  <si>
    <t>$I$10</t>
  </si>
  <si>
    <t>Toulouse CN</t>
  </si>
  <si>
    <t>$J$10</t>
  </si>
  <si>
    <t>Toulouse C2</t>
  </si>
  <si>
    <t>$H$11</t>
  </si>
  <si>
    <t>Monaco C1</t>
  </si>
  <si>
    <t>$I$11</t>
  </si>
  <si>
    <t>Monaco CN</t>
  </si>
  <si>
    <t>$J$11</t>
  </si>
  <si>
    <t>Monaco C2</t>
  </si>
  <si>
    <t>$H$12</t>
  </si>
  <si>
    <t>Dijon C1</t>
  </si>
  <si>
    <t>$I$12</t>
  </si>
  <si>
    <t>Dijon CN</t>
  </si>
  <si>
    <t>$J$12</t>
  </si>
  <si>
    <t>Dijon C2</t>
  </si>
  <si>
    <t>$H$14</t>
  </si>
  <si>
    <t>$H$14&lt;=$H$19</t>
  </si>
  <si>
    <t>Non lié</t>
  </si>
  <si>
    <t>$H$14&gt;=$H$17</t>
  </si>
  <si>
    <t>$I$14</t>
  </si>
  <si>
    <t>$I$14&lt;=$I$19</t>
  </si>
  <si>
    <t>$I$14&gt;=$I$17</t>
  </si>
  <si>
    <t>Lié</t>
  </si>
  <si>
    <t>$J$14</t>
  </si>
  <si>
    <t>$J$14&lt;=$J$19</t>
  </si>
  <si>
    <t>$J$14&gt;=$J$17</t>
  </si>
  <si>
    <t>$K$14</t>
  </si>
  <si>
    <t>$K$14=10</t>
  </si>
  <si>
    <t>$K$3</t>
  </si>
  <si>
    <t>$K$3=1</t>
  </si>
  <si>
    <t>$K$4</t>
  </si>
  <si>
    <t>$K$4=1</t>
  </si>
  <si>
    <t>$K$5</t>
  </si>
  <si>
    <t>$K$5=1</t>
  </si>
  <si>
    <t>$K$6</t>
  </si>
  <si>
    <t>$K$6=1</t>
  </si>
  <si>
    <t>$K$7</t>
  </si>
  <si>
    <t>$K$7=1</t>
  </si>
  <si>
    <t>$K$8</t>
  </si>
  <si>
    <t>$K$8=1</t>
  </si>
  <si>
    <t>$K$9</t>
  </si>
  <si>
    <t>$K$9=1</t>
  </si>
  <si>
    <t>$K$10</t>
  </si>
  <si>
    <t>$K$10=1</t>
  </si>
  <si>
    <t>$K$11</t>
  </si>
  <si>
    <t>$K$11=1</t>
  </si>
  <si>
    <t>$K$12</t>
  </si>
  <si>
    <t>$K$12=1</t>
  </si>
  <si>
    <t>$L$14&lt;=$P$17</t>
  </si>
  <si>
    <t>$L$14&gt;=$O$17</t>
  </si>
  <si>
    <t>$H$3&lt;=1</t>
  </si>
  <si>
    <t>$I$3&lt;=1</t>
  </si>
  <si>
    <t>$J$3&lt;=1</t>
  </si>
  <si>
    <t>$H$4&lt;=1</t>
  </si>
  <si>
    <t>$I$4&lt;=1</t>
  </si>
  <si>
    <t>$J$4&lt;=1</t>
  </si>
  <si>
    <t>$H$5&lt;=1</t>
  </si>
  <si>
    <t>$I$5&lt;=1</t>
  </si>
  <si>
    <t>$J$5&lt;=1</t>
  </si>
  <si>
    <t>$H$6&lt;=1</t>
  </si>
  <si>
    <t>$I$6&lt;=1</t>
  </si>
  <si>
    <t>$J$6&lt;=1</t>
  </si>
  <si>
    <t>$H$7&lt;=1</t>
  </si>
  <si>
    <t>$I$7&lt;=1</t>
  </si>
  <si>
    <t>$J$7&lt;=1</t>
  </si>
  <si>
    <t>$H$8&lt;=1</t>
  </si>
  <si>
    <t>$I$8&lt;=1</t>
  </si>
  <si>
    <t>$J$8&lt;=1</t>
  </si>
  <si>
    <t>$H$9&lt;=1</t>
  </si>
  <si>
    <t>$I$9&lt;=1</t>
  </si>
  <si>
    <t>$J$9&lt;=1</t>
  </si>
  <si>
    <t>$H$10&lt;=1</t>
  </si>
  <si>
    <t>$I$10&lt;=1</t>
  </si>
  <si>
    <t>$J$10&lt;=1</t>
  </si>
  <si>
    <t>$H$11&lt;=1</t>
  </si>
  <si>
    <t>$I$11&lt;=1</t>
  </si>
  <si>
    <t>$J$11&lt;=1</t>
  </si>
  <si>
    <t>$H$12&lt;=1</t>
  </si>
  <si>
    <t>$I$12&lt;=1</t>
  </si>
  <si>
    <t>$J$12&lt;=1</t>
  </si>
  <si>
    <t>$H$3&gt;=0</t>
  </si>
  <si>
    <t>$I$3&gt;=0</t>
  </si>
  <si>
    <t>$J$3&gt;=0</t>
  </si>
  <si>
    <t>$H$4&gt;=0</t>
  </si>
  <si>
    <t>$I$4&gt;=0</t>
  </si>
  <si>
    <t>$J$4&gt;=0</t>
  </si>
  <si>
    <t>$H$5&gt;=0</t>
  </si>
  <si>
    <t>$I$5&gt;=0</t>
  </si>
  <si>
    <t>$J$5&gt;=0</t>
  </si>
  <si>
    <t>$H$6&gt;=0</t>
  </si>
  <si>
    <t>$I$6&gt;=0</t>
  </si>
  <si>
    <t>$J$6&gt;=0</t>
  </si>
  <si>
    <t>$H$7&gt;=0</t>
  </si>
  <si>
    <t>$I$7&gt;=0</t>
  </si>
  <si>
    <t>$J$7&gt;=0</t>
  </si>
  <si>
    <t>$H$8&gt;=0</t>
  </si>
  <si>
    <t>$I$8&gt;=0</t>
  </si>
  <si>
    <t>$J$8&gt;=0</t>
  </si>
  <si>
    <t>$H$9&gt;=0</t>
  </si>
  <si>
    <t>$I$9&gt;=0</t>
  </si>
  <si>
    <t>$J$9&gt;=0</t>
  </si>
  <si>
    <t>$H$10&gt;=0</t>
  </si>
  <si>
    <t>$I$10&gt;=0</t>
  </si>
  <si>
    <t>$J$10&gt;=0</t>
  </si>
  <si>
    <t>$H$11&gt;=0</t>
  </si>
  <si>
    <t>$I$11&gt;=0</t>
  </si>
  <si>
    <t>$J$11&gt;=0</t>
  </si>
  <si>
    <t>$H$12&gt;=0</t>
  </si>
  <si>
    <t>$I$12&gt;=0</t>
  </si>
  <si>
    <t>$J$12&gt;=0</t>
  </si>
  <si>
    <t>$H$3:$J$12=Entier</t>
  </si>
  <si>
    <t>$H$3:$J$12</t>
  </si>
  <si>
    <t>$K$3:$K$12 = 1</t>
  </si>
  <si>
    <t>$H$3:$J$12 &lt;= 1</t>
  </si>
  <si>
    <t>$H$3:$J$12 &gt;= 0</t>
  </si>
  <si>
    <t>MAX</t>
  </si>
  <si>
    <t>MIN</t>
  </si>
  <si>
    <t>CMAX</t>
  </si>
  <si>
    <t>CMIN</t>
  </si>
  <si>
    <t>CMOY</t>
  </si>
  <si>
    <t>COTE MOY+</t>
  </si>
  <si>
    <t>COTE MOY-</t>
  </si>
  <si>
    <t>COTE MAX+</t>
  </si>
  <si>
    <t>COTE MAX -</t>
  </si>
  <si>
    <t>COTE MIN +</t>
  </si>
  <si>
    <t>COTE MIN -</t>
  </si>
  <si>
    <t>EGAL</t>
  </si>
  <si>
    <t>RES</t>
  </si>
  <si>
    <t>Nombre de choix</t>
  </si>
  <si>
    <t>Ici les bornes + et - à respecter</t>
  </si>
  <si>
    <t>&lt;- Produit</t>
  </si>
  <si>
    <t>Borne du produit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</si>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</sst>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1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/>
      <top style="thin">
        <color indexed="23"/>
      </top>
      <bottom style="medium">
        <color indexed="23"/>
      </bottom>
      <diagonal/>
    </border>
    <border>
      <left/>
      <right/>
      <top style="thin">
        <color indexed="23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0" borderId="0" xfId="0" applyFont="1"/>
    <xf numFmtId="0" fontId="0" fillId="0" borderId="3" xfId="0" applyFill="1" applyBorder="1" applyAlignment="1"/>
    <xf numFmtId="0" fontId="2" fillId="0" borderId="2" xfId="0" applyFont="1" applyFill="1" applyBorder="1" applyAlignment="1">
      <alignment horizontal="center"/>
    </xf>
    <xf numFmtId="0" fontId="0" fillId="0" borderId="0" xfId="0" applyFill="1" applyBorder="1" applyAlignment="1"/>
    <xf numFmtId="0" fontId="0" fillId="0" borderId="4" xfId="0" applyFill="1" applyBorder="1" applyAlignment="1"/>
    <xf numFmtId="0" fontId="0" fillId="0" borderId="3" xfId="0" applyNumberFormat="1" applyFill="1" applyBorder="1" applyAlignment="1"/>
    <xf numFmtId="0" fontId="0" fillId="0" borderId="4" xfId="0" applyNumberFormat="1" applyFill="1" applyBorder="1" applyAlignment="1"/>
    <xf numFmtId="0" fontId="0" fillId="0" borderId="0" xfId="0" applyNumberFormat="1" applyFill="1" applyBorder="1" applyAlignment="1"/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left"/>
    </xf>
    <xf numFmtId="0" fontId="3" fillId="0" borderId="4" xfId="0" applyFont="1" applyFill="1" applyBorder="1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3" borderId="9" xfId="0" applyNumberFormat="1" applyFill="1" applyBorder="1" applyAlignment="1">
      <alignment horizontal="center" vertical="center"/>
    </xf>
    <xf numFmtId="2" fontId="0" fillId="3" borderId="10" xfId="0" applyNumberFormat="1" applyFill="1" applyBorder="1" applyAlignment="1">
      <alignment horizontal="center" vertical="center"/>
    </xf>
    <xf numFmtId="2" fontId="0" fillId="3" borderId="11" xfId="0" applyNumberFormat="1" applyFill="1" applyBorder="1" applyAlignment="1">
      <alignment horizontal="center" vertical="center"/>
    </xf>
    <xf numFmtId="2" fontId="0" fillId="3" borderId="12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2"/>
  <sheetViews>
    <sheetView showGridLines="0" topLeftCell="A95" workbookViewId="0"/>
  </sheetViews>
  <sheetFormatPr baseColWidth="10" defaultRowHeight="15" outlineLevelRow="1" x14ac:dyDescent="0.25"/>
  <cols>
    <col min="1" max="1" width="2.28515625" customWidth="1"/>
    <col min="2" max="2" width="17" customWidth="1"/>
    <col min="3" max="3" width="13" customWidth="1"/>
    <col min="4" max="4" width="18.140625" bestFit="1" customWidth="1"/>
    <col min="5" max="5" width="13.5703125" bestFit="1" customWidth="1"/>
    <col min="6" max="6" width="7.42578125" customWidth="1"/>
    <col min="7" max="7" width="12" bestFit="1" customWidth="1"/>
  </cols>
  <sheetData>
    <row r="1" spans="1:5" x14ac:dyDescent="0.25">
      <c r="A1" s="4" t="s">
        <v>27</v>
      </c>
    </row>
    <row r="2" spans="1:5" x14ac:dyDescent="0.25">
      <c r="A2" s="4" t="s">
        <v>28</v>
      </c>
    </row>
    <row r="3" spans="1:5" x14ac:dyDescent="0.25">
      <c r="A3" s="4" t="s">
        <v>29</v>
      </c>
    </row>
    <row r="4" spans="1:5" x14ac:dyDescent="0.25">
      <c r="A4" s="4" t="s">
        <v>30</v>
      </c>
    </row>
    <row r="5" spans="1:5" x14ac:dyDescent="0.25">
      <c r="A5" s="4" t="s">
        <v>31</v>
      </c>
    </row>
    <row r="6" spans="1:5" hidden="1" outlineLevel="1" x14ac:dyDescent="0.25">
      <c r="A6" s="4"/>
      <c r="B6" t="s">
        <v>32</v>
      </c>
    </row>
    <row r="7" spans="1:5" hidden="1" outlineLevel="1" x14ac:dyDescent="0.25">
      <c r="A7" s="4"/>
      <c r="B7" t="s">
        <v>33</v>
      </c>
    </row>
    <row r="8" spans="1:5" hidden="1" outlineLevel="1" x14ac:dyDescent="0.25">
      <c r="A8" s="4"/>
      <c r="B8" t="s">
        <v>34</v>
      </c>
    </row>
    <row r="9" spans="1:5" collapsed="1" x14ac:dyDescent="0.25">
      <c r="A9" s="4" t="s">
        <v>35</v>
      </c>
    </row>
    <row r="10" spans="1:5" hidden="1" outlineLevel="1" x14ac:dyDescent="0.25">
      <c r="B10" t="s">
        <v>36</v>
      </c>
    </row>
    <row r="11" spans="1:5" hidden="1" outlineLevel="1" x14ac:dyDescent="0.25">
      <c r="B11" t="s">
        <v>37</v>
      </c>
    </row>
    <row r="12" spans="1:5" hidden="1" outlineLevel="1" x14ac:dyDescent="0.25">
      <c r="B12" t="s">
        <v>38</v>
      </c>
    </row>
    <row r="13" spans="1:5" collapsed="1" x14ac:dyDescent="0.25"/>
    <row r="14" spans="1:5" ht="15.75" thickBot="1" x14ac:dyDescent="0.3">
      <c r="A14" t="s">
        <v>39</v>
      </c>
    </row>
    <row r="15" spans="1:5" ht="15.75" thickBot="1" x14ac:dyDescent="0.3">
      <c r="B15" s="6" t="s">
        <v>40</v>
      </c>
      <c r="C15" s="6" t="s">
        <v>41</v>
      </c>
      <c r="D15" s="6" t="s">
        <v>42</v>
      </c>
      <c r="E15" s="6" t="s">
        <v>43</v>
      </c>
    </row>
    <row r="16" spans="1:5" ht="15.75" thickBot="1" x14ac:dyDescent="0.3">
      <c r="B16" s="5" t="s">
        <v>51</v>
      </c>
      <c r="C16" s="5" t="s">
        <v>6</v>
      </c>
      <c r="D16" s="9">
        <v>757.64635744589987</v>
      </c>
      <c r="E16" s="9">
        <v>2904.6297047040002</v>
      </c>
    </row>
    <row r="19" spans="1:6" ht="15.75" thickBot="1" x14ac:dyDescent="0.3">
      <c r="A19" t="s">
        <v>44</v>
      </c>
    </row>
    <row r="20" spans="1:6" ht="15.75" thickBot="1" x14ac:dyDescent="0.3">
      <c r="B20" s="6" t="s">
        <v>40</v>
      </c>
      <c r="C20" s="6" t="s">
        <v>41</v>
      </c>
      <c r="D20" s="6" t="s">
        <v>42</v>
      </c>
      <c r="E20" s="6" t="s">
        <v>43</v>
      </c>
      <c r="F20" s="6" t="s">
        <v>45</v>
      </c>
    </row>
    <row r="21" spans="1:6" x14ac:dyDescent="0.25">
      <c r="B21" s="13" t="s">
        <v>208</v>
      </c>
      <c r="C21" s="12"/>
      <c r="D21" s="12"/>
      <c r="E21" s="12"/>
      <c r="F21" s="12"/>
    </row>
    <row r="22" spans="1:6" outlineLevel="1" x14ac:dyDescent="0.25">
      <c r="B22" s="8" t="s">
        <v>52</v>
      </c>
      <c r="C22" s="8" t="s">
        <v>53</v>
      </c>
      <c r="D22" s="10">
        <v>1</v>
      </c>
      <c r="E22" s="10">
        <v>1</v>
      </c>
      <c r="F22" s="8" t="s">
        <v>45</v>
      </c>
    </row>
    <row r="23" spans="1:6" outlineLevel="1" x14ac:dyDescent="0.25">
      <c r="B23" s="8" t="s">
        <v>54</v>
      </c>
      <c r="C23" s="8" t="s">
        <v>55</v>
      </c>
      <c r="D23" s="10">
        <v>0</v>
      </c>
      <c r="E23" s="10">
        <v>0</v>
      </c>
      <c r="F23" s="8" t="s">
        <v>45</v>
      </c>
    </row>
    <row r="24" spans="1:6" outlineLevel="1" x14ac:dyDescent="0.25">
      <c r="B24" s="8" t="s">
        <v>56</v>
      </c>
      <c r="C24" s="8" t="s">
        <v>57</v>
      </c>
      <c r="D24" s="10">
        <v>0</v>
      </c>
      <c r="E24" s="10">
        <v>0</v>
      </c>
      <c r="F24" s="8" t="s">
        <v>45</v>
      </c>
    </row>
    <row r="25" spans="1:6" outlineLevel="1" x14ac:dyDescent="0.25">
      <c r="B25" s="8" t="s">
        <v>58</v>
      </c>
      <c r="C25" s="8" t="s">
        <v>59</v>
      </c>
      <c r="D25" s="10">
        <v>1</v>
      </c>
      <c r="E25" s="10">
        <v>0</v>
      </c>
      <c r="F25" s="8" t="s">
        <v>45</v>
      </c>
    </row>
    <row r="26" spans="1:6" outlineLevel="1" x14ac:dyDescent="0.25">
      <c r="B26" s="8" t="s">
        <v>60</v>
      </c>
      <c r="C26" s="8" t="s">
        <v>61</v>
      </c>
      <c r="D26" s="10">
        <v>0</v>
      </c>
      <c r="E26" s="10">
        <v>1</v>
      </c>
      <c r="F26" s="8" t="s">
        <v>45</v>
      </c>
    </row>
    <row r="27" spans="1:6" outlineLevel="1" x14ac:dyDescent="0.25">
      <c r="B27" s="8" t="s">
        <v>62</v>
      </c>
      <c r="C27" s="8" t="s">
        <v>63</v>
      </c>
      <c r="D27" s="10">
        <v>0</v>
      </c>
      <c r="E27" s="10">
        <v>0</v>
      </c>
      <c r="F27" s="8" t="s">
        <v>45</v>
      </c>
    </row>
    <row r="28" spans="1:6" outlineLevel="1" x14ac:dyDescent="0.25">
      <c r="B28" s="8" t="s">
        <v>64</v>
      </c>
      <c r="C28" s="8" t="s">
        <v>65</v>
      </c>
      <c r="D28" s="10">
        <v>0</v>
      </c>
      <c r="E28" s="10">
        <v>0</v>
      </c>
      <c r="F28" s="8" t="s">
        <v>45</v>
      </c>
    </row>
    <row r="29" spans="1:6" outlineLevel="1" x14ac:dyDescent="0.25">
      <c r="B29" s="8" t="s">
        <v>66</v>
      </c>
      <c r="C29" s="8" t="s">
        <v>67</v>
      </c>
      <c r="D29" s="10">
        <v>0</v>
      </c>
      <c r="E29" s="10">
        <v>0</v>
      </c>
      <c r="F29" s="8" t="s">
        <v>45</v>
      </c>
    </row>
    <row r="30" spans="1:6" outlineLevel="1" x14ac:dyDescent="0.25">
      <c r="B30" s="8" t="s">
        <v>68</v>
      </c>
      <c r="C30" s="8" t="s">
        <v>69</v>
      </c>
      <c r="D30" s="10">
        <v>1</v>
      </c>
      <c r="E30" s="10">
        <v>1</v>
      </c>
      <c r="F30" s="8" t="s">
        <v>45</v>
      </c>
    </row>
    <row r="31" spans="1:6" outlineLevel="1" x14ac:dyDescent="0.25">
      <c r="B31" s="8" t="s">
        <v>70</v>
      </c>
      <c r="C31" s="8" t="s">
        <v>71</v>
      </c>
      <c r="D31" s="10">
        <v>1</v>
      </c>
      <c r="E31" s="10">
        <v>1</v>
      </c>
      <c r="F31" s="8" t="s">
        <v>45</v>
      </c>
    </row>
    <row r="32" spans="1:6" outlineLevel="1" x14ac:dyDescent="0.25">
      <c r="B32" s="8" t="s">
        <v>72</v>
      </c>
      <c r="C32" s="8" t="s">
        <v>73</v>
      </c>
      <c r="D32" s="10">
        <v>0</v>
      </c>
      <c r="E32" s="10">
        <v>0</v>
      </c>
      <c r="F32" s="8" t="s">
        <v>45</v>
      </c>
    </row>
    <row r="33" spans="2:6" outlineLevel="1" x14ac:dyDescent="0.25">
      <c r="B33" s="8" t="s">
        <v>74</v>
      </c>
      <c r="C33" s="8" t="s">
        <v>75</v>
      </c>
      <c r="D33" s="10">
        <v>0</v>
      </c>
      <c r="E33" s="10">
        <v>0</v>
      </c>
      <c r="F33" s="8" t="s">
        <v>45</v>
      </c>
    </row>
    <row r="34" spans="2:6" outlineLevel="1" x14ac:dyDescent="0.25">
      <c r="B34" s="8" t="s">
        <v>76</v>
      </c>
      <c r="C34" s="8" t="s">
        <v>77</v>
      </c>
      <c r="D34" s="10">
        <v>1</v>
      </c>
      <c r="E34" s="10">
        <v>1</v>
      </c>
      <c r="F34" s="8" t="s">
        <v>45</v>
      </c>
    </row>
    <row r="35" spans="2:6" outlineLevel="1" x14ac:dyDescent="0.25">
      <c r="B35" s="8" t="s">
        <v>78</v>
      </c>
      <c r="C35" s="8" t="s">
        <v>79</v>
      </c>
      <c r="D35" s="10">
        <v>0</v>
      </c>
      <c r="E35" s="10">
        <v>0</v>
      </c>
      <c r="F35" s="8" t="s">
        <v>45</v>
      </c>
    </row>
    <row r="36" spans="2:6" outlineLevel="1" x14ac:dyDescent="0.25">
      <c r="B36" s="8" t="s">
        <v>80</v>
      </c>
      <c r="C36" s="8" t="s">
        <v>81</v>
      </c>
      <c r="D36" s="10">
        <v>0</v>
      </c>
      <c r="E36" s="10">
        <v>0</v>
      </c>
      <c r="F36" s="8" t="s">
        <v>45</v>
      </c>
    </row>
    <row r="37" spans="2:6" outlineLevel="1" x14ac:dyDescent="0.25">
      <c r="B37" s="8" t="s">
        <v>82</v>
      </c>
      <c r="C37" s="8" t="s">
        <v>83</v>
      </c>
      <c r="D37" s="10">
        <v>0</v>
      </c>
      <c r="E37" s="10">
        <v>0</v>
      </c>
      <c r="F37" s="8" t="s">
        <v>45</v>
      </c>
    </row>
    <row r="38" spans="2:6" outlineLevel="1" x14ac:dyDescent="0.25">
      <c r="B38" s="8" t="s">
        <v>84</v>
      </c>
      <c r="C38" s="8" t="s">
        <v>85</v>
      </c>
      <c r="D38" s="10">
        <v>0</v>
      </c>
      <c r="E38" s="10">
        <v>0</v>
      </c>
      <c r="F38" s="8" t="s">
        <v>45</v>
      </c>
    </row>
    <row r="39" spans="2:6" outlineLevel="1" x14ac:dyDescent="0.25">
      <c r="B39" s="8" t="s">
        <v>86</v>
      </c>
      <c r="C39" s="8" t="s">
        <v>87</v>
      </c>
      <c r="D39" s="10">
        <v>1</v>
      </c>
      <c r="E39" s="10">
        <v>1</v>
      </c>
      <c r="F39" s="8" t="s">
        <v>45</v>
      </c>
    </row>
    <row r="40" spans="2:6" outlineLevel="1" x14ac:dyDescent="0.25">
      <c r="B40" s="8" t="s">
        <v>88</v>
      </c>
      <c r="C40" s="8" t="s">
        <v>89</v>
      </c>
      <c r="D40" s="10">
        <v>0</v>
      </c>
      <c r="E40" s="10">
        <v>1</v>
      </c>
      <c r="F40" s="8" t="s">
        <v>45</v>
      </c>
    </row>
    <row r="41" spans="2:6" outlineLevel="1" x14ac:dyDescent="0.25">
      <c r="B41" s="8" t="s">
        <v>90</v>
      </c>
      <c r="C41" s="8" t="s">
        <v>91</v>
      </c>
      <c r="D41" s="10">
        <v>1</v>
      </c>
      <c r="E41" s="10">
        <v>0</v>
      </c>
      <c r="F41" s="8" t="s">
        <v>45</v>
      </c>
    </row>
    <row r="42" spans="2:6" outlineLevel="1" x14ac:dyDescent="0.25">
      <c r="B42" s="8" t="s">
        <v>92</v>
      </c>
      <c r="C42" s="8" t="s">
        <v>93</v>
      </c>
      <c r="D42" s="10">
        <v>0</v>
      </c>
      <c r="E42" s="10">
        <v>0</v>
      </c>
      <c r="F42" s="8" t="s">
        <v>45</v>
      </c>
    </row>
    <row r="43" spans="2:6" outlineLevel="1" x14ac:dyDescent="0.25">
      <c r="B43" s="8" t="s">
        <v>94</v>
      </c>
      <c r="C43" s="8" t="s">
        <v>95</v>
      </c>
      <c r="D43" s="10">
        <v>1</v>
      </c>
      <c r="E43" s="10">
        <v>1</v>
      </c>
      <c r="F43" s="8" t="s">
        <v>45</v>
      </c>
    </row>
    <row r="44" spans="2:6" outlineLevel="1" x14ac:dyDescent="0.25">
      <c r="B44" s="8" t="s">
        <v>96</v>
      </c>
      <c r="C44" s="8" t="s">
        <v>97</v>
      </c>
      <c r="D44" s="10">
        <v>0</v>
      </c>
      <c r="E44" s="10">
        <v>0</v>
      </c>
      <c r="F44" s="8" t="s">
        <v>45</v>
      </c>
    </row>
    <row r="45" spans="2:6" outlineLevel="1" x14ac:dyDescent="0.25">
      <c r="B45" s="8" t="s">
        <v>98</v>
      </c>
      <c r="C45" s="8" t="s">
        <v>99</v>
      </c>
      <c r="D45" s="10">
        <v>0</v>
      </c>
      <c r="E45" s="10">
        <v>0</v>
      </c>
      <c r="F45" s="8" t="s">
        <v>45</v>
      </c>
    </row>
    <row r="46" spans="2:6" outlineLevel="1" x14ac:dyDescent="0.25">
      <c r="B46" s="8" t="s">
        <v>100</v>
      </c>
      <c r="C46" s="8" t="s">
        <v>101</v>
      </c>
      <c r="D46" s="10">
        <v>1</v>
      </c>
      <c r="E46" s="10">
        <v>0</v>
      </c>
      <c r="F46" s="8" t="s">
        <v>45</v>
      </c>
    </row>
    <row r="47" spans="2:6" outlineLevel="1" x14ac:dyDescent="0.25">
      <c r="B47" s="8" t="s">
        <v>102</v>
      </c>
      <c r="C47" s="8" t="s">
        <v>103</v>
      </c>
      <c r="D47" s="10">
        <v>0</v>
      </c>
      <c r="E47" s="10">
        <v>0</v>
      </c>
      <c r="F47" s="8" t="s">
        <v>45</v>
      </c>
    </row>
    <row r="48" spans="2:6" outlineLevel="1" x14ac:dyDescent="0.25">
      <c r="B48" s="8" t="s">
        <v>104</v>
      </c>
      <c r="C48" s="8" t="s">
        <v>105</v>
      </c>
      <c r="D48" s="10">
        <v>0</v>
      </c>
      <c r="E48" s="10">
        <v>1</v>
      </c>
      <c r="F48" s="8" t="s">
        <v>45</v>
      </c>
    </row>
    <row r="49" spans="1:7" outlineLevel="1" x14ac:dyDescent="0.25">
      <c r="B49" s="8" t="s">
        <v>106</v>
      </c>
      <c r="C49" s="8" t="s">
        <v>107</v>
      </c>
      <c r="D49" s="10">
        <v>1</v>
      </c>
      <c r="E49" s="10">
        <v>0</v>
      </c>
      <c r="F49" s="8" t="s">
        <v>45</v>
      </c>
    </row>
    <row r="50" spans="1:7" outlineLevel="1" x14ac:dyDescent="0.25">
      <c r="B50" s="8" t="s">
        <v>108</v>
      </c>
      <c r="C50" s="8" t="s">
        <v>109</v>
      </c>
      <c r="D50" s="10">
        <v>0</v>
      </c>
      <c r="E50" s="10">
        <v>0</v>
      </c>
      <c r="F50" s="8" t="s">
        <v>45</v>
      </c>
    </row>
    <row r="51" spans="1:7" ht="15.75" outlineLevel="1" thickBot="1" x14ac:dyDescent="0.3">
      <c r="B51" s="5" t="s">
        <v>110</v>
      </c>
      <c r="C51" s="5" t="s">
        <v>111</v>
      </c>
      <c r="D51" s="9">
        <v>0</v>
      </c>
      <c r="E51" s="9">
        <v>1</v>
      </c>
      <c r="F51" s="5" t="s">
        <v>45</v>
      </c>
    </row>
    <row r="52" spans="1:7" x14ac:dyDescent="0.25">
      <c r="B52" s="7"/>
      <c r="C52" s="7"/>
      <c r="D52" s="11"/>
      <c r="E52" s="11"/>
      <c r="F52" s="7"/>
    </row>
    <row r="55" spans="1:7" ht="15.75" thickBot="1" x14ac:dyDescent="0.3">
      <c r="A55" t="s">
        <v>46</v>
      </c>
    </row>
    <row r="56" spans="1:7" ht="15.75" thickBot="1" x14ac:dyDescent="0.3">
      <c r="B56" s="6" t="s">
        <v>40</v>
      </c>
      <c r="C56" s="6" t="s">
        <v>41</v>
      </c>
      <c r="D56" s="6" t="s">
        <v>47</v>
      </c>
      <c r="E56" s="6" t="s">
        <v>48</v>
      </c>
      <c r="F56" s="6" t="s">
        <v>49</v>
      </c>
      <c r="G56" s="6" t="s">
        <v>50</v>
      </c>
    </row>
    <row r="57" spans="1:7" x14ac:dyDescent="0.25">
      <c r="B57" s="8" t="s">
        <v>112</v>
      </c>
      <c r="C57" s="8" t="s">
        <v>3</v>
      </c>
      <c r="D57" s="10">
        <v>5</v>
      </c>
      <c r="E57" s="8" t="s">
        <v>113</v>
      </c>
      <c r="F57" s="8" t="s">
        <v>114</v>
      </c>
      <c r="G57" s="8">
        <v>1.9999999999999822</v>
      </c>
    </row>
    <row r="58" spans="1:7" x14ac:dyDescent="0.25">
      <c r="B58" s="8" t="s">
        <v>112</v>
      </c>
      <c r="C58" s="8" t="s">
        <v>3</v>
      </c>
      <c r="D58" s="10">
        <v>5</v>
      </c>
      <c r="E58" s="8" t="s">
        <v>115</v>
      </c>
      <c r="F58" s="8" t="s">
        <v>114</v>
      </c>
      <c r="G58" s="10">
        <v>3.000000000000012</v>
      </c>
    </row>
    <row r="59" spans="1:7" x14ac:dyDescent="0.25">
      <c r="B59" s="8" t="s">
        <v>116</v>
      </c>
      <c r="C59" s="8" t="s">
        <v>4</v>
      </c>
      <c r="D59" s="10">
        <v>1</v>
      </c>
      <c r="E59" s="8" t="s">
        <v>117</v>
      </c>
      <c r="F59" s="8" t="s">
        <v>114</v>
      </c>
      <c r="G59" s="8">
        <v>4.0000000000000053</v>
      </c>
    </row>
    <row r="60" spans="1:7" x14ac:dyDescent="0.25">
      <c r="B60" s="8" t="s">
        <v>116</v>
      </c>
      <c r="C60" s="8" t="s">
        <v>4</v>
      </c>
      <c r="D60" s="10">
        <v>1</v>
      </c>
      <c r="E60" s="8" t="s">
        <v>118</v>
      </c>
      <c r="F60" s="8" t="s">
        <v>119</v>
      </c>
      <c r="G60" s="10">
        <v>0</v>
      </c>
    </row>
    <row r="61" spans="1:7" x14ac:dyDescent="0.25">
      <c r="B61" s="8" t="s">
        <v>120</v>
      </c>
      <c r="C61" s="8" t="s">
        <v>5</v>
      </c>
      <c r="D61" s="10">
        <v>4</v>
      </c>
      <c r="E61" s="8" t="s">
        <v>121</v>
      </c>
      <c r="F61" s="8" t="s">
        <v>114</v>
      </c>
      <c r="G61" s="8">
        <v>1.0000000000000133</v>
      </c>
    </row>
    <row r="62" spans="1:7" x14ac:dyDescent="0.25">
      <c r="B62" s="8" t="s">
        <v>120</v>
      </c>
      <c r="C62" s="8" t="s">
        <v>5</v>
      </c>
      <c r="D62" s="10">
        <v>4</v>
      </c>
      <c r="E62" s="8" t="s">
        <v>122</v>
      </c>
      <c r="F62" s="8" t="s">
        <v>114</v>
      </c>
      <c r="G62" s="10">
        <v>3.0000000000000009</v>
      </c>
    </row>
    <row r="63" spans="1:7" x14ac:dyDescent="0.25">
      <c r="B63" s="8" t="s">
        <v>123</v>
      </c>
      <c r="C63" s="8"/>
      <c r="D63" s="10">
        <v>10</v>
      </c>
      <c r="E63" s="8" t="s">
        <v>124</v>
      </c>
      <c r="F63" s="8" t="s">
        <v>119</v>
      </c>
      <c r="G63" s="8">
        <v>0</v>
      </c>
    </row>
    <row r="64" spans="1:7" x14ac:dyDescent="0.25">
      <c r="B64" s="14" t="s">
        <v>209</v>
      </c>
      <c r="C64" s="8"/>
      <c r="D64" s="10"/>
      <c r="E64" s="8"/>
      <c r="F64" s="8"/>
      <c r="G64" s="8"/>
    </row>
    <row r="65" spans="2:7" outlineLevel="1" x14ac:dyDescent="0.25">
      <c r="B65" s="8" t="s">
        <v>125</v>
      </c>
      <c r="C65" s="8" t="s">
        <v>8</v>
      </c>
      <c r="D65" s="10">
        <v>1</v>
      </c>
      <c r="E65" s="8" t="s">
        <v>126</v>
      </c>
      <c r="F65" s="8" t="s">
        <v>119</v>
      </c>
      <c r="G65" s="8">
        <v>0</v>
      </c>
    </row>
    <row r="66" spans="2:7" outlineLevel="1" x14ac:dyDescent="0.25">
      <c r="B66" s="8" t="s">
        <v>127</v>
      </c>
      <c r="C66" s="8" t="s">
        <v>16</v>
      </c>
      <c r="D66" s="10">
        <v>1</v>
      </c>
      <c r="E66" s="8" t="s">
        <v>128</v>
      </c>
      <c r="F66" s="8" t="s">
        <v>119</v>
      </c>
      <c r="G66" s="8">
        <v>0</v>
      </c>
    </row>
    <row r="67" spans="2:7" outlineLevel="1" x14ac:dyDescent="0.25">
      <c r="B67" s="8" t="s">
        <v>129</v>
      </c>
      <c r="C67" s="8" t="s">
        <v>11</v>
      </c>
      <c r="D67" s="10">
        <v>1</v>
      </c>
      <c r="E67" s="8" t="s">
        <v>130</v>
      </c>
      <c r="F67" s="8" t="s">
        <v>119</v>
      </c>
      <c r="G67" s="8">
        <v>0</v>
      </c>
    </row>
    <row r="68" spans="2:7" outlineLevel="1" x14ac:dyDescent="0.25">
      <c r="B68" s="8" t="s">
        <v>131</v>
      </c>
      <c r="C68" s="8" t="s">
        <v>10</v>
      </c>
      <c r="D68" s="10">
        <v>1</v>
      </c>
      <c r="E68" s="8" t="s">
        <v>132</v>
      </c>
      <c r="F68" s="8" t="s">
        <v>119</v>
      </c>
      <c r="G68" s="8">
        <v>0</v>
      </c>
    </row>
    <row r="69" spans="2:7" outlineLevel="1" x14ac:dyDescent="0.25">
      <c r="B69" s="8" t="s">
        <v>133</v>
      </c>
      <c r="C69" s="8" t="s">
        <v>13</v>
      </c>
      <c r="D69" s="10">
        <v>1</v>
      </c>
      <c r="E69" s="8" t="s">
        <v>134</v>
      </c>
      <c r="F69" s="8" t="s">
        <v>119</v>
      </c>
      <c r="G69" s="8">
        <v>0</v>
      </c>
    </row>
    <row r="70" spans="2:7" outlineLevel="1" x14ac:dyDescent="0.25">
      <c r="B70" s="8" t="s">
        <v>135</v>
      </c>
      <c r="C70" s="8" t="s">
        <v>15</v>
      </c>
      <c r="D70" s="10">
        <v>1</v>
      </c>
      <c r="E70" s="8" t="s">
        <v>136</v>
      </c>
      <c r="F70" s="8" t="s">
        <v>119</v>
      </c>
      <c r="G70" s="8">
        <v>0</v>
      </c>
    </row>
    <row r="71" spans="2:7" outlineLevel="1" x14ac:dyDescent="0.25">
      <c r="B71" s="8" t="s">
        <v>137</v>
      </c>
      <c r="C71" s="8" t="s">
        <v>9</v>
      </c>
      <c r="D71" s="10">
        <v>1</v>
      </c>
      <c r="E71" s="8" t="s">
        <v>138</v>
      </c>
      <c r="F71" s="8" t="s">
        <v>119</v>
      </c>
      <c r="G71" s="8">
        <v>0</v>
      </c>
    </row>
    <row r="72" spans="2:7" outlineLevel="1" x14ac:dyDescent="0.25">
      <c r="B72" s="8" t="s">
        <v>139</v>
      </c>
      <c r="C72" s="8" t="s">
        <v>7</v>
      </c>
      <c r="D72" s="10">
        <v>1</v>
      </c>
      <c r="E72" s="8" t="s">
        <v>140</v>
      </c>
      <c r="F72" s="8" t="s">
        <v>119</v>
      </c>
      <c r="G72" s="8">
        <v>0</v>
      </c>
    </row>
    <row r="73" spans="2:7" outlineLevel="1" x14ac:dyDescent="0.25">
      <c r="B73" s="8" t="s">
        <v>141</v>
      </c>
      <c r="C73" s="8" t="s">
        <v>12</v>
      </c>
      <c r="D73" s="10">
        <v>1</v>
      </c>
      <c r="E73" s="8" t="s">
        <v>142</v>
      </c>
      <c r="F73" s="8" t="s">
        <v>119</v>
      </c>
      <c r="G73" s="8">
        <v>0</v>
      </c>
    </row>
    <row r="74" spans="2:7" outlineLevel="1" x14ac:dyDescent="0.25">
      <c r="B74" s="8" t="s">
        <v>143</v>
      </c>
      <c r="C74" s="8" t="s">
        <v>14</v>
      </c>
      <c r="D74" s="10">
        <v>1</v>
      </c>
      <c r="E74" s="8" t="s">
        <v>144</v>
      </c>
      <c r="F74" s="8" t="s">
        <v>119</v>
      </c>
      <c r="G74" s="8">
        <v>0</v>
      </c>
    </row>
    <row r="75" spans="2:7" x14ac:dyDescent="0.25">
      <c r="B75" s="8"/>
      <c r="C75" s="8"/>
      <c r="D75" s="10"/>
      <c r="E75" s="8"/>
      <c r="F75" s="8"/>
      <c r="G75" s="8"/>
    </row>
    <row r="76" spans="2:7" x14ac:dyDescent="0.25">
      <c r="B76" s="8" t="s">
        <v>51</v>
      </c>
      <c r="C76" s="8" t="s">
        <v>6</v>
      </c>
      <c r="D76" s="10">
        <v>2904.6297047040002</v>
      </c>
      <c r="E76" s="8" t="s">
        <v>145</v>
      </c>
      <c r="F76" s="8" t="s">
        <v>114</v>
      </c>
      <c r="G76" s="8">
        <v>12095.370295296048</v>
      </c>
    </row>
    <row r="77" spans="2:7" x14ac:dyDescent="0.25">
      <c r="B77" s="8" t="s">
        <v>51</v>
      </c>
      <c r="C77" s="8" t="s">
        <v>6</v>
      </c>
      <c r="D77" s="10">
        <v>2904.6297047040002</v>
      </c>
      <c r="E77" s="8" t="s">
        <v>146</v>
      </c>
      <c r="F77" s="8" t="s">
        <v>114</v>
      </c>
      <c r="G77" s="10">
        <v>4.6297047040002326</v>
      </c>
    </row>
    <row r="78" spans="2:7" x14ac:dyDescent="0.25">
      <c r="B78" s="14" t="s">
        <v>210</v>
      </c>
      <c r="C78" s="8"/>
      <c r="D78" s="10"/>
      <c r="E78" s="8"/>
      <c r="F78" s="8"/>
      <c r="G78" s="10"/>
    </row>
    <row r="79" spans="2:7" outlineLevel="1" x14ac:dyDescent="0.25">
      <c r="B79" s="8" t="s">
        <v>52</v>
      </c>
      <c r="C79" s="8" t="s">
        <v>53</v>
      </c>
      <c r="D79" s="10">
        <v>1</v>
      </c>
      <c r="E79" s="8" t="s">
        <v>147</v>
      </c>
      <c r="F79" s="8" t="s">
        <v>119</v>
      </c>
      <c r="G79" s="8">
        <v>0</v>
      </c>
    </row>
    <row r="80" spans="2:7" outlineLevel="1" x14ac:dyDescent="0.25">
      <c r="B80" s="8" t="s">
        <v>54</v>
      </c>
      <c r="C80" s="8" t="s">
        <v>55</v>
      </c>
      <c r="D80" s="10">
        <v>0</v>
      </c>
      <c r="E80" s="8" t="s">
        <v>148</v>
      </c>
      <c r="F80" s="8" t="s">
        <v>114</v>
      </c>
      <c r="G80" s="8">
        <v>1</v>
      </c>
    </row>
    <row r="81" spans="2:7" outlineLevel="1" x14ac:dyDescent="0.25">
      <c r="B81" s="8" t="s">
        <v>56</v>
      </c>
      <c r="C81" s="8" t="s">
        <v>57</v>
      </c>
      <c r="D81" s="10">
        <v>0</v>
      </c>
      <c r="E81" s="8" t="s">
        <v>149</v>
      </c>
      <c r="F81" s="8" t="s">
        <v>114</v>
      </c>
      <c r="G81" s="8">
        <v>1</v>
      </c>
    </row>
    <row r="82" spans="2:7" outlineLevel="1" x14ac:dyDescent="0.25">
      <c r="B82" s="8" t="s">
        <v>58</v>
      </c>
      <c r="C82" s="8" t="s">
        <v>59</v>
      </c>
      <c r="D82" s="10">
        <v>0</v>
      </c>
      <c r="E82" s="8" t="s">
        <v>150</v>
      </c>
      <c r="F82" s="8" t="s">
        <v>119</v>
      </c>
      <c r="G82" s="8">
        <v>0</v>
      </c>
    </row>
    <row r="83" spans="2:7" outlineLevel="1" x14ac:dyDescent="0.25">
      <c r="B83" s="8" t="s">
        <v>60</v>
      </c>
      <c r="C83" s="8" t="s">
        <v>61</v>
      </c>
      <c r="D83" s="10">
        <v>1</v>
      </c>
      <c r="E83" s="8" t="s">
        <v>151</v>
      </c>
      <c r="F83" s="8" t="s">
        <v>119</v>
      </c>
      <c r="G83" s="8">
        <v>0</v>
      </c>
    </row>
    <row r="84" spans="2:7" outlineLevel="1" x14ac:dyDescent="0.25">
      <c r="B84" s="8" t="s">
        <v>62</v>
      </c>
      <c r="C84" s="8" t="s">
        <v>63</v>
      </c>
      <c r="D84" s="10">
        <v>0</v>
      </c>
      <c r="E84" s="8" t="s">
        <v>152</v>
      </c>
      <c r="F84" s="8" t="s">
        <v>114</v>
      </c>
      <c r="G84" s="8">
        <v>1</v>
      </c>
    </row>
    <row r="85" spans="2:7" outlineLevel="1" x14ac:dyDescent="0.25">
      <c r="B85" s="8" t="s">
        <v>64</v>
      </c>
      <c r="C85" s="8" t="s">
        <v>65</v>
      </c>
      <c r="D85" s="10">
        <v>0</v>
      </c>
      <c r="E85" s="8" t="s">
        <v>153</v>
      </c>
      <c r="F85" s="8" t="s">
        <v>119</v>
      </c>
      <c r="G85" s="8">
        <v>0</v>
      </c>
    </row>
    <row r="86" spans="2:7" outlineLevel="1" x14ac:dyDescent="0.25">
      <c r="B86" s="8" t="s">
        <v>66</v>
      </c>
      <c r="C86" s="8" t="s">
        <v>67</v>
      </c>
      <c r="D86" s="10">
        <v>0</v>
      </c>
      <c r="E86" s="8" t="s">
        <v>154</v>
      </c>
      <c r="F86" s="8" t="s">
        <v>119</v>
      </c>
      <c r="G86" s="8">
        <v>0</v>
      </c>
    </row>
    <row r="87" spans="2:7" outlineLevel="1" x14ac:dyDescent="0.25">
      <c r="B87" s="8" t="s">
        <v>68</v>
      </c>
      <c r="C87" s="8" t="s">
        <v>69</v>
      </c>
      <c r="D87" s="10">
        <v>1</v>
      </c>
      <c r="E87" s="8" t="s">
        <v>155</v>
      </c>
      <c r="F87" s="8" t="s">
        <v>119</v>
      </c>
      <c r="G87" s="8">
        <v>0</v>
      </c>
    </row>
    <row r="88" spans="2:7" outlineLevel="1" x14ac:dyDescent="0.25">
      <c r="B88" s="8" t="s">
        <v>70</v>
      </c>
      <c r="C88" s="8" t="s">
        <v>71</v>
      </c>
      <c r="D88" s="10">
        <v>1</v>
      </c>
      <c r="E88" s="8" t="s">
        <v>156</v>
      </c>
      <c r="F88" s="8" t="s">
        <v>119</v>
      </c>
      <c r="G88" s="8">
        <v>0</v>
      </c>
    </row>
    <row r="89" spans="2:7" outlineLevel="1" x14ac:dyDescent="0.25">
      <c r="B89" s="8" t="s">
        <v>72</v>
      </c>
      <c r="C89" s="8" t="s">
        <v>73</v>
      </c>
      <c r="D89" s="10">
        <v>0</v>
      </c>
      <c r="E89" s="8" t="s">
        <v>157</v>
      </c>
      <c r="F89" s="8" t="s">
        <v>114</v>
      </c>
      <c r="G89" s="8">
        <v>1</v>
      </c>
    </row>
    <row r="90" spans="2:7" outlineLevel="1" x14ac:dyDescent="0.25">
      <c r="B90" s="8" t="s">
        <v>74</v>
      </c>
      <c r="C90" s="8" t="s">
        <v>75</v>
      </c>
      <c r="D90" s="10">
        <v>0</v>
      </c>
      <c r="E90" s="8" t="s">
        <v>158</v>
      </c>
      <c r="F90" s="8" t="s">
        <v>114</v>
      </c>
      <c r="G90" s="8">
        <v>1</v>
      </c>
    </row>
    <row r="91" spans="2:7" outlineLevel="1" x14ac:dyDescent="0.25">
      <c r="B91" s="8" t="s">
        <v>76</v>
      </c>
      <c r="C91" s="8" t="s">
        <v>77</v>
      </c>
      <c r="D91" s="10">
        <v>1</v>
      </c>
      <c r="E91" s="8" t="s">
        <v>159</v>
      </c>
      <c r="F91" s="8" t="s">
        <v>119</v>
      </c>
      <c r="G91" s="8">
        <v>0</v>
      </c>
    </row>
    <row r="92" spans="2:7" outlineLevel="1" x14ac:dyDescent="0.25">
      <c r="B92" s="8" t="s">
        <v>78</v>
      </c>
      <c r="C92" s="8" t="s">
        <v>79</v>
      </c>
      <c r="D92" s="10">
        <v>0</v>
      </c>
      <c r="E92" s="8" t="s">
        <v>160</v>
      </c>
      <c r="F92" s="8" t="s">
        <v>114</v>
      </c>
      <c r="G92" s="8">
        <v>1</v>
      </c>
    </row>
    <row r="93" spans="2:7" outlineLevel="1" x14ac:dyDescent="0.25">
      <c r="B93" s="8" t="s">
        <v>80</v>
      </c>
      <c r="C93" s="8" t="s">
        <v>81</v>
      </c>
      <c r="D93" s="10">
        <v>0</v>
      </c>
      <c r="E93" s="8" t="s">
        <v>161</v>
      </c>
      <c r="F93" s="8" t="s">
        <v>114</v>
      </c>
      <c r="G93" s="8">
        <v>1</v>
      </c>
    </row>
    <row r="94" spans="2:7" outlineLevel="1" x14ac:dyDescent="0.25">
      <c r="B94" s="8" t="s">
        <v>82</v>
      </c>
      <c r="C94" s="8" t="s">
        <v>83</v>
      </c>
      <c r="D94" s="10">
        <v>0</v>
      </c>
      <c r="E94" s="8" t="s">
        <v>162</v>
      </c>
      <c r="F94" s="8" t="s">
        <v>119</v>
      </c>
      <c r="G94" s="8">
        <v>0</v>
      </c>
    </row>
    <row r="95" spans="2:7" outlineLevel="1" x14ac:dyDescent="0.25">
      <c r="B95" s="8" t="s">
        <v>84</v>
      </c>
      <c r="C95" s="8" t="s">
        <v>85</v>
      </c>
      <c r="D95" s="10">
        <v>0</v>
      </c>
      <c r="E95" s="8" t="s">
        <v>163</v>
      </c>
      <c r="F95" s="8" t="s">
        <v>119</v>
      </c>
      <c r="G95" s="8">
        <v>0</v>
      </c>
    </row>
    <row r="96" spans="2:7" outlineLevel="1" x14ac:dyDescent="0.25">
      <c r="B96" s="8" t="s">
        <v>86</v>
      </c>
      <c r="C96" s="8" t="s">
        <v>87</v>
      </c>
      <c r="D96" s="10">
        <v>1</v>
      </c>
      <c r="E96" s="8" t="s">
        <v>164</v>
      </c>
      <c r="F96" s="8" t="s">
        <v>119</v>
      </c>
      <c r="G96" s="8">
        <v>0</v>
      </c>
    </row>
    <row r="97" spans="2:7" outlineLevel="1" x14ac:dyDescent="0.25">
      <c r="B97" s="8" t="s">
        <v>88</v>
      </c>
      <c r="C97" s="8" t="s">
        <v>89</v>
      </c>
      <c r="D97" s="10">
        <v>1</v>
      </c>
      <c r="E97" s="8" t="s">
        <v>165</v>
      </c>
      <c r="F97" s="8" t="s">
        <v>119</v>
      </c>
      <c r="G97" s="8">
        <v>0</v>
      </c>
    </row>
    <row r="98" spans="2:7" outlineLevel="1" x14ac:dyDescent="0.25">
      <c r="B98" s="8" t="s">
        <v>90</v>
      </c>
      <c r="C98" s="8" t="s">
        <v>91</v>
      </c>
      <c r="D98" s="10">
        <v>0</v>
      </c>
      <c r="E98" s="8" t="s">
        <v>166</v>
      </c>
      <c r="F98" s="8" t="s">
        <v>119</v>
      </c>
      <c r="G98" s="8">
        <v>0</v>
      </c>
    </row>
    <row r="99" spans="2:7" outlineLevel="1" x14ac:dyDescent="0.25">
      <c r="B99" s="8" t="s">
        <v>92</v>
      </c>
      <c r="C99" s="8" t="s">
        <v>93</v>
      </c>
      <c r="D99" s="10">
        <v>0</v>
      </c>
      <c r="E99" s="8" t="s">
        <v>167</v>
      </c>
      <c r="F99" s="8" t="s">
        <v>114</v>
      </c>
      <c r="G99" s="8">
        <v>1</v>
      </c>
    </row>
    <row r="100" spans="2:7" outlineLevel="1" x14ac:dyDescent="0.25">
      <c r="B100" s="8" t="s">
        <v>94</v>
      </c>
      <c r="C100" s="8" t="s">
        <v>95</v>
      </c>
      <c r="D100" s="10">
        <v>1</v>
      </c>
      <c r="E100" s="8" t="s">
        <v>168</v>
      </c>
      <c r="F100" s="8" t="s">
        <v>119</v>
      </c>
      <c r="G100" s="8">
        <v>0</v>
      </c>
    </row>
    <row r="101" spans="2:7" outlineLevel="1" x14ac:dyDescent="0.25">
      <c r="B101" s="8" t="s">
        <v>96</v>
      </c>
      <c r="C101" s="8" t="s">
        <v>97</v>
      </c>
      <c r="D101" s="10">
        <v>0</v>
      </c>
      <c r="E101" s="8" t="s">
        <v>169</v>
      </c>
      <c r="F101" s="8" t="s">
        <v>114</v>
      </c>
      <c r="G101" s="8">
        <v>1</v>
      </c>
    </row>
    <row r="102" spans="2:7" outlineLevel="1" x14ac:dyDescent="0.25">
      <c r="B102" s="8" t="s">
        <v>98</v>
      </c>
      <c r="C102" s="8" t="s">
        <v>99</v>
      </c>
      <c r="D102" s="10">
        <v>0</v>
      </c>
      <c r="E102" s="8" t="s">
        <v>170</v>
      </c>
      <c r="F102" s="8" t="s">
        <v>114</v>
      </c>
      <c r="G102" s="8">
        <v>1</v>
      </c>
    </row>
    <row r="103" spans="2:7" outlineLevel="1" x14ac:dyDescent="0.25">
      <c r="B103" s="8" t="s">
        <v>100</v>
      </c>
      <c r="C103" s="8" t="s">
        <v>101</v>
      </c>
      <c r="D103" s="10">
        <v>0</v>
      </c>
      <c r="E103" s="8" t="s">
        <v>171</v>
      </c>
      <c r="F103" s="8" t="s">
        <v>119</v>
      </c>
      <c r="G103" s="8">
        <v>0</v>
      </c>
    </row>
    <row r="104" spans="2:7" outlineLevel="1" x14ac:dyDescent="0.25">
      <c r="B104" s="8" t="s">
        <v>102</v>
      </c>
      <c r="C104" s="8" t="s">
        <v>103</v>
      </c>
      <c r="D104" s="10">
        <v>0</v>
      </c>
      <c r="E104" s="8" t="s">
        <v>172</v>
      </c>
      <c r="F104" s="8" t="s">
        <v>119</v>
      </c>
      <c r="G104" s="8">
        <v>0</v>
      </c>
    </row>
    <row r="105" spans="2:7" outlineLevel="1" x14ac:dyDescent="0.25">
      <c r="B105" s="8" t="s">
        <v>104</v>
      </c>
      <c r="C105" s="8" t="s">
        <v>105</v>
      </c>
      <c r="D105" s="10">
        <v>1</v>
      </c>
      <c r="E105" s="8" t="s">
        <v>173</v>
      </c>
      <c r="F105" s="8" t="s">
        <v>119</v>
      </c>
      <c r="G105" s="8">
        <v>0</v>
      </c>
    </row>
    <row r="106" spans="2:7" outlineLevel="1" x14ac:dyDescent="0.25">
      <c r="B106" s="8" t="s">
        <v>106</v>
      </c>
      <c r="C106" s="8" t="s">
        <v>107</v>
      </c>
      <c r="D106" s="10">
        <v>0</v>
      </c>
      <c r="E106" s="8" t="s">
        <v>174</v>
      </c>
      <c r="F106" s="8" t="s">
        <v>119</v>
      </c>
      <c r="G106" s="8">
        <v>0</v>
      </c>
    </row>
    <row r="107" spans="2:7" outlineLevel="1" x14ac:dyDescent="0.25">
      <c r="B107" s="8" t="s">
        <v>108</v>
      </c>
      <c r="C107" s="8" t="s">
        <v>109</v>
      </c>
      <c r="D107" s="10">
        <v>0</v>
      </c>
      <c r="E107" s="8" t="s">
        <v>175</v>
      </c>
      <c r="F107" s="8" t="s">
        <v>119</v>
      </c>
      <c r="G107" s="8">
        <v>0</v>
      </c>
    </row>
    <row r="108" spans="2:7" outlineLevel="1" x14ac:dyDescent="0.25">
      <c r="B108" s="8" t="s">
        <v>110</v>
      </c>
      <c r="C108" s="8" t="s">
        <v>111</v>
      </c>
      <c r="D108" s="10">
        <v>1</v>
      </c>
      <c r="E108" s="8" t="s">
        <v>176</v>
      </c>
      <c r="F108" s="8" t="s">
        <v>119</v>
      </c>
      <c r="G108" s="8">
        <v>0</v>
      </c>
    </row>
    <row r="109" spans="2:7" x14ac:dyDescent="0.25">
      <c r="B109" s="8"/>
      <c r="C109" s="8"/>
      <c r="D109" s="10"/>
      <c r="E109" s="8"/>
      <c r="F109" s="8"/>
      <c r="G109" s="8"/>
    </row>
    <row r="110" spans="2:7" x14ac:dyDescent="0.25">
      <c r="B110" s="14" t="s">
        <v>211</v>
      </c>
      <c r="C110" s="8"/>
      <c r="D110" s="10"/>
      <c r="E110" s="8"/>
      <c r="F110" s="8"/>
      <c r="G110" s="8"/>
    </row>
    <row r="111" spans="2:7" hidden="1" outlineLevel="1" x14ac:dyDescent="0.25">
      <c r="B111" s="8" t="s">
        <v>52</v>
      </c>
      <c r="C111" s="8" t="s">
        <v>53</v>
      </c>
      <c r="D111" s="10">
        <v>1</v>
      </c>
      <c r="E111" s="8" t="s">
        <v>177</v>
      </c>
      <c r="F111" s="8" t="s">
        <v>119</v>
      </c>
      <c r="G111" s="10">
        <v>0</v>
      </c>
    </row>
    <row r="112" spans="2:7" hidden="1" outlineLevel="1" x14ac:dyDescent="0.25">
      <c r="B112" s="8" t="s">
        <v>54</v>
      </c>
      <c r="C112" s="8" t="s">
        <v>55</v>
      </c>
      <c r="D112" s="10">
        <v>0</v>
      </c>
      <c r="E112" s="8" t="s">
        <v>178</v>
      </c>
      <c r="F112" s="8" t="s">
        <v>119</v>
      </c>
      <c r="G112" s="10">
        <v>0</v>
      </c>
    </row>
    <row r="113" spans="2:7" hidden="1" outlineLevel="1" x14ac:dyDescent="0.25">
      <c r="B113" s="8" t="s">
        <v>56</v>
      </c>
      <c r="C113" s="8" t="s">
        <v>57</v>
      </c>
      <c r="D113" s="10">
        <v>0</v>
      </c>
      <c r="E113" s="8" t="s">
        <v>179</v>
      </c>
      <c r="F113" s="8" t="s">
        <v>119</v>
      </c>
      <c r="G113" s="10">
        <v>0</v>
      </c>
    </row>
    <row r="114" spans="2:7" hidden="1" outlineLevel="1" x14ac:dyDescent="0.25">
      <c r="B114" s="8" t="s">
        <v>58</v>
      </c>
      <c r="C114" s="8" t="s">
        <v>59</v>
      </c>
      <c r="D114" s="10">
        <v>0</v>
      </c>
      <c r="E114" s="8" t="s">
        <v>180</v>
      </c>
      <c r="F114" s="8" t="s">
        <v>119</v>
      </c>
      <c r="G114" s="10">
        <v>0</v>
      </c>
    </row>
    <row r="115" spans="2:7" hidden="1" outlineLevel="1" x14ac:dyDescent="0.25">
      <c r="B115" s="8" t="s">
        <v>60</v>
      </c>
      <c r="C115" s="8" t="s">
        <v>61</v>
      </c>
      <c r="D115" s="10">
        <v>1</v>
      </c>
      <c r="E115" s="8" t="s">
        <v>181</v>
      </c>
      <c r="F115" s="8" t="s">
        <v>119</v>
      </c>
      <c r="G115" s="10">
        <v>0</v>
      </c>
    </row>
    <row r="116" spans="2:7" hidden="1" outlineLevel="1" x14ac:dyDescent="0.25">
      <c r="B116" s="8" t="s">
        <v>62</v>
      </c>
      <c r="C116" s="8" t="s">
        <v>63</v>
      </c>
      <c r="D116" s="10">
        <v>0</v>
      </c>
      <c r="E116" s="8" t="s">
        <v>182</v>
      </c>
      <c r="F116" s="8" t="s">
        <v>119</v>
      </c>
      <c r="G116" s="10">
        <v>0</v>
      </c>
    </row>
    <row r="117" spans="2:7" hidden="1" outlineLevel="1" x14ac:dyDescent="0.25">
      <c r="B117" s="8" t="s">
        <v>64</v>
      </c>
      <c r="C117" s="8" t="s">
        <v>65</v>
      </c>
      <c r="D117" s="10">
        <v>0</v>
      </c>
      <c r="E117" s="8" t="s">
        <v>183</v>
      </c>
      <c r="F117" s="8" t="s">
        <v>119</v>
      </c>
      <c r="G117" s="10">
        <v>0</v>
      </c>
    </row>
    <row r="118" spans="2:7" hidden="1" outlineLevel="1" x14ac:dyDescent="0.25">
      <c r="B118" s="8" t="s">
        <v>66</v>
      </c>
      <c r="C118" s="8" t="s">
        <v>67</v>
      </c>
      <c r="D118" s="10">
        <v>0</v>
      </c>
      <c r="E118" s="8" t="s">
        <v>184</v>
      </c>
      <c r="F118" s="8" t="s">
        <v>119</v>
      </c>
      <c r="G118" s="10">
        <v>0</v>
      </c>
    </row>
    <row r="119" spans="2:7" hidden="1" outlineLevel="1" x14ac:dyDescent="0.25">
      <c r="B119" s="8" t="s">
        <v>68</v>
      </c>
      <c r="C119" s="8" t="s">
        <v>69</v>
      </c>
      <c r="D119" s="10">
        <v>1</v>
      </c>
      <c r="E119" s="8" t="s">
        <v>185</v>
      </c>
      <c r="F119" s="8" t="s">
        <v>114</v>
      </c>
      <c r="G119" s="10">
        <v>1</v>
      </c>
    </row>
    <row r="120" spans="2:7" hidden="1" outlineLevel="1" x14ac:dyDescent="0.25">
      <c r="B120" s="8" t="s">
        <v>70</v>
      </c>
      <c r="C120" s="8" t="s">
        <v>71</v>
      </c>
      <c r="D120" s="10">
        <v>1</v>
      </c>
      <c r="E120" s="8" t="s">
        <v>186</v>
      </c>
      <c r="F120" s="8" t="s">
        <v>119</v>
      </c>
      <c r="G120" s="10">
        <v>0</v>
      </c>
    </row>
    <row r="121" spans="2:7" hidden="1" outlineLevel="1" x14ac:dyDescent="0.25">
      <c r="B121" s="8" t="s">
        <v>72</v>
      </c>
      <c r="C121" s="8" t="s">
        <v>73</v>
      </c>
      <c r="D121" s="10">
        <v>0</v>
      </c>
      <c r="E121" s="8" t="s">
        <v>187</v>
      </c>
      <c r="F121" s="8" t="s">
        <v>119</v>
      </c>
      <c r="G121" s="10">
        <v>0</v>
      </c>
    </row>
    <row r="122" spans="2:7" hidden="1" outlineLevel="1" x14ac:dyDescent="0.25">
      <c r="B122" s="8" t="s">
        <v>74</v>
      </c>
      <c r="C122" s="8" t="s">
        <v>75</v>
      </c>
      <c r="D122" s="10">
        <v>0</v>
      </c>
      <c r="E122" s="8" t="s">
        <v>188</v>
      </c>
      <c r="F122" s="8" t="s">
        <v>119</v>
      </c>
      <c r="G122" s="10">
        <v>0</v>
      </c>
    </row>
    <row r="123" spans="2:7" hidden="1" outlineLevel="1" x14ac:dyDescent="0.25">
      <c r="B123" s="8" t="s">
        <v>76</v>
      </c>
      <c r="C123" s="8" t="s">
        <v>77</v>
      </c>
      <c r="D123" s="10">
        <v>1</v>
      </c>
      <c r="E123" s="8" t="s">
        <v>189</v>
      </c>
      <c r="F123" s="8" t="s">
        <v>119</v>
      </c>
      <c r="G123" s="10">
        <v>0</v>
      </c>
    </row>
    <row r="124" spans="2:7" hidden="1" outlineLevel="1" x14ac:dyDescent="0.25">
      <c r="B124" s="8" t="s">
        <v>78</v>
      </c>
      <c r="C124" s="8" t="s">
        <v>79</v>
      </c>
      <c r="D124" s="10">
        <v>0</v>
      </c>
      <c r="E124" s="8" t="s">
        <v>190</v>
      </c>
      <c r="F124" s="8" t="s">
        <v>119</v>
      </c>
      <c r="G124" s="10">
        <v>0</v>
      </c>
    </row>
    <row r="125" spans="2:7" hidden="1" outlineLevel="1" x14ac:dyDescent="0.25">
      <c r="B125" s="8" t="s">
        <v>80</v>
      </c>
      <c r="C125" s="8" t="s">
        <v>81</v>
      </c>
      <c r="D125" s="10">
        <v>0</v>
      </c>
      <c r="E125" s="8" t="s">
        <v>191</v>
      </c>
      <c r="F125" s="8" t="s">
        <v>119</v>
      </c>
      <c r="G125" s="10">
        <v>0</v>
      </c>
    </row>
    <row r="126" spans="2:7" hidden="1" outlineLevel="1" x14ac:dyDescent="0.25">
      <c r="B126" s="8" t="s">
        <v>82</v>
      </c>
      <c r="C126" s="8" t="s">
        <v>83</v>
      </c>
      <c r="D126" s="10">
        <v>0</v>
      </c>
      <c r="E126" s="8" t="s">
        <v>192</v>
      </c>
      <c r="F126" s="8" t="s">
        <v>119</v>
      </c>
      <c r="G126" s="10">
        <v>0</v>
      </c>
    </row>
    <row r="127" spans="2:7" hidden="1" outlineLevel="1" x14ac:dyDescent="0.25">
      <c r="B127" s="8" t="s">
        <v>84</v>
      </c>
      <c r="C127" s="8" t="s">
        <v>85</v>
      </c>
      <c r="D127" s="10">
        <v>0</v>
      </c>
      <c r="E127" s="8" t="s">
        <v>193</v>
      </c>
      <c r="F127" s="8" t="s">
        <v>119</v>
      </c>
      <c r="G127" s="10">
        <v>0</v>
      </c>
    </row>
    <row r="128" spans="2:7" hidden="1" outlineLevel="1" x14ac:dyDescent="0.25">
      <c r="B128" s="8" t="s">
        <v>86</v>
      </c>
      <c r="C128" s="8" t="s">
        <v>87</v>
      </c>
      <c r="D128" s="10">
        <v>1</v>
      </c>
      <c r="E128" s="8" t="s">
        <v>194</v>
      </c>
      <c r="F128" s="8" t="s">
        <v>114</v>
      </c>
      <c r="G128" s="10">
        <v>1</v>
      </c>
    </row>
    <row r="129" spans="2:7" hidden="1" outlineLevel="1" x14ac:dyDescent="0.25">
      <c r="B129" s="8" t="s">
        <v>88</v>
      </c>
      <c r="C129" s="8" t="s">
        <v>89</v>
      </c>
      <c r="D129" s="10">
        <v>1</v>
      </c>
      <c r="E129" s="8" t="s">
        <v>195</v>
      </c>
      <c r="F129" s="8" t="s">
        <v>119</v>
      </c>
      <c r="G129" s="10">
        <v>0</v>
      </c>
    </row>
    <row r="130" spans="2:7" hidden="1" outlineLevel="1" x14ac:dyDescent="0.25">
      <c r="B130" s="8" t="s">
        <v>90</v>
      </c>
      <c r="C130" s="8" t="s">
        <v>91</v>
      </c>
      <c r="D130" s="10">
        <v>0</v>
      </c>
      <c r="E130" s="8" t="s">
        <v>196</v>
      </c>
      <c r="F130" s="8" t="s">
        <v>119</v>
      </c>
      <c r="G130" s="10">
        <v>0</v>
      </c>
    </row>
    <row r="131" spans="2:7" hidden="1" outlineLevel="1" x14ac:dyDescent="0.25">
      <c r="B131" s="8" t="s">
        <v>92</v>
      </c>
      <c r="C131" s="8" t="s">
        <v>93</v>
      </c>
      <c r="D131" s="10">
        <v>0</v>
      </c>
      <c r="E131" s="8" t="s">
        <v>197</v>
      </c>
      <c r="F131" s="8" t="s">
        <v>119</v>
      </c>
      <c r="G131" s="10">
        <v>0</v>
      </c>
    </row>
    <row r="132" spans="2:7" hidden="1" outlineLevel="1" x14ac:dyDescent="0.25">
      <c r="B132" s="8" t="s">
        <v>94</v>
      </c>
      <c r="C132" s="8" t="s">
        <v>95</v>
      </c>
      <c r="D132" s="10">
        <v>1</v>
      </c>
      <c r="E132" s="8" t="s">
        <v>198</v>
      </c>
      <c r="F132" s="8" t="s">
        <v>119</v>
      </c>
      <c r="G132" s="10">
        <v>0</v>
      </c>
    </row>
    <row r="133" spans="2:7" hidden="1" outlineLevel="1" x14ac:dyDescent="0.25">
      <c r="B133" s="8" t="s">
        <v>96</v>
      </c>
      <c r="C133" s="8" t="s">
        <v>97</v>
      </c>
      <c r="D133" s="10">
        <v>0</v>
      </c>
      <c r="E133" s="8" t="s">
        <v>199</v>
      </c>
      <c r="F133" s="8" t="s">
        <v>119</v>
      </c>
      <c r="G133" s="10">
        <v>0</v>
      </c>
    </row>
    <row r="134" spans="2:7" hidden="1" outlineLevel="1" x14ac:dyDescent="0.25">
      <c r="B134" s="8" t="s">
        <v>98</v>
      </c>
      <c r="C134" s="8" t="s">
        <v>99</v>
      </c>
      <c r="D134" s="10">
        <v>0</v>
      </c>
      <c r="E134" s="8" t="s">
        <v>200</v>
      </c>
      <c r="F134" s="8" t="s">
        <v>119</v>
      </c>
      <c r="G134" s="10">
        <v>0</v>
      </c>
    </row>
    <row r="135" spans="2:7" hidden="1" outlineLevel="1" x14ac:dyDescent="0.25">
      <c r="B135" s="8" t="s">
        <v>100</v>
      </c>
      <c r="C135" s="8" t="s">
        <v>101</v>
      </c>
      <c r="D135" s="10">
        <v>0</v>
      </c>
      <c r="E135" s="8" t="s">
        <v>201</v>
      </c>
      <c r="F135" s="8" t="s">
        <v>119</v>
      </c>
      <c r="G135" s="10">
        <v>0</v>
      </c>
    </row>
    <row r="136" spans="2:7" hidden="1" outlineLevel="1" x14ac:dyDescent="0.25">
      <c r="B136" s="8" t="s">
        <v>102</v>
      </c>
      <c r="C136" s="8" t="s">
        <v>103</v>
      </c>
      <c r="D136" s="10">
        <v>0</v>
      </c>
      <c r="E136" s="8" t="s">
        <v>202</v>
      </c>
      <c r="F136" s="8" t="s">
        <v>119</v>
      </c>
      <c r="G136" s="10">
        <v>0</v>
      </c>
    </row>
    <row r="137" spans="2:7" hidden="1" outlineLevel="1" x14ac:dyDescent="0.25">
      <c r="B137" s="8" t="s">
        <v>104</v>
      </c>
      <c r="C137" s="8" t="s">
        <v>105</v>
      </c>
      <c r="D137" s="10">
        <v>1</v>
      </c>
      <c r="E137" s="8" t="s">
        <v>203</v>
      </c>
      <c r="F137" s="8" t="s">
        <v>114</v>
      </c>
      <c r="G137" s="10">
        <v>1</v>
      </c>
    </row>
    <row r="138" spans="2:7" hidden="1" outlineLevel="1" x14ac:dyDescent="0.25">
      <c r="B138" s="8" t="s">
        <v>106</v>
      </c>
      <c r="C138" s="8" t="s">
        <v>107</v>
      </c>
      <c r="D138" s="10">
        <v>0</v>
      </c>
      <c r="E138" s="8" t="s">
        <v>204</v>
      </c>
      <c r="F138" s="8" t="s">
        <v>119</v>
      </c>
      <c r="G138" s="10">
        <v>0</v>
      </c>
    </row>
    <row r="139" spans="2:7" hidden="1" outlineLevel="1" x14ac:dyDescent="0.25">
      <c r="B139" s="8" t="s">
        <v>108</v>
      </c>
      <c r="C139" s="8" t="s">
        <v>109</v>
      </c>
      <c r="D139" s="10">
        <v>0</v>
      </c>
      <c r="E139" s="8" t="s">
        <v>205</v>
      </c>
      <c r="F139" s="8" t="s">
        <v>119</v>
      </c>
      <c r="G139" s="10">
        <v>0</v>
      </c>
    </row>
    <row r="140" spans="2:7" hidden="1" outlineLevel="1" x14ac:dyDescent="0.25">
      <c r="B140" s="8" t="s">
        <v>110</v>
      </c>
      <c r="C140" s="8" t="s">
        <v>111</v>
      </c>
      <c r="D140" s="10">
        <v>1</v>
      </c>
      <c r="E140" s="8" t="s">
        <v>206</v>
      </c>
      <c r="F140" s="8" t="s">
        <v>114</v>
      </c>
      <c r="G140" s="10">
        <v>1</v>
      </c>
    </row>
    <row r="141" spans="2:7" collapsed="1" x14ac:dyDescent="0.25">
      <c r="B141" s="8"/>
      <c r="C141" s="8"/>
      <c r="D141" s="10"/>
      <c r="E141" s="8"/>
      <c r="F141" s="8"/>
      <c r="G141" s="10"/>
    </row>
    <row r="142" spans="2:7" ht="15.75" thickBot="1" x14ac:dyDescent="0.3">
      <c r="B142" s="5" t="s">
        <v>207</v>
      </c>
      <c r="C142" s="5"/>
      <c r="D142" s="5"/>
      <c r="E142" s="5"/>
      <c r="F142" s="5"/>
      <c r="G142" s="5"/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23"/>
  <sheetViews>
    <sheetView tabSelected="1" zoomScale="85" zoomScaleNormal="85" workbookViewId="0">
      <selection activeCell="Q23" sqref="Q23"/>
    </sheetView>
  </sheetViews>
  <sheetFormatPr baseColWidth="10" defaultRowHeight="15" x14ac:dyDescent="0.25"/>
  <cols>
    <col min="1" max="16384" width="11.42578125" style="1"/>
  </cols>
  <sheetData>
    <row r="2" spans="1:18" s="15" customFormat="1" ht="36" customHeight="1" x14ac:dyDescent="0.25">
      <c r="B2" s="15" t="s">
        <v>0</v>
      </c>
      <c r="C2" s="15" t="s">
        <v>1</v>
      </c>
      <c r="D2" s="15">
        <v>1</v>
      </c>
      <c r="E2" s="15" t="s">
        <v>2</v>
      </c>
      <c r="F2" s="15">
        <v>2</v>
      </c>
      <c r="H2" s="15" t="s">
        <v>3</v>
      </c>
      <c r="I2" s="15" t="s">
        <v>4</v>
      </c>
      <c r="J2" s="15" t="s">
        <v>5</v>
      </c>
      <c r="K2" s="15" t="s">
        <v>225</v>
      </c>
      <c r="L2" s="15" t="s">
        <v>6</v>
      </c>
      <c r="N2" s="15" t="s">
        <v>25</v>
      </c>
      <c r="O2" s="15" t="s">
        <v>26</v>
      </c>
      <c r="P2" s="15" t="s">
        <v>223</v>
      </c>
      <c r="R2" s="15" t="s">
        <v>224</v>
      </c>
    </row>
    <row r="3" spans="1:18" x14ac:dyDescent="0.25">
      <c r="A3" s="1">
        <v>1</v>
      </c>
      <c r="B3" s="2" t="s">
        <v>229</v>
      </c>
      <c r="C3" s="2" t="s">
        <v>230</v>
      </c>
      <c r="D3" s="3">
        <v>1.95</v>
      </c>
      <c r="E3" s="3">
        <v>3.3</v>
      </c>
      <c r="F3" s="3">
        <v>4</v>
      </c>
      <c r="H3" s="1">
        <v>0</v>
      </c>
      <c r="I3" s="1">
        <v>0</v>
      </c>
      <c r="J3" s="1">
        <v>1</v>
      </c>
      <c r="K3" s="1">
        <f>SUM(H3:J3)</f>
        <v>1</v>
      </c>
      <c r="L3" s="1">
        <f>SUMPRODUCT(D3:F3,H3:J3)</f>
        <v>4</v>
      </c>
      <c r="N3" s="1">
        <f>IF(H3=1,1,IF(I3=1,"N",2))</f>
        <v>2</v>
      </c>
      <c r="O3" s="1">
        <v>1</v>
      </c>
      <c r="P3" s="1">
        <f>IF(N3=O3,1,0)</f>
        <v>0</v>
      </c>
      <c r="R3" s="1">
        <v>2</v>
      </c>
    </row>
    <row r="4" spans="1:18" x14ac:dyDescent="0.25">
      <c r="A4" s="1">
        <v>2</v>
      </c>
      <c r="B4" s="2" t="s">
        <v>231</v>
      </c>
      <c r="C4" s="2" t="s">
        <v>232</v>
      </c>
      <c r="D4" s="3">
        <v>2.2000000000000002</v>
      </c>
      <c r="E4" s="3">
        <v>3.05</v>
      </c>
      <c r="F4" s="3">
        <v>3.8</v>
      </c>
      <c r="H4" s="1">
        <v>0</v>
      </c>
      <c r="I4" s="1">
        <v>0</v>
      </c>
      <c r="J4" s="1">
        <v>1</v>
      </c>
      <c r="K4" s="1">
        <f t="shared" ref="K4:K12" si="0">SUM(H4:J4)</f>
        <v>1</v>
      </c>
      <c r="L4" s="1">
        <f t="shared" ref="L4:L12" si="1">SUMPRODUCT(D4:F4,H4:J4)</f>
        <v>3.8</v>
      </c>
      <c r="N4" s="1">
        <f t="shared" ref="N4:N12" si="2">IF(H4=1,1,IF(I4=1,"N",2))</f>
        <v>2</v>
      </c>
      <c r="O4" s="1">
        <v>1</v>
      </c>
      <c r="P4" s="1">
        <f t="shared" ref="P4:P12" si="3">IF(N4=O4,1,0)</f>
        <v>0</v>
      </c>
      <c r="R4" s="1">
        <v>1</v>
      </c>
    </row>
    <row r="5" spans="1:18" x14ac:dyDescent="0.25">
      <c r="A5" s="1">
        <v>3</v>
      </c>
      <c r="B5" s="2" t="s">
        <v>233</v>
      </c>
      <c r="C5" s="2" t="s">
        <v>234</v>
      </c>
      <c r="D5" s="3">
        <v>2.8</v>
      </c>
      <c r="E5" s="3">
        <v>3.6</v>
      </c>
      <c r="F5" s="3">
        <v>2.4</v>
      </c>
      <c r="H5" s="1">
        <v>0</v>
      </c>
      <c r="I5" s="1">
        <v>1</v>
      </c>
      <c r="J5" s="1">
        <v>0</v>
      </c>
      <c r="K5" s="1">
        <f t="shared" si="0"/>
        <v>1</v>
      </c>
      <c r="L5" s="1">
        <f t="shared" si="1"/>
        <v>3.6</v>
      </c>
      <c r="N5" s="1" t="str">
        <f t="shared" si="2"/>
        <v>N</v>
      </c>
      <c r="O5" s="1" t="s">
        <v>2</v>
      </c>
      <c r="P5" s="1">
        <f t="shared" si="3"/>
        <v>1</v>
      </c>
      <c r="R5" s="1">
        <v>1</v>
      </c>
    </row>
    <row r="6" spans="1:18" x14ac:dyDescent="0.25">
      <c r="A6" s="1">
        <v>4</v>
      </c>
      <c r="B6" s="2" t="s">
        <v>235</v>
      </c>
      <c r="C6" s="2" t="s">
        <v>236</v>
      </c>
      <c r="D6" s="3">
        <v>1.26</v>
      </c>
      <c r="E6" s="3">
        <v>5.5</v>
      </c>
      <c r="F6" s="3">
        <v>11</v>
      </c>
      <c r="H6" s="1">
        <v>1</v>
      </c>
      <c r="I6" s="1">
        <v>0</v>
      </c>
      <c r="J6" s="1">
        <v>0</v>
      </c>
      <c r="K6" s="1">
        <f t="shared" si="0"/>
        <v>1</v>
      </c>
      <c r="L6" s="1">
        <f t="shared" si="1"/>
        <v>1.26</v>
      </c>
      <c r="N6" s="1">
        <f t="shared" si="2"/>
        <v>1</v>
      </c>
      <c r="O6" s="1">
        <v>2</v>
      </c>
      <c r="P6" s="1">
        <f t="shared" si="3"/>
        <v>0</v>
      </c>
      <c r="R6" s="1" t="s">
        <v>2</v>
      </c>
    </row>
    <row r="7" spans="1:18" x14ac:dyDescent="0.25">
      <c r="A7" s="1">
        <v>5</v>
      </c>
      <c r="B7" s="2" t="s">
        <v>237</v>
      </c>
      <c r="C7" s="2" t="s">
        <v>238</v>
      </c>
      <c r="D7" s="3">
        <v>1.85</v>
      </c>
      <c r="E7" s="3">
        <v>3.4</v>
      </c>
      <c r="F7" s="3">
        <v>4.25</v>
      </c>
      <c r="H7" s="1">
        <v>0</v>
      </c>
      <c r="I7" s="1">
        <v>1</v>
      </c>
      <c r="J7" s="1">
        <v>0</v>
      </c>
      <c r="K7" s="1">
        <f t="shared" si="0"/>
        <v>1</v>
      </c>
      <c r="L7" s="1">
        <f t="shared" si="1"/>
        <v>3.4</v>
      </c>
      <c r="N7" s="1" t="str">
        <f t="shared" si="2"/>
        <v>N</v>
      </c>
      <c r="O7" s="1">
        <v>1</v>
      </c>
      <c r="P7" s="1">
        <f t="shared" si="3"/>
        <v>0</v>
      </c>
      <c r="R7" s="1">
        <v>1</v>
      </c>
    </row>
    <row r="8" spans="1:18" x14ac:dyDescent="0.25">
      <c r="A8" s="1">
        <v>6</v>
      </c>
      <c r="B8" s="2" t="s">
        <v>239</v>
      </c>
      <c r="C8" s="2" t="s">
        <v>240</v>
      </c>
      <c r="D8" s="3">
        <v>9.5</v>
      </c>
      <c r="E8" s="3">
        <v>6</v>
      </c>
      <c r="F8" s="3">
        <v>1.28</v>
      </c>
      <c r="H8" s="1">
        <v>0</v>
      </c>
      <c r="I8" s="1">
        <v>0</v>
      </c>
      <c r="J8" s="1">
        <v>1</v>
      </c>
      <c r="K8" s="1">
        <f t="shared" si="0"/>
        <v>1</v>
      </c>
      <c r="L8" s="1">
        <f t="shared" si="1"/>
        <v>1.28</v>
      </c>
      <c r="N8" s="1">
        <f t="shared" si="2"/>
        <v>2</v>
      </c>
      <c r="O8" s="1">
        <v>2</v>
      </c>
      <c r="P8" s="1">
        <f t="shared" si="3"/>
        <v>1</v>
      </c>
      <c r="R8" s="1">
        <v>2</v>
      </c>
    </row>
    <row r="9" spans="1:18" x14ac:dyDescent="0.25">
      <c r="A9" s="1">
        <v>7</v>
      </c>
      <c r="B9" s="2" t="s">
        <v>241</v>
      </c>
      <c r="C9" s="2" t="s">
        <v>2</v>
      </c>
      <c r="D9" s="3">
        <v>2.35</v>
      </c>
      <c r="E9" s="3">
        <v>3.1</v>
      </c>
      <c r="F9" s="3">
        <v>3.15</v>
      </c>
      <c r="H9" s="1">
        <v>0</v>
      </c>
      <c r="I9" s="1">
        <v>0</v>
      </c>
      <c r="J9" s="1">
        <v>1</v>
      </c>
      <c r="K9" s="1">
        <f t="shared" si="0"/>
        <v>1</v>
      </c>
      <c r="L9" s="1">
        <f t="shared" si="1"/>
        <v>3.15</v>
      </c>
      <c r="N9" s="1">
        <f t="shared" si="2"/>
        <v>2</v>
      </c>
      <c r="O9" s="1">
        <v>2</v>
      </c>
      <c r="P9" s="1">
        <f t="shared" si="3"/>
        <v>1</v>
      </c>
      <c r="R9" s="1" t="s">
        <v>2</v>
      </c>
    </row>
    <row r="10" spans="1:18" x14ac:dyDescent="0.25">
      <c r="A10" s="1">
        <v>8</v>
      </c>
      <c r="B10" s="2" t="s">
        <v>242</v>
      </c>
      <c r="C10" s="2" t="s">
        <v>243</v>
      </c>
      <c r="D10" s="3">
        <v>1.9</v>
      </c>
      <c r="E10" s="3">
        <v>3.4</v>
      </c>
      <c r="F10" s="3">
        <v>4</v>
      </c>
      <c r="H10" s="1">
        <v>1</v>
      </c>
      <c r="I10" s="1">
        <v>0</v>
      </c>
      <c r="J10" s="1">
        <v>0</v>
      </c>
      <c r="K10" s="1">
        <f t="shared" si="0"/>
        <v>1</v>
      </c>
      <c r="L10" s="1">
        <f t="shared" si="1"/>
        <v>1.9</v>
      </c>
      <c r="N10" s="1">
        <f t="shared" si="2"/>
        <v>1</v>
      </c>
      <c r="O10" s="1" t="s">
        <v>2</v>
      </c>
      <c r="P10" s="1">
        <f t="shared" si="3"/>
        <v>0</v>
      </c>
      <c r="R10" s="1" t="s">
        <v>2</v>
      </c>
    </row>
    <row r="11" spans="1:18" x14ac:dyDescent="0.25">
      <c r="A11" s="1">
        <v>9</v>
      </c>
      <c r="B11" s="2" t="s">
        <v>244</v>
      </c>
      <c r="C11" s="2" t="s">
        <v>245</v>
      </c>
      <c r="D11" s="3">
        <v>1.95</v>
      </c>
      <c r="E11" s="3">
        <v>3.6</v>
      </c>
      <c r="F11" s="3">
        <v>3.6</v>
      </c>
      <c r="H11" s="1">
        <v>1</v>
      </c>
      <c r="I11" s="1">
        <v>0</v>
      </c>
      <c r="J11" s="1">
        <v>0</v>
      </c>
      <c r="K11" s="1">
        <f t="shared" si="0"/>
        <v>1</v>
      </c>
      <c r="L11" s="1">
        <f t="shared" si="1"/>
        <v>1.95</v>
      </c>
      <c r="N11" s="1">
        <f t="shared" si="2"/>
        <v>1</v>
      </c>
      <c r="O11" s="1">
        <v>1</v>
      </c>
      <c r="P11" s="1">
        <f t="shared" si="3"/>
        <v>1</v>
      </c>
      <c r="R11" s="1">
        <v>1</v>
      </c>
    </row>
    <row r="12" spans="1:18" x14ac:dyDescent="0.25">
      <c r="A12" s="1">
        <v>10</v>
      </c>
      <c r="B12" s="2" t="s">
        <v>246</v>
      </c>
      <c r="C12" s="2" t="s">
        <v>247</v>
      </c>
      <c r="D12" s="3">
        <v>1.85</v>
      </c>
      <c r="E12" s="3">
        <v>3.6</v>
      </c>
      <c r="F12" s="3">
        <v>4.0999999999999996</v>
      </c>
      <c r="H12" s="1">
        <v>0</v>
      </c>
      <c r="I12" s="1">
        <v>0</v>
      </c>
      <c r="J12" s="1">
        <v>1</v>
      </c>
      <c r="K12" s="1">
        <f t="shared" si="0"/>
        <v>1</v>
      </c>
      <c r="L12" s="1">
        <f t="shared" si="1"/>
        <v>4.0999999999999996</v>
      </c>
      <c r="N12" s="1">
        <f t="shared" si="2"/>
        <v>2</v>
      </c>
      <c r="O12" s="1">
        <v>2</v>
      </c>
      <c r="P12" s="1">
        <f t="shared" si="3"/>
        <v>1</v>
      </c>
      <c r="R12" s="1">
        <v>1</v>
      </c>
    </row>
    <row r="13" spans="1:18" ht="15.75" thickBot="1" x14ac:dyDescent="0.3">
      <c r="Q13" s="1" t="s">
        <v>213</v>
      </c>
      <c r="R13" s="1" t="s">
        <v>212</v>
      </c>
    </row>
    <row r="14" spans="1:18" x14ac:dyDescent="0.25">
      <c r="H14" s="17">
        <f>SUM(H3:H12)</f>
        <v>3</v>
      </c>
      <c r="I14" s="18">
        <f>SUM(I3:I12)</f>
        <v>2</v>
      </c>
      <c r="J14" s="19">
        <f>SUM(J3:J12)</f>
        <v>5</v>
      </c>
      <c r="K14" s="1">
        <f>SUM(K3:K12)</f>
        <v>10</v>
      </c>
      <c r="L14" s="1">
        <f>PRODUCT(L3:L12)</f>
        <v>14357.808063406075</v>
      </c>
      <c r="M14" s="1" t="s">
        <v>227</v>
      </c>
      <c r="P14" s="1">
        <f>SUM(P3:P12)</f>
        <v>5</v>
      </c>
      <c r="Q14" s="1">
        <v>1</v>
      </c>
      <c r="R14" s="1">
        <v>6</v>
      </c>
    </row>
    <row r="15" spans="1:18" ht="15.75" thickBot="1" x14ac:dyDescent="0.3">
      <c r="H15" s="20"/>
      <c r="I15" s="21"/>
      <c r="J15" s="22"/>
    </row>
    <row r="16" spans="1:18" x14ac:dyDescent="0.25">
      <c r="H16" s="20" t="s">
        <v>17</v>
      </c>
      <c r="I16" s="21" t="s">
        <v>19</v>
      </c>
      <c r="J16" s="22" t="s">
        <v>21</v>
      </c>
      <c r="L16" s="17" t="s">
        <v>214</v>
      </c>
      <c r="M16" s="18" t="s">
        <v>215</v>
      </c>
      <c r="N16" s="19" t="s">
        <v>216</v>
      </c>
      <c r="P16" s="17" t="s">
        <v>23</v>
      </c>
      <c r="Q16" s="19" t="s">
        <v>24</v>
      </c>
    </row>
    <row r="17" spans="8:17" x14ac:dyDescent="0.25">
      <c r="H17" s="20">
        <v>2</v>
      </c>
      <c r="I17" s="21">
        <v>1</v>
      </c>
      <c r="J17" s="22">
        <v>1</v>
      </c>
      <c r="L17" s="20">
        <f>MAX(L3:L12)</f>
        <v>4.0999999999999996</v>
      </c>
      <c r="M17" s="21">
        <f>MIN(L3:L12)</f>
        <v>1.26</v>
      </c>
      <c r="N17" s="22">
        <f>AVERAGE(L3:L12)</f>
        <v>2.8439999999999999</v>
      </c>
      <c r="P17" s="20">
        <v>9000</v>
      </c>
      <c r="Q17" s="22">
        <v>15000</v>
      </c>
    </row>
    <row r="18" spans="8:17" ht="15.75" thickBot="1" x14ac:dyDescent="0.3">
      <c r="H18" s="20" t="s">
        <v>18</v>
      </c>
      <c r="I18" s="21" t="s">
        <v>20</v>
      </c>
      <c r="J18" s="22" t="s">
        <v>22</v>
      </c>
      <c r="L18" s="26" t="s">
        <v>219</v>
      </c>
      <c r="M18" s="27" t="s">
        <v>221</v>
      </c>
      <c r="N18" s="28" t="s">
        <v>217</v>
      </c>
      <c r="P18" s="35" t="s">
        <v>228</v>
      </c>
      <c r="Q18" s="36"/>
    </row>
    <row r="19" spans="8:17" ht="15.75" thickBot="1" x14ac:dyDescent="0.3">
      <c r="H19" s="23">
        <v>7</v>
      </c>
      <c r="I19" s="24">
        <v>5</v>
      </c>
      <c r="J19" s="25">
        <v>5</v>
      </c>
      <c r="L19" s="29">
        <v>7.5</v>
      </c>
      <c r="M19" s="30">
        <v>1.6</v>
      </c>
      <c r="N19" s="31">
        <v>3.9</v>
      </c>
    </row>
    <row r="20" spans="8:17" x14ac:dyDescent="0.25">
      <c r="L20" s="26" t="s">
        <v>220</v>
      </c>
      <c r="M20" s="27" t="s">
        <v>222</v>
      </c>
      <c r="N20" s="28" t="s">
        <v>218</v>
      </c>
    </row>
    <row r="21" spans="8:17" ht="15.75" thickBot="1" x14ac:dyDescent="0.3">
      <c r="H21" s="16" t="s">
        <v>226</v>
      </c>
      <c r="I21" s="16"/>
      <c r="J21" s="16"/>
      <c r="L21" s="32">
        <v>3.5</v>
      </c>
      <c r="M21" s="33">
        <v>0.8</v>
      </c>
      <c r="N21" s="34">
        <v>1.93</v>
      </c>
    </row>
    <row r="23" spans="8:17" x14ac:dyDescent="0.25">
      <c r="L23" s="16" t="s">
        <v>226</v>
      </c>
      <c r="M23" s="16"/>
      <c r="N23" s="16"/>
    </row>
  </sheetData>
  <scenarios current="2" show="1">
    <scenario name="s1" locked="1" count="30" user="Administrateur" comment="Créé par Administrateur le 25/09/2018">
      <inputCells r="H3" val="1"/>
      <inputCells r="I3" val="0"/>
      <inputCells r="J3" val="0"/>
      <inputCells r="H4" val="0"/>
      <inputCells r="I4" val="1"/>
      <inputCells r="J4" val="0"/>
      <inputCells r="H5" val="1"/>
      <inputCells r="I5" val="0"/>
      <inputCells r="J5" val="0"/>
      <inputCells r="H6" val="1"/>
      <inputCells r="I6" val="0"/>
      <inputCells r="J6" val="0"/>
      <inputCells r="H7" val="0"/>
      <inputCells r="I7" val="0"/>
      <inputCells r="J7" val="1"/>
      <inputCells r="H8" val="1"/>
      <inputCells r="I8" val="0"/>
      <inputCells r="J8" val="0"/>
      <inputCells r="H9" val="0"/>
      <inputCells r="I9" val="0"/>
      <inputCells r="J9" val="1"/>
      <inputCells r="H10" val="0"/>
      <inputCells r="I10" val="0"/>
      <inputCells r="J10" val="1"/>
      <inputCells r="H11" val="1"/>
      <inputCells r="I11" val="0"/>
      <inputCells r="J11" val="0"/>
      <inputCells r="H12" val="1"/>
      <inputCells r="I12" val="0"/>
      <inputCells r="J12" val="0"/>
    </scenario>
    <scenario name="s2" locked="1" count="30" user="Administrateur" comment="Créé par Administrateur le 25/09/2018">
      <inputCells r="H3" val="0"/>
      <inputCells r="I3" val="0"/>
      <inputCells r="J3" val="0"/>
      <inputCells r="H4" val="0"/>
      <inputCells r="I4" val="1"/>
      <inputCells r="J4" val="0"/>
      <inputCells r="H5" val="1"/>
      <inputCells r="I5" val="0"/>
      <inputCells r="J5" val="0"/>
      <inputCells r="H6" val="1"/>
      <inputCells r="I6" val="0"/>
      <inputCells r="J6" val="0"/>
      <inputCells r="H7" val="0"/>
      <inputCells r="I7" val="0"/>
      <inputCells r="J7" val="1"/>
      <inputCells r="H8" val="1"/>
      <inputCells r="I8" val="0"/>
      <inputCells r="J8" val="0"/>
      <inputCells r="H9" val="0"/>
      <inputCells r="I9" val="0"/>
      <inputCells r="J9" val="1"/>
      <inputCells r="H10" val="0"/>
      <inputCells r="I10" val="0"/>
      <inputCells r="J10" val="1"/>
      <inputCells r="H11" val="1"/>
      <inputCells r="I11" val="0"/>
      <inputCells r="J11" val="0"/>
      <inputCells r="H12" val="1"/>
      <inputCells r="I12" val="0"/>
      <inputCells r="J12" val="0"/>
    </scenario>
    <scenario name="SC1" count="30" user="Administrateur" comment="Créé par Administrateur le 9/27/2018">
      <inputCells r="H3" val="1"/>
      <inputCells r="I3" val="0"/>
      <inputCells r="J3" val="0"/>
      <inputCells r="H4" val="0"/>
      <inputCells r="I4" val="1"/>
      <inputCells r="J4" val="0"/>
      <inputCells r="H5" val="0"/>
      <inputCells r="I5" val="0"/>
      <inputCells r="J5" val="1"/>
      <inputCells r="H6" val="1"/>
      <inputCells r="I6" val="0"/>
      <inputCells r="J6" val="0"/>
      <inputCells r="H7" val="1"/>
      <inputCells r="I7" val="0"/>
      <inputCells r="J7" val="0"/>
      <inputCells r="H8" val="0"/>
      <inputCells r="I8" val="0"/>
      <inputCells r="J8" val="1"/>
      <inputCells r="H9" val="1"/>
      <inputCells r="I9" val="0"/>
      <inputCells r="J9" val="0"/>
      <inputCells r="H10" val="1"/>
      <inputCells r="I10" val="0"/>
      <inputCells r="J10" val="0"/>
      <inputCells r="H11" val="0"/>
      <inputCells r="I11" val="0"/>
      <inputCells r="J11" val="1"/>
      <inputCells r="H12" val="0"/>
      <inputCells r="I12" val="0"/>
      <inputCells r="J12" val="1"/>
    </scenario>
  </scenarios>
  <mergeCells count="3">
    <mergeCell ref="L23:N23"/>
    <mergeCell ref="P18:Q18"/>
    <mergeCell ref="H21:J21"/>
  </mergeCells>
  <conditionalFormatting sqref="B18:F18">
    <cfRule type="cellIs" dxfId="9" priority="10" operator="equal">
      <formula>$R$3</formula>
    </cfRule>
  </conditionalFormatting>
  <conditionalFormatting sqref="B19:F19">
    <cfRule type="cellIs" dxfId="8" priority="9" operator="equal">
      <formula>$R$4</formula>
    </cfRule>
  </conditionalFormatting>
  <conditionalFormatting sqref="B20:F20">
    <cfRule type="cellIs" dxfId="7" priority="8" operator="equal">
      <formula>$R$5</formula>
    </cfRule>
  </conditionalFormatting>
  <conditionalFormatting sqref="B21:F21">
    <cfRule type="cellIs" dxfId="6" priority="7" operator="equal">
      <formula>$R$6</formula>
    </cfRule>
  </conditionalFormatting>
  <conditionalFormatting sqref="B22:F22">
    <cfRule type="cellIs" dxfId="5" priority="6" operator="equal">
      <formula>$R$7</formula>
    </cfRule>
  </conditionalFormatting>
  <conditionalFormatting sqref="B23:F23">
    <cfRule type="cellIs" dxfId="4" priority="5" operator="equal">
      <formula>$R$8</formula>
    </cfRule>
  </conditionalFormatting>
  <conditionalFormatting sqref="B24:F24">
    <cfRule type="cellIs" dxfId="3" priority="4" operator="equal">
      <formula>$R$9</formula>
    </cfRule>
  </conditionalFormatting>
  <conditionalFormatting sqref="B25:F25">
    <cfRule type="cellIs" dxfId="2" priority="3" operator="equal">
      <formula>$R$10</formula>
    </cfRule>
  </conditionalFormatting>
  <conditionalFormatting sqref="B26:F26">
    <cfRule type="cellIs" dxfId="1" priority="2" operator="equal">
      <formula>$R$11</formula>
    </cfRule>
  </conditionalFormatting>
  <conditionalFormatting sqref="B27:F27">
    <cfRule type="cellIs" dxfId="0" priority="1" operator="equal">
      <formula>$R$12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 de solution 1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2018-09-24T18:06:26Z</dcterms:created>
  <dcterms:modified xsi:type="dcterms:W3CDTF">2018-10-03T11:48:55Z</dcterms:modified>
</cp:coreProperties>
</file>