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p\Desktop\"/>
    </mc:Choice>
  </mc:AlternateContent>
  <bookViews>
    <workbookView xWindow="0" yWindow="0" windowWidth="20496" windowHeight="7752" tabRatio="897" activeTab="1"/>
  </bookViews>
  <sheets>
    <sheet name="CALENDRIER" sheetId="4" r:id="rId1"/>
    <sheet name="MatchJour" sheetId="7" r:id="rId2"/>
  </sheets>
  <definedNames>
    <definedName name="_xlnm._FilterDatabase" localSheetId="0" hidden="1">CALENDRIER!$A$1:$K$9</definedName>
    <definedName name="cal">CALENDRIER!$A$1:$K$9</definedName>
    <definedName name="clsm">#REF!</definedName>
    <definedName name="colt">#REF!</definedName>
    <definedName name="cotage">#REF!</definedName>
    <definedName name="cote1pp">#REF!</definedName>
    <definedName name="cote2pp">#REF!</definedName>
    <definedName name="ctc">#REF!</definedName>
    <definedName name="difsup">#REF!</definedName>
    <definedName name="dom">#REF!</definedName>
    <definedName name="doncot">#REF!</definedName>
    <definedName name="ec">#REF!</definedName>
    <definedName name="ecart">#REF!</definedName>
    <definedName name="equin1">#REF!</definedName>
    <definedName name="ext">#REF!</definedName>
    <definedName name="jourecart">#REF!</definedName>
    <definedName name="lt">#REF!</definedName>
    <definedName name="ltc">#REF!</definedName>
    <definedName name="prev">#REF!</definedName>
    <definedName name="pronodom">#REF!</definedName>
    <definedName name="pronoext">#REF!</definedName>
    <definedName name="repa2">#REF!</definedName>
    <definedName name="res">#REF!</definedName>
    <definedName name="rn">#REF!</definedName>
    <definedName name="sdom">#REF!</definedName>
    <definedName name="sext">#REF!</definedName>
    <definedName name="sm">#REF!</definedName>
    <definedName name="solver_adj" localSheetId="1" hidden="1">MatchJour!#REF!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MatchJour!#REF!</definedName>
    <definedName name="solver_lhs2" localSheetId="1" hidden="1">MatchJour!#REF!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1</definedName>
    <definedName name="solver_nwt" localSheetId="1" hidden="1">1</definedName>
    <definedName name="solver_opt" localSheetId="1" hidden="1">MatchJour!#REF!</definedName>
    <definedName name="solver_pre" localSheetId="1" hidden="1">0.000001</definedName>
    <definedName name="solver_rbv" localSheetId="1" hidden="1">1</definedName>
    <definedName name="solver_rel1" localSheetId="1" hidden="1">3</definedName>
    <definedName name="solver_rel2" localSheetId="1" hidden="1">3</definedName>
    <definedName name="solver_rhs1" localSheetId="1" hidden="1">0.75</definedName>
    <definedName name="solver_rhs2" localSheetId="1" hidden="1">0.45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1</definedName>
    <definedName name="solver_val" localSheetId="1" hidden="1">0.5</definedName>
    <definedName name="solver_ver" localSheetId="1" hidden="1">3</definedName>
    <definedName name="tabauto">#REF!</definedName>
    <definedName name="tabg">#REF!</definedName>
    <definedName name="tabh">#REF!</definedName>
    <definedName name="tablopp">#REF!</definedName>
    <definedName name="tabpp1">#REF!</definedName>
    <definedName name="tabpp2">#REF!</definedName>
    <definedName name="tabtot">#REF!</definedName>
    <definedName name="tc">#REF!</definedName>
    <definedName name="teamjour">#REF!</definedName>
    <definedName name="totals1">#REF!</definedName>
    <definedName name="totdom">#REF!</definedName>
    <definedName name="totext">#REF!</definedName>
    <definedName name="totfav">#REF!</definedName>
    <definedName name="tprev">#REF!</definedName>
    <definedName name="type1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4" l="1"/>
  <c r="A3" i="4"/>
  <c r="A4" i="4"/>
  <c r="A5" i="4"/>
  <c r="A6" i="4"/>
  <c r="A7" i="4"/>
  <c r="A8" i="4"/>
  <c r="A9" i="4"/>
  <c r="I5" i="7"/>
  <c r="G4" i="7"/>
  <c r="B2" i="4"/>
  <c r="B3" i="4"/>
  <c r="B4" i="4" s="1"/>
  <c r="B5" i="4" s="1"/>
  <c r="B6" i="4" s="1"/>
  <c r="B7" i="4" s="1"/>
  <c r="F4" i="7"/>
  <c r="F9" i="7"/>
  <c r="F3" i="7"/>
  <c r="I4" i="7"/>
  <c r="H7" i="7"/>
  <c r="I3" i="7"/>
  <c r="I6" i="7"/>
  <c r="H8" i="7"/>
  <c r="G7" i="7"/>
  <c r="G8" i="7"/>
  <c r="H4" i="7"/>
  <c r="H6" i="7"/>
  <c r="I8" i="7"/>
  <c r="H3" i="7"/>
  <c r="I9" i="7"/>
  <c r="H5" i="7"/>
  <c r="G3" i="7"/>
  <c r="G5" i="7"/>
  <c r="F6" i="7"/>
  <c r="G9" i="7"/>
  <c r="F8" i="7"/>
  <c r="F5" i="7"/>
  <c r="F7" i="7"/>
  <c r="B8" i="4" l="1"/>
  <c r="B9" i="4" s="1"/>
  <c r="K5" i="7"/>
  <c r="G6" i="7"/>
  <c r="K6" i="7" s="1"/>
  <c r="J5" i="7"/>
  <c r="K4" i="7"/>
  <c r="K3" i="7"/>
  <c r="J4" i="7"/>
  <c r="J8" i="7"/>
  <c r="I7" i="7"/>
  <c r="K7" i="7" s="1"/>
  <c r="K8" i="7"/>
  <c r="J3" i="7"/>
  <c r="H9" i="7"/>
  <c r="L5" i="7" l="1"/>
  <c r="M5" i="7"/>
  <c r="J6" i="7"/>
  <c r="L6" i="7" s="1"/>
  <c r="L4" i="7"/>
  <c r="M8" i="7"/>
  <c r="M3" i="7"/>
  <c r="L3" i="7"/>
  <c r="M4" i="7"/>
  <c r="L8" i="7"/>
  <c r="J7" i="7"/>
  <c r="L7" i="7" s="1"/>
  <c r="J9" i="7"/>
  <c r="K9" i="7"/>
  <c r="M6" i="7" l="1"/>
  <c r="M7" i="7"/>
  <c r="L9" i="7"/>
  <c r="M9" i="7"/>
</calcChain>
</file>

<file path=xl/sharedStrings.xml><?xml version="1.0" encoding="utf-8"?>
<sst xmlns="http://schemas.openxmlformats.org/spreadsheetml/2006/main" count="49" uniqueCount="31">
  <si>
    <t>N</t>
  </si>
  <si>
    <t>HEURE</t>
  </si>
  <si>
    <t>DOM</t>
  </si>
  <si>
    <t>EXT</t>
  </si>
  <si>
    <t>Boston Celtics</t>
  </si>
  <si>
    <t>DOMICILE</t>
  </si>
  <si>
    <t>EXTERIEUR</t>
  </si>
  <si>
    <t>Oklahoma City Thunder</t>
  </si>
  <si>
    <t>Charlotte Hornets</t>
  </si>
  <si>
    <t>Milwaukee Bucks</t>
  </si>
  <si>
    <t>Brooklyn Nets</t>
  </si>
  <si>
    <t>Memphis Grizzlies</t>
  </si>
  <si>
    <t>Orlando Magic</t>
  </si>
  <si>
    <t>Miami Heat</t>
  </si>
  <si>
    <t>New York Knicks</t>
  </si>
  <si>
    <t>Toronto Raptors</t>
  </si>
  <si>
    <t>Cleveland Cavaliers</t>
  </si>
  <si>
    <t>Houston Rockets</t>
  </si>
  <si>
    <t>San Antonio Spurs</t>
  </si>
  <si>
    <t>Denver Nuggets</t>
  </si>
  <si>
    <t>Los Angeles Clippers</t>
  </si>
  <si>
    <t>Los Angeles Lakers</t>
  </si>
  <si>
    <t>%DOM</t>
  </si>
  <si>
    <t>%EXT</t>
  </si>
  <si>
    <t>CD</t>
  </si>
  <si>
    <t>CE</t>
  </si>
  <si>
    <t>VICTOIRE</t>
  </si>
  <si>
    <t>DEFAITE</t>
  </si>
  <si>
    <t>Colonne1</t>
  </si>
  <si>
    <t>Jour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</si>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</sst>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&quot; &quot;dd&quot; &quot;mmmm&quot; &quot;yyyy"/>
    <numFmt numFmtId="165" formatCode="dd/mmm"/>
    <numFmt numFmtId="166" formatCode="hh&quot;:&quot;mm"/>
    <numFmt numFmtId="168" formatCode="#,##0.00&quot; &quot;[$€-40C];[Red]&quot;-&quot;#,##0.00&quot; &quot;[$€-40C]"/>
  </numFmts>
  <fonts count="10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950E"/>
        <bgColor rgb="FFFF950E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0" fontId="1" fillId="0" borderId="1"/>
    <xf numFmtId="0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1" fillId="2" borderId="0"/>
    <xf numFmtId="0" fontId="1" fillId="3" borderId="0"/>
    <xf numFmtId="0" fontId="4" fillId="0" borderId="0"/>
    <xf numFmtId="168" fontId="4" fillId="0" borderId="0"/>
    <xf numFmtId="0" fontId="1" fillId="0" borderId="2"/>
    <xf numFmtId="0" fontId="1" fillId="4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9" fontId="5" fillId="0" borderId="1" xfId="0" applyNumberFormat="1" applyFont="1" applyBorder="1" applyAlignment="1">
      <alignment horizontal="center"/>
    </xf>
    <xf numFmtId="14" fontId="9" fillId="0" borderId="0" xfId="0" applyNumberFormat="1" applyFont="1" applyFill="1" applyAlignment="1">
      <alignment horizontal="center" vertical="center" wrapText="1"/>
    </xf>
    <xf numFmtId="166" fontId="9" fillId="0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5" fontId="9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9" fontId="7" fillId="0" borderId="0" xfId="12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9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13">
    <cellStyle name="blanc fond" xfId="1"/>
    <cellStyle name="CARRE" xfId="2"/>
    <cellStyle name="GRAS" xfId="3"/>
    <cellStyle name="Heading" xfId="4"/>
    <cellStyle name="Heading1" xfId="5"/>
    <cellStyle name="JAUNE" xfId="6"/>
    <cellStyle name="Normal" xfId="0" builtinId="0" customBuiltin="1"/>
    <cellStyle name="ORANGE" xfId="7"/>
    <cellStyle name="Pourcentage" xfId="12" builtinId="5"/>
    <cellStyle name="Result" xfId="8"/>
    <cellStyle name="Result2" xfId="9"/>
    <cellStyle name="Sans nom1" xfId="10"/>
    <cellStyle name="VERT" xfId="11"/>
  </cellStyles>
  <dxfs count="4">
    <dxf>
      <fill>
        <gradientFill type="path" left="1" right="1">
          <stop position="0">
            <color rgb="FFFFFFFF"/>
          </stop>
          <stop position="1">
            <color theme="5"/>
          </stop>
        </gradient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68580</xdr:rowOff>
        </xdr:from>
        <xdr:to>
          <xdr:col>11</xdr:col>
          <xdr:colOff>772310</xdr:colOff>
          <xdr:row>0</xdr:row>
          <xdr:rowOff>358140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7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FF00"/>
  </sheetPr>
  <dimension ref="A1:ALM9"/>
  <sheetViews>
    <sheetView topLeftCell="D1" zoomScale="85" zoomScaleNormal="85" workbookViewId="0">
      <pane ySplit="1" topLeftCell="A2" activePane="bottomLeft" state="frozen"/>
      <selection activeCell="D1" sqref="D1"/>
      <selection pane="bottomLeft" activeCell="J17" sqref="J17"/>
    </sheetView>
  </sheetViews>
  <sheetFormatPr baseColWidth="10" defaultColWidth="11.44140625" defaultRowHeight="17.7" customHeight="1" x14ac:dyDescent="0.3"/>
  <cols>
    <col min="1" max="1" width="10" style="4" customWidth="1"/>
    <col min="2" max="2" width="5" style="4" customWidth="1"/>
    <col min="3" max="3" width="18.6640625" style="11" customWidth="1"/>
    <col min="4" max="4" width="10.33203125" style="11" customWidth="1"/>
    <col min="5" max="6" width="27" style="11" customWidth="1"/>
    <col min="7" max="7" width="2.6640625" style="9" customWidth="1"/>
    <col min="8" max="8" width="10.33203125" style="4" customWidth="1"/>
    <col min="9" max="9" width="9.6640625" style="4" customWidth="1"/>
    <col min="10" max="11" width="9.109375" style="12" customWidth="1"/>
    <col min="12" max="25" width="31.109375" style="4" customWidth="1"/>
    <col min="26" max="26" width="16.44140625" style="4" customWidth="1"/>
    <col min="27" max="33" width="7.44140625" style="4" customWidth="1"/>
    <col min="34" max="34" width="6" style="4" customWidth="1"/>
    <col min="35" max="40" width="7.44140625" style="4" customWidth="1"/>
    <col min="41" max="41" width="6" style="4" customWidth="1"/>
    <col min="42" max="47" width="7.44140625" style="4" customWidth="1"/>
    <col min="48" max="48" width="6" style="4" customWidth="1"/>
    <col min="49" max="53" width="7.44140625" style="4" customWidth="1"/>
    <col min="54" max="54" width="6" style="4" customWidth="1"/>
    <col min="55" max="57" width="7.44140625" style="4" customWidth="1"/>
    <col min="58" max="58" width="6" style="4" customWidth="1"/>
    <col min="59" max="63" width="7.44140625" style="4" customWidth="1"/>
    <col min="64" max="64" width="6" style="4" customWidth="1"/>
    <col min="65" max="65" width="7.44140625" style="4" customWidth="1"/>
    <col min="66" max="66" width="3.109375" style="4" customWidth="1"/>
    <col min="67" max="67" width="7.44140625" style="4" customWidth="1"/>
    <col min="68" max="68" width="6" style="4" customWidth="1"/>
    <col min="69" max="69" width="7.44140625" style="4" customWidth="1"/>
    <col min="70" max="70" width="6" style="4" customWidth="1"/>
    <col min="71" max="72" width="7.44140625" style="4" customWidth="1"/>
    <col min="73" max="73" width="6" style="4" customWidth="1"/>
    <col min="74" max="74" width="7.44140625" style="4" customWidth="1"/>
    <col min="75" max="75" width="6" style="4" customWidth="1"/>
    <col min="76" max="76" width="7.44140625" style="4" customWidth="1"/>
    <col min="77" max="77" width="6" style="4" customWidth="1"/>
    <col min="78" max="79" width="7.44140625" style="4" customWidth="1"/>
    <col min="80" max="80" width="6" style="4" customWidth="1"/>
    <col min="81" max="82" width="7.44140625" style="4" customWidth="1"/>
    <col min="83" max="83" width="6" style="4" customWidth="1"/>
    <col min="84" max="84" width="7.44140625" style="4" customWidth="1"/>
    <col min="85" max="85" width="6" style="4" customWidth="1"/>
    <col min="86" max="86" width="7.44140625" style="4" customWidth="1"/>
    <col min="87" max="87" width="6" style="4" customWidth="1"/>
    <col min="88" max="88" width="7.44140625" style="4" customWidth="1"/>
    <col min="89" max="89" width="3.109375" style="4" customWidth="1"/>
    <col min="90" max="90" width="7.44140625" style="4" customWidth="1"/>
    <col min="91" max="91" width="6" style="4" customWidth="1"/>
    <col min="92" max="92" width="7.44140625" style="4" customWidth="1"/>
    <col min="93" max="93" width="6" style="4" customWidth="1"/>
    <col min="94" max="94" width="7.44140625" style="4" customWidth="1"/>
    <col min="95" max="95" width="6" style="4" customWidth="1"/>
    <col min="96" max="96" width="7.44140625" style="4" customWidth="1"/>
    <col min="97" max="97" width="6" style="4" customWidth="1"/>
    <col min="98" max="98" width="7.44140625" style="4" customWidth="1"/>
    <col min="99" max="99" width="6" style="4" customWidth="1"/>
    <col min="100" max="100" width="7.44140625" style="4" customWidth="1"/>
    <col min="101" max="101" width="6" style="4" customWidth="1"/>
    <col min="102" max="102" width="7.44140625" style="4" customWidth="1"/>
    <col min="103" max="103" width="6" style="4" customWidth="1"/>
    <col min="104" max="105" width="7.44140625" style="4" customWidth="1"/>
    <col min="106" max="106" width="6" style="4" customWidth="1"/>
    <col min="107" max="107" width="7.44140625" style="4" customWidth="1"/>
    <col min="108" max="108" width="6" style="4" customWidth="1"/>
    <col min="109" max="109" width="3.109375" style="4" customWidth="1"/>
    <col min="110" max="114" width="6" style="4" customWidth="1"/>
    <col min="115" max="115" width="3.109375" style="4" customWidth="1"/>
    <col min="116" max="117" width="6" style="4" customWidth="1"/>
    <col min="118" max="118" width="7.44140625" style="4" customWidth="1"/>
    <col min="119" max="120" width="6" style="4" customWidth="1"/>
    <col min="121" max="121" width="3.109375" style="4" customWidth="1"/>
    <col min="122" max="123" width="6" style="4" customWidth="1"/>
    <col min="124" max="124" width="4.5546875" style="4" customWidth="1"/>
    <col min="125" max="125" width="7.88671875" style="4" customWidth="1"/>
    <col min="126" max="126" width="16.44140625" style="4" customWidth="1"/>
    <col min="127" max="1001" width="12.33203125" style="4" customWidth="1"/>
    <col min="1002" max="16384" width="11.44140625" style="9"/>
  </cols>
  <sheetData>
    <row r="1" spans="1:11" ht="33.75" customHeight="1" x14ac:dyDescent="0.3">
      <c r="A1" s="4" t="s">
        <v>29</v>
      </c>
      <c r="B1" s="4" t="s">
        <v>0</v>
      </c>
      <c r="C1" s="5" t="s">
        <v>30</v>
      </c>
      <c r="D1" s="6" t="s">
        <v>1</v>
      </c>
      <c r="E1" s="15" t="s">
        <v>2</v>
      </c>
      <c r="F1" s="15" t="s">
        <v>3</v>
      </c>
      <c r="G1" s="14" t="s">
        <v>28</v>
      </c>
      <c r="H1" s="8" t="s">
        <v>22</v>
      </c>
      <c r="I1" s="7" t="s">
        <v>23</v>
      </c>
      <c r="J1" s="13" t="s">
        <v>24</v>
      </c>
      <c r="K1" s="13" t="s">
        <v>25</v>
      </c>
    </row>
    <row r="2" spans="1:11" ht="17.7" customHeight="1" x14ac:dyDescent="0.3">
      <c r="A2" s="10" t="str">
        <f t="shared" ref="A2:A9" si="0">TEXT(C2,"jjjj")</f>
        <v>samedi</v>
      </c>
      <c r="B2" s="9" t="e">
        <f>IF(A2&lt;&gt;#REF!,#REF!+1,#REF!)</f>
        <v>#REF!</v>
      </c>
      <c r="C2" s="2">
        <v>43547</v>
      </c>
      <c r="D2" s="3">
        <v>0</v>
      </c>
      <c r="E2" s="16" t="s">
        <v>12</v>
      </c>
      <c r="F2" s="16" t="s">
        <v>11</v>
      </c>
      <c r="G2" s="14"/>
      <c r="H2" s="1">
        <v>0.76642335766423364</v>
      </c>
      <c r="I2" s="1">
        <v>0.23357664233576644</v>
      </c>
      <c r="J2" s="13"/>
      <c r="K2" s="13"/>
    </row>
    <row r="3" spans="1:11" ht="17.7" customHeight="1" x14ac:dyDescent="0.3">
      <c r="A3" s="10" t="str">
        <f t="shared" si="0"/>
        <v>samedi</v>
      </c>
      <c r="B3" s="9" t="e">
        <f t="shared" ref="B3:B9" si="1">IF(A3&lt;&gt;A2,B2+1,B2)</f>
        <v>#REF!</v>
      </c>
      <c r="C3" s="2">
        <v>43547</v>
      </c>
      <c r="D3" s="3">
        <v>2.0833333333333332E-2</v>
      </c>
      <c r="E3" s="16" t="s">
        <v>16</v>
      </c>
      <c r="F3" s="16" t="s">
        <v>20</v>
      </c>
      <c r="G3" s="14"/>
      <c r="H3" s="1">
        <v>0.32644017725258501</v>
      </c>
      <c r="I3" s="1">
        <v>0.6735598227474151</v>
      </c>
      <c r="J3" s="13"/>
      <c r="K3" s="13"/>
    </row>
    <row r="4" spans="1:11" ht="17.7" customHeight="1" x14ac:dyDescent="0.3">
      <c r="A4" s="10" t="str">
        <f t="shared" si="0"/>
        <v>samedi</v>
      </c>
      <c r="B4" s="9" t="e">
        <f t="shared" si="1"/>
        <v>#REF!</v>
      </c>
      <c r="C4" s="2">
        <v>43547</v>
      </c>
      <c r="D4" s="3">
        <v>2.0833333333333332E-2</v>
      </c>
      <c r="E4" s="16" t="s">
        <v>14</v>
      </c>
      <c r="F4" s="16" t="s">
        <v>19</v>
      </c>
      <c r="G4" s="14"/>
      <c r="H4" s="1">
        <v>0.18729096989966554</v>
      </c>
      <c r="I4" s="1">
        <v>0.81270903010033435</v>
      </c>
      <c r="J4" s="13"/>
      <c r="K4" s="13"/>
    </row>
    <row r="5" spans="1:11" ht="17.7" customHeight="1" x14ac:dyDescent="0.3">
      <c r="A5" s="10" t="str">
        <f t="shared" si="0"/>
        <v>samedi</v>
      </c>
      <c r="B5" s="9" t="e">
        <f t="shared" si="1"/>
        <v>#REF!</v>
      </c>
      <c r="C5" s="2">
        <v>43547</v>
      </c>
      <c r="D5" s="3">
        <v>2.0833333333333332E-2</v>
      </c>
      <c r="E5" s="16" t="s">
        <v>15</v>
      </c>
      <c r="F5" s="16" t="s">
        <v>7</v>
      </c>
      <c r="G5" s="14"/>
      <c r="H5" s="1">
        <v>0.7969465648854962</v>
      </c>
      <c r="I5" s="1">
        <v>0.2030534351145038</v>
      </c>
      <c r="J5" s="13"/>
      <c r="K5" s="13"/>
    </row>
    <row r="6" spans="1:11" ht="17.7" customHeight="1" x14ac:dyDescent="0.3">
      <c r="A6" s="10" t="str">
        <f t="shared" si="0"/>
        <v>samedi</v>
      </c>
      <c r="B6" s="9" t="e">
        <f t="shared" si="1"/>
        <v>#REF!</v>
      </c>
      <c r="C6" s="2">
        <v>43547</v>
      </c>
      <c r="D6" s="3">
        <v>4.1666666666666664E-2</v>
      </c>
      <c r="E6" s="16" t="s">
        <v>17</v>
      </c>
      <c r="F6" s="16" t="s">
        <v>18</v>
      </c>
      <c r="G6" s="14"/>
      <c r="H6" s="1">
        <v>0.83286908077994426</v>
      </c>
      <c r="I6" s="1">
        <v>0.16713091922005574</v>
      </c>
      <c r="J6" s="13"/>
      <c r="K6" s="13"/>
    </row>
    <row r="7" spans="1:11" ht="17.7" customHeight="1" x14ac:dyDescent="0.3">
      <c r="A7" s="10" t="str">
        <f t="shared" si="0"/>
        <v>samedi</v>
      </c>
      <c r="B7" s="9" t="e">
        <f t="shared" si="1"/>
        <v>#REF!</v>
      </c>
      <c r="C7" s="2">
        <v>43547</v>
      </c>
      <c r="D7" s="3">
        <v>6.25E-2</v>
      </c>
      <c r="E7" s="16" t="s">
        <v>9</v>
      </c>
      <c r="F7" s="16" t="s">
        <v>13</v>
      </c>
      <c r="G7" s="14"/>
      <c r="H7" s="1">
        <v>0.80575539568345322</v>
      </c>
      <c r="I7" s="1">
        <v>0.19424460431654678</v>
      </c>
      <c r="J7" s="13"/>
      <c r="K7" s="13"/>
    </row>
    <row r="8" spans="1:11" ht="17.7" customHeight="1" x14ac:dyDescent="0.3">
      <c r="A8" s="10" t="str">
        <f t="shared" si="0"/>
        <v>samedi</v>
      </c>
      <c r="B8" s="9" t="e">
        <f t="shared" si="1"/>
        <v>#REF!</v>
      </c>
      <c r="C8" s="2">
        <v>43547</v>
      </c>
      <c r="D8" s="3">
        <v>0.14583333333333334</v>
      </c>
      <c r="E8" s="16" t="s">
        <v>21</v>
      </c>
      <c r="F8" s="16" t="s">
        <v>10</v>
      </c>
      <c r="G8" s="14"/>
      <c r="H8" s="1">
        <v>0.5844155844155845</v>
      </c>
      <c r="I8" s="1">
        <v>0.41558441558441556</v>
      </c>
      <c r="J8" s="13"/>
      <c r="K8" s="13"/>
    </row>
    <row r="9" spans="1:11" ht="17.7" customHeight="1" x14ac:dyDescent="0.3">
      <c r="A9" s="10" t="str">
        <f t="shared" si="0"/>
        <v>samedi</v>
      </c>
      <c r="B9" s="9" t="e">
        <f t="shared" si="1"/>
        <v>#REF!</v>
      </c>
      <c r="C9" s="2">
        <v>43547</v>
      </c>
      <c r="D9" s="3">
        <v>0.95833333333333337</v>
      </c>
      <c r="E9" s="16" t="s">
        <v>8</v>
      </c>
      <c r="F9" s="16" t="s">
        <v>4</v>
      </c>
      <c r="G9" s="14"/>
      <c r="H9" s="1">
        <v>0.60829493087557607</v>
      </c>
      <c r="I9" s="1">
        <v>0.39170506912442404</v>
      </c>
      <c r="J9" s="13"/>
      <c r="K9" s="13"/>
    </row>
  </sheetData>
  <autoFilter ref="A1:K9"/>
  <conditionalFormatting sqref="H2:I9">
    <cfRule type="colorScale" priority="39">
      <colorScale>
        <cfvo type="num" val="0"/>
        <cfvo type="percentile" val="0.5"/>
        <cfvo type="num" val="1"/>
        <color rgb="FFF8696B"/>
        <color rgb="FFFFEB84"/>
        <color rgb="FF63BE7B"/>
      </colorScale>
    </cfRule>
  </conditionalFormatting>
  <conditionalFormatting sqref="J2:K9">
    <cfRule type="colorScale" priority="3">
      <colorScale>
        <cfvo type="num" val="1"/>
        <cfvo type="num" val="1.87"/>
        <cfvo type="num" val="3"/>
        <color rgb="FF00B050"/>
        <color theme="0"/>
        <color rgb="FFFF0000"/>
      </colorScale>
    </cfRule>
  </conditionalFormatting>
  <conditionalFormatting sqref="G2:G9">
    <cfRule type="colorScale" priority="1">
      <colorScale>
        <cfvo type="num" val="1"/>
        <cfvo type="num" val="2"/>
        <color theme="4"/>
        <color theme="5"/>
      </colorScale>
    </cfRule>
  </conditionalFormatting>
  <pageMargins left="0" right="0" top="0.39370078740157483" bottom="0.39370078740157483" header="0" footer="0"/>
  <pageSetup paperSize="9" fitToWidth="0" fitToHeight="0" pageOrder="overThenDown" orientation="portrait" verticalDpi="300" r:id="rId1"/>
  <headerFooter>
    <oddHeader>&amp;C&amp;A</oddHeader>
    <oddFooter>&amp;CPage &amp;P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11</xdr:col>
                <xdr:colOff>0</xdr:colOff>
                <xdr:row>0</xdr:row>
                <xdr:rowOff>68580</xdr:rowOff>
              </from>
              <to>
                <xdr:col>11</xdr:col>
                <xdr:colOff>769620</xdr:colOff>
                <xdr:row>0</xdr:row>
                <xdr:rowOff>358140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R10"/>
  <sheetViews>
    <sheetView tabSelected="1" zoomScale="70" zoomScaleNormal="70" workbookViewId="0">
      <selection activeCell="E9" sqref="E9"/>
    </sheetView>
  </sheetViews>
  <sheetFormatPr baseColWidth="10" defaultColWidth="11.5546875" defaultRowHeight="27.6" customHeight="1" outlineLevelCol="1" x14ac:dyDescent="0.3"/>
  <cols>
    <col min="1" max="3" width="6.5546875" style="24" customWidth="1"/>
    <col min="4" max="5" width="28" style="24" customWidth="1"/>
    <col min="6" max="9" width="16.109375" style="24" hidden="1" customWidth="1" outlineLevel="1"/>
    <col min="10" max="13" width="10.33203125" style="24" hidden="1" customWidth="1" outlineLevel="1"/>
    <col min="14" max="14" width="10.33203125" style="24" customWidth="1" collapsed="1"/>
    <col min="15" max="15" width="10.33203125" style="26" customWidth="1"/>
    <col min="16" max="16" width="12.33203125" style="26" customWidth="1"/>
    <col min="17" max="997" width="12.33203125" style="24" customWidth="1"/>
    <col min="998" max="16384" width="11.5546875" style="24"/>
  </cols>
  <sheetData>
    <row r="1" spans="1:18" ht="31.95" customHeight="1" x14ac:dyDescent="0.3">
      <c r="A1" s="17"/>
      <c r="B1" s="17"/>
      <c r="C1" s="17"/>
      <c r="D1" s="22"/>
      <c r="E1" s="17"/>
      <c r="F1" s="27"/>
      <c r="G1" s="27"/>
      <c r="H1" s="27"/>
      <c r="I1" s="27"/>
      <c r="J1" s="17"/>
      <c r="K1" s="17"/>
      <c r="L1" s="17"/>
      <c r="M1" s="17"/>
      <c r="N1" s="17"/>
      <c r="O1" s="17"/>
    </row>
    <row r="2" spans="1:18" ht="27.6" customHeight="1" x14ac:dyDescent="0.3">
      <c r="A2" s="17"/>
      <c r="B2" s="17"/>
      <c r="C2" s="17"/>
      <c r="D2" s="17"/>
      <c r="E2" s="17"/>
      <c r="F2" s="17" t="s">
        <v>26</v>
      </c>
      <c r="G2" s="18" t="s">
        <v>27</v>
      </c>
      <c r="H2" s="18" t="s">
        <v>26</v>
      </c>
      <c r="I2" s="17" t="s">
        <v>27</v>
      </c>
      <c r="J2" s="17"/>
      <c r="K2" s="17"/>
      <c r="L2" s="17" t="s">
        <v>5</v>
      </c>
      <c r="M2" s="17" t="s">
        <v>6</v>
      </c>
      <c r="N2" s="17" t="s">
        <v>24</v>
      </c>
      <c r="O2" s="17" t="s">
        <v>25</v>
      </c>
    </row>
    <row r="3" spans="1:18" ht="27.6" customHeight="1" x14ac:dyDescent="0.3">
      <c r="A3" s="17"/>
      <c r="B3" s="19"/>
      <c r="C3" s="17"/>
      <c r="D3" s="16" t="s">
        <v>12</v>
      </c>
      <c r="E3" s="16" t="s">
        <v>11</v>
      </c>
      <c r="F3" s="17" t="str">
        <f>IFERROR(VLOOKUP(D3,#REF!,2),"")</f>
        <v/>
      </c>
      <c r="G3" s="17" t="str">
        <f>IFERROR(VLOOKUP(D3,#REF!,3),"")</f>
        <v/>
      </c>
      <c r="H3" s="17" t="str">
        <f>IFERROR(VLOOKUP(E3,#REF!,2),"")</f>
        <v/>
      </c>
      <c r="I3" s="17" t="str">
        <f>IFERROR(VLOOKUP(E3,#REF!,3),"")</f>
        <v/>
      </c>
      <c r="J3" s="20" t="str">
        <f>IFERROR((F3/SUM(F3:G3))*(I3/SUM(H3:I3)),"")</f>
        <v/>
      </c>
      <c r="K3" s="20" t="str">
        <f>IFERROR((G3/SUM(F3:G3))*(H3/SUM(H3:I3)),"")</f>
        <v/>
      </c>
      <c r="L3" s="20" t="str">
        <f>IFERROR(J3/SUM(J3:K3),"")</f>
        <v/>
      </c>
      <c r="M3" s="20" t="str">
        <f>IFERROR(K3/SUM(J3:K3),"")</f>
        <v/>
      </c>
      <c r="N3" s="21">
        <v>1.32</v>
      </c>
      <c r="O3" s="21">
        <v>3.35</v>
      </c>
      <c r="Q3" s="23"/>
      <c r="R3" s="25"/>
    </row>
    <row r="4" spans="1:18" ht="27.6" customHeight="1" x14ac:dyDescent="0.3">
      <c r="A4" s="17"/>
      <c r="B4" s="19"/>
      <c r="C4" s="17"/>
      <c r="D4" s="16" t="s">
        <v>16</v>
      </c>
      <c r="E4" s="16" t="s">
        <v>20</v>
      </c>
      <c r="F4" s="17" t="str">
        <f>IFERROR(VLOOKUP(D4,#REF!,2),"")</f>
        <v/>
      </c>
      <c r="G4" s="17" t="str">
        <f>IFERROR(VLOOKUP(D4,#REF!,3),"")</f>
        <v/>
      </c>
      <c r="H4" s="17" t="str">
        <f>IFERROR(VLOOKUP(E4,#REF!,2),"")</f>
        <v/>
      </c>
      <c r="I4" s="17" t="str">
        <f>IFERROR(VLOOKUP(E4,#REF!,3),"")</f>
        <v/>
      </c>
      <c r="J4" s="20" t="str">
        <f t="shared" ref="J4:J10" si="0">IFERROR((F4/SUM(F4:G4))*(I4/SUM(H4:I4)),"")</f>
        <v/>
      </c>
      <c r="K4" s="20" t="str">
        <f t="shared" ref="K4:K10" si="1">IFERROR((G4/SUM(F4:G4))*(H4/SUM(H4:I4)),"")</f>
        <v/>
      </c>
      <c r="L4" s="20" t="str">
        <f t="shared" ref="L4:L10" si="2">IFERROR(J4/SUM(J4:K4),"")</f>
        <v/>
      </c>
      <c r="M4" s="20" t="str">
        <f t="shared" ref="M4:M10" si="3">IFERROR(K4/SUM(J4:K4),"")</f>
        <v/>
      </c>
      <c r="N4" s="21">
        <v>3.15</v>
      </c>
      <c r="O4" s="21">
        <v>1.34</v>
      </c>
      <c r="Q4" s="23"/>
      <c r="R4" s="25"/>
    </row>
    <row r="5" spans="1:18" ht="27.6" customHeight="1" x14ac:dyDescent="0.3">
      <c r="A5" s="17"/>
      <c r="B5" s="19"/>
      <c r="C5" s="17"/>
      <c r="D5" s="16" t="s">
        <v>14</v>
      </c>
      <c r="E5" s="16" t="s">
        <v>19</v>
      </c>
      <c r="F5" s="17" t="str">
        <f>IFERROR(VLOOKUP(D5,#REF!,2),"")</f>
        <v/>
      </c>
      <c r="G5" s="17" t="str">
        <f>IFERROR(VLOOKUP(D5,#REF!,3),"")</f>
        <v/>
      </c>
      <c r="H5" s="17" t="str">
        <f>IFERROR(VLOOKUP(E5,#REF!,2),"")</f>
        <v/>
      </c>
      <c r="I5" s="17" t="str">
        <f>IFERROR(VLOOKUP(E5,#REF!,3),"")</f>
        <v/>
      </c>
      <c r="J5" s="20" t="str">
        <f t="shared" si="0"/>
        <v/>
      </c>
      <c r="K5" s="20" t="str">
        <f t="shared" si="1"/>
        <v/>
      </c>
      <c r="L5" s="20" t="str">
        <f t="shared" si="2"/>
        <v/>
      </c>
      <c r="M5" s="20" t="str">
        <f t="shared" si="3"/>
        <v/>
      </c>
      <c r="N5" s="21">
        <v>6.2</v>
      </c>
      <c r="O5" s="21">
        <v>1.1200000000000001</v>
      </c>
      <c r="Q5" s="23"/>
      <c r="R5" s="25"/>
    </row>
    <row r="6" spans="1:18" ht="27.6" customHeight="1" x14ac:dyDescent="0.3">
      <c r="A6" s="17"/>
      <c r="B6" s="19"/>
      <c r="C6" s="17"/>
      <c r="D6" s="16" t="s">
        <v>15</v>
      </c>
      <c r="E6" s="16" t="s">
        <v>7</v>
      </c>
      <c r="F6" s="17" t="str">
        <f>IFERROR(VLOOKUP(D6,#REF!,2),"")</f>
        <v/>
      </c>
      <c r="G6" s="17" t="str">
        <f>IFERROR(VLOOKUP(D6,#REF!,3),"")</f>
        <v/>
      </c>
      <c r="H6" s="17" t="str">
        <f>IFERROR(VLOOKUP(E6,#REF!,2),"")</f>
        <v/>
      </c>
      <c r="I6" s="17" t="str">
        <f>IFERROR(VLOOKUP(E6,#REF!,3),"")</f>
        <v/>
      </c>
      <c r="J6" s="20" t="str">
        <f t="shared" si="0"/>
        <v/>
      </c>
      <c r="K6" s="20" t="str">
        <f t="shared" si="1"/>
        <v/>
      </c>
      <c r="L6" s="20" t="str">
        <f t="shared" si="2"/>
        <v/>
      </c>
      <c r="M6" s="20" t="str">
        <f t="shared" si="3"/>
        <v/>
      </c>
      <c r="N6" s="21">
        <v>1.7</v>
      </c>
      <c r="O6" s="21">
        <v>2.15</v>
      </c>
      <c r="Q6" s="23"/>
      <c r="R6" s="25"/>
    </row>
    <row r="7" spans="1:18" ht="27.6" customHeight="1" x14ac:dyDescent="0.3">
      <c r="A7" s="17"/>
      <c r="B7" s="19"/>
      <c r="C7" s="17"/>
      <c r="D7" s="16" t="s">
        <v>17</v>
      </c>
      <c r="E7" s="16" t="s">
        <v>18</v>
      </c>
      <c r="F7" s="17" t="str">
        <f>IFERROR(VLOOKUP(D7,#REF!,2),"")</f>
        <v/>
      </c>
      <c r="G7" s="17" t="str">
        <f>IFERROR(VLOOKUP(D7,#REF!,3),"")</f>
        <v/>
      </c>
      <c r="H7" s="17" t="str">
        <f>IFERROR(VLOOKUP(E7,#REF!,2),"")</f>
        <v/>
      </c>
      <c r="I7" s="17" t="str">
        <f>IFERROR(VLOOKUP(E7,#REF!,3),"")</f>
        <v/>
      </c>
      <c r="J7" s="20" t="str">
        <f t="shared" si="0"/>
        <v/>
      </c>
      <c r="K7" s="20" t="str">
        <f t="shared" si="1"/>
        <v/>
      </c>
      <c r="L7" s="20" t="str">
        <f t="shared" si="2"/>
        <v/>
      </c>
      <c r="M7" s="20" t="str">
        <f t="shared" si="3"/>
        <v/>
      </c>
      <c r="N7" s="21">
        <v>1.37</v>
      </c>
      <c r="O7" s="21">
        <v>3.05</v>
      </c>
      <c r="Q7" s="23"/>
      <c r="R7" s="25"/>
    </row>
    <row r="8" spans="1:18" ht="27.6" customHeight="1" x14ac:dyDescent="0.3">
      <c r="A8" s="17"/>
      <c r="B8" s="19"/>
      <c r="C8" s="17"/>
      <c r="D8" s="16" t="s">
        <v>9</v>
      </c>
      <c r="E8" s="16" t="s">
        <v>13</v>
      </c>
      <c r="F8" s="17" t="str">
        <f>IFERROR(VLOOKUP(D8,#REF!,2),"")</f>
        <v/>
      </c>
      <c r="G8" s="17" t="str">
        <f>IFERROR(VLOOKUP(D8,#REF!,3),"")</f>
        <v/>
      </c>
      <c r="H8" s="17" t="str">
        <f>IFERROR(VLOOKUP(E8,#REF!,2),"")</f>
        <v/>
      </c>
      <c r="I8" s="17" t="str">
        <f>IFERROR(VLOOKUP(E8,#REF!,3),"")</f>
        <v/>
      </c>
      <c r="J8" s="20" t="str">
        <f t="shared" si="0"/>
        <v/>
      </c>
      <c r="K8" s="20" t="str">
        <f t="shared" si="1"/>
        <v/>
      </c>
      <c r="L8" s="20" t="str">
        <f t="shared" si="2"/>
        <v/>
      </c>
      <c r="M8" s="20" t="str">
        <f t="shared" si="3"/>
        <v/>
      </c>
      <c r="N8" s="21">
        <v>1.1299999999999999</v>
      </c>
      <c r="O8" s="21">
        <v>4.2</v>
      </c>
      <c r="Q8" s="23"/>
      <c r="R8" s="25"/>
    </row>
    <row r="9" spans="1:18" ht="27.6" customHeight="1" x14ac:dyDescent="0.3">
      <c r="A9" s="17"/>
      <c r="B9" s="19"/>
      <c r="C9" s="17"/>
      <c r="D9" s="16" t="s">
        <v>21</v>
      </c>
      <c r="E9" s="16" t="s">
        <v>10</v>
      </c>
      <c r="F9" s="17" t="str">
        <f>IFERROR(VLOOKUP(D9,#REF!,2),"")</f>
        <v/>
      </c>
      <c r="G9" s="17" t="str">
        <f>IFERROR(VLOOKUP(D9,#REF!,3),"")</f>
        <v/>
      </c>
      <c r="H9" s="17" t="str">
        <f>IFERROR(VLOOKUP(E9,#REF!,2),"")</f>
        <v/>
      </c>
      <c r="I9" s="17" t="str">
        <f>IFERROR(VLOOKUP(E9,#REF!,3),"")</f>
        <v/>
      </c>
      <c r="J9" s="20" t="str">
        <f t="shared" si="0"/>
        <v/>
      </c>
      <c r="K9" s="20" t="str">
        <f t="shared" si="1"/>
        <v/>
      </c>
      <c r="L9" s="20" t="str">
        <f t="shared" si="2"/>
        <v/>
      </c>
      <c r="M9" s="20" t="str">
        <f t="shared" si="3"/>
        <v/>
      </c>
      <c r="N9" s="21">
        <v>1.8</v>
      </c>
      <c r="O9" s="21">
        <v>1.9</v>
      </c>
      <c r="Q9" s="23"/>
      <c r="R9" s="25"/>
    </row>
    <row r="10" spans="1:18" ht="27.6" customHeight="1" x14ac:dyDescent="0.3">
      <c r="A10" s="17"/>
      <c r="B10" s="19"/>
      <c r="C10" s="17"/>
      <c r="D10" s="16"/>
      <c r="E10" s="16"/>
      <c r="F10" s="17"/>
      <c r="G10" s="17"/>
      <c r="H10" s="17"/>
      <c r="I10" s="17"/>
      <c r="J10" s="20"/>
      <c r="K10" s="20"/>
      <c r="L10" s="20"/>
      <c r="M10" s="20"/>
      <c r="N10" s="21"/>
      <c r="O10" s="21"/>
      <c r="Q10" s="23"/>
      <c r="R10" s="25"/>
    </row>
  </sheetData>
  <mergeCells count="2">
    <mergeCell ref="F1:G1"/>
    <mergeCell ref="H1:I1"/>
  </mergeCells>
  <conditionalFormatting sqref="L3:M10">
    <cfRule type="colorScale" priority="32">
      <colorScale>
        <cfvo type="num" val="0"/>
        <cfvo type="percentile" val="0.5"/>
        <cfvo type="num" val="1"/>
        <color rgb="FFF8696B"/>
        <color rgb="FFFFEB84"/>
        <color rgb="FF63BE7B"/>
      </colorScale>
    </cfRule>
  </conditionalFormatting>
  <conditionalFormatting sqref="N3:N10">
    <cfRule type="cellIs" dxfId="3" priority="15" operator="between">
      <formula>1</formula>
      <formula>1.1</formula>
    </cfRule>
  </conditionalFormatting>
  <conditionalFormatting sqref="O3:O10">
    <cfRule type="cellIs" dxfId="2" priority="13" operator="between">
      <formula>2.6</formula>
      <formula>2.9</formula>
    </cfRule>
    <cfRule type="cellIs" dxfId="1" priority="14" operator="between">
      <formula>1</formula>
      <formula>1.2</formula>
    </cfRule>
  </conditionalFormatting>
  <conditionalFormatting sqref="C3:C10">
    <cfRule type="containsText" dxfId="0" priority="1" operator="containsText" text="0">
      <formula>NOT(ISERROR(SEARCH("0",C3)))</formula>
    </cfRule>
  </conditionalFormatting>
  <pageMargins left="0" right="0" top="0.39370078740157483" bottom="0.39370078740157483" header="0" footer="0"/>
  <pageSetup paperSize="9" fitToWidth="0" fitToHeight="0" pageOrder="overThenDown" orientation="portrait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38591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MatchJour</vt:lpstr>
      <vt:lpstr>cal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Alexandre PAGES</cp:lastModifiedBy>
  <cp:revision>217</cp:revision>
  <dcterms:created xsi:type="dcterms:W3CDTF">2017-11-29T12:59:15Z</dcterms:created>
  <dcterms:modified xsi:type="dcterms:W3CDTF">2019-03-22T08:51:54Z</dcterms:modified>
</cp:coreProperties>
</file>