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FRDELAPC\Desktop\"/>
    </mc:Choice>
  </mc:AlternateContent>
  <bookViews>
    <workbookView xWindow="0" yWindow="0" windowWidth="28800" windowHeight="12435" activeTab="3"/>
  </bookViews>
  <sheets>
    <sheet name="New Event" sheetId="5" r:id="rId1"/>
    <sheet name="Event Calendar" sheetId="3" r:id="rId2"/>
    <sheet name="Data" sheetId="6" r:id="rId3"/>
    <sheet name="Annexe Data" sheetId="4" r:id="rId4"/>
  </sheets>
  <externalReferences>
    <externalReference r:id="rId5"/>
  </externalReferences>
  <definedNames>
    <definedName name="Departement">'Annexe Data'!$A$8:$A$12</definedName>
    <definedName name="Division">'Annexe Data'!$A$3:$A$6</definedName>
    <definedName name="Month">'Annexe Data'!$A$20:$A$32</definedName>
    <definedName name="Title">'Annexe Data'!$C$2:INDEX('Annexe Data'!$C:$C,MATCH("*",'Annexe Data'!$C:$C,-1),1)</definedName>
    <definedName name="Type">'Annexe Data'!$A$14:$A$18</definedName>
    <definedName name="TypeC">'Annexe Data'!$A$34:$A$36</definedName>
  </definedNames>
  <calcPr calcId="152511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3" l="1"/>
  <c r="I34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1" i="4"/>
  <c r="L23" i="4"/>
  <c r="L26" i="4"/>
  <c r="L28" i="4"/>
  <c r="L32" i="4"/>
  <c r="L34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L20" i="4"/>
  <c r="L22" i="4"/>
  <c r="L24" i="4"/>
  <c r="L25" i="4"/>
  <c r="L27" i="4"/>
  <c r="L29" i="4"/>
  <c r="L30" i="4"/>
  <c r="L31" i="4"/>
  <c r="L33" i="4"/>
  <c r="N5" i="4"/>
  <c r="M5" i="4"/>
  <c r="L5" i="4"/>
  <c r="F6" i="4"/>
  <c r="G7" i="4"/>
  <c r="H8" i="4"/>
  <c r="F10" i="4"/>
  <c r="G11" i="4"/>
  <c r="H12" i="4"/>
  <c r="F14" i="4"/>
  <c r="G15" i="4"/>
  <c r="H16" i="4"/>
  <c r="F18" i="4"/>
  <c r="G19" i="4"/>
  <c r="H20" i="4"/>
  <c r="F22" i="4"/>
  <c r="G23" i="4"/>
  <c r="H24" i="4"/>
  <c r="F26" i="4"/>
  <c r="G27" i="4"/>
  <c r="H28" i="4"/>
  <c r="F30" i="4"/>
  <c r="G31" i="4"/>
  <c r="H32" i="4"/>
  <c r="F34" i="4"/>
  <c r="G6" i="4"/>
  <c r="F9" i="4"/>
  <c r="H11" i="4"/>
  <c r="G14" i="4"/>
  <c r="F17" i="4"/>
  <c r="H19" i="4"/>
  <c r="H23" i="4"/>
  <c r="G26" i="4"/>
  <c r="F29" i="4"/>
  <c r="H31" i="4"/>
  <c r="G34" i="4"/>
  <c r="F8" i="4"/>
  <c r="G9" i="4"/>
  <c r="F12" i="4"/>
  <c r="H14" i="4"/>
  <c r="G17" i="4"/>
  <c r="F20" i="4"/>
  <c r="H22" i="4"/>
  <c r="G25" i="4"/>
  <c r="F28" i="4"/>
  <c r="H30" i="4"/>
  <c r="G33" i="4"/>
  <c r="F7" i="4"/>
  <c r="G8" i="4"/>
  <c r="H9" i="4"/>
  <c r="F11" i="4"/>
  <c r="G12" i="4"/>
  <c r="H13" i="4"/>
  <c r="F15" i="4"/>
  <c r="G16" i="4"/>
  <c r="H17" i="4"/>
  <c r="F19" i="4"/>
  <c r="G20" i="4"/>
  <c r="H21" i="4"/>
  <c r="F23" i="4"/>
  <c r="G24" i="4"/>
  <c r="H25" i="4"/>
  <c r="F27" i="4"/>
  <c r="G28" i="4"/>
  <c r="H29" i="4"/>
  <c r="F31" i="4"/>
  <c r="G32" i="4"/>
  <c r="H33" i="4"/>
  <c r="H7" i="4"/>
  <c r="G10" i="4"/>
  <c r="F13" i="4"/>
  <c r="H15" i="4"/>
  <c r="G18" i="4"/>
  <c r="F21" i="4"/>
  <c r="G22" i="4"/>
  <c r="F25" i="4"/>
  <c r="H27" i="4"/>
  <c r="G30" i="4"/>
  <c r="F33" i="4"/>
  <c r="H6" i="4"/>
  <c r="H10" i="4"/>
  <c r="G13" i="4"/>
  <c r="F16" i="4"/>
  <c r="H18" i="4"/>
  <c r="G21" i="4"/>
  <c r="F24" i="4"/>
  <c r="H26" i="4"/>
  <c r="G29" i="4"/>
  <c r="F32" i="4"/>
  <c r="H34" i="4"/>
  <c r="H5" i="4"/>
  <c r="G5" i="4"/>
  <c r="F5" i="4"/>
  <c r="E6" i="4"/>
  <c r="E10" i="4"/>
  <c r="E14" i="4"/>
  <c r="E18" i="4"/>
  <c r="E22" i="4"/>
  <c r="E26" i="4"/>
  <c r="E30" i="4"/>
  <c r="E34" i="4"/>
  <c r="E7" i="4"/>
  <c r="E11" i="4"/>
  <c r="E15" i="4"/>
  <c r="E19" i="4"/>
  <c r="E23" i="4"/>
  <c r="E27" i="4"/>
  <c r="E31" i="4"/>
  <c r="E8" i="4"/>
  <c r="E12" i="4"/>
  <c r="E16" i="4"/>
  <c r="E20" i="4"/>
  <c r="E24" i="4"/>
  <c r="E28" i="4"/>
  <c r="E32" i="4"/>
  <c r="E9" i="4"/>
  <c r="E13" i="4"/>
  <c r="E17" i="4"/>
  <c r="E21" i="4"/>
  <c r="E25" i="4"/>
  <c r="E29" i="4"/>
  <c r="E33" i="4"/>
  <c r="E5" i="4"/>
  <c r="K5" i="4"/>
  <c r="K2" i="4" l="1"/>
  <c r="K3" i="4" s="1"/>
  <c r="A8" i="6"/>
  <c r="G8" i="6"/>
  <c r="H8" i="6"/>
  <c r="I8" i="6"/>
  <c r="L8" i="6"/>
  <c r="A7" i="6"/>
  <c r="G7" i="6"/>
  <c r="H7" i="6"/>
  <c r="L7" i="6"/>
  <c r="A6" i="6"/>
  <c r="L6" i="6" s="1"/>
  <c r="G6" i="6"/>
  <c r="I5" i="6" s="1"/>
  <c r="H6" i="6"/>
  <c r="A5" i="6"/>
  <c r="G5" i="6"/>
  <c r="I4" i="6" s="1"/>
  <c r="H5" i="6"/>
  <c r="A4" i="6"/>
  <c r="L4" i="6" s="1"/>
  <c r="G4" i="6"/>
  <c r="H4" i="6"/>
  <c r="J8" i="6"/>
  <c r="J7" i="6"/>
  <c r="J4" i="6"/>
  <c r="K8" i="6" l="1"/>
  <c r="I7" i="6"/>
  <c r="K7" i="6"/>
  <c r="I6" i="6"/>
  <c r="L5" i="6"/>
  <c r="K4" i="6"/>
  <c r="I7" i="4"/>
  <c r="I8" i="4" s="1"/>
  <c r="I9" i="4" s="1"/>
  <c r="I10" i="4" s="1"/>
  <c r="I11" i="4" s="1"/>
  <c r="I12" i="4" s="1"/>
  <c r="I13" i="4" s="1"/>
  <c r="I14" i="4" s="1"/>
  <c r="I15" i="4" s="1"/>
  <c r="I16" i="4" s="1"/>
  <c r="I17" i="4" s="1"/>
  <c r="I18" i="4" s="1"/>
  <c r="I19" i="4" s="1"/>
  <c r="I20" i="4" s="1"/>
  <c r="I21" i="4" s="1"/>
  <c r="I22" i="4" s="1"/>
  <c r="I23" i="4" s="1"/>
  <c r="I24" i="4" s="1"/>
  <c r="I25" i="4" s="1"/>
  <c r="I26" i="4" s="1"/>
  <c r="I27" i="4" s="1"/>
  <c r="I28" i="4" s="1"/>
  <c r="I29" i="4" s="1"/>
  <c r="I30" i="4" s="1"/>
  <c r="I31" i="4" s="1"/>
  <c r="I32" i="4" s="1"/>
  <c r="I33" i="4" s="1"/>
  <c r="I6" i="4"/>
  <c r="J6" i="6"/>
  <c r="J5" i="6"/>
  <c r="K5" i="6" l="1"/>
  <c r="K6" i="6"/>
  <c r="E2" i="4"/>
  <c r="E3" i="4" s="1"/>
  <c r="I3" i="6" l="1"/>
  <c r="H2" i="6"/>
  <c r="H3" i="6"/>
  <c r="G3" i="6"/>
  <c r="I2" i="6" s="1"/>
  <c r="G2" i="6"/>
  <c r="A2" i="6"/>
  <c r="A3" i="6" l="1"/>
  <c r="L3" i="6" s="1"/>
  <c r="J3" i="6"/>
  <c r="K3" i="6" l="1"/>
  <c r="E39" i="3"/>
  <c r="B40" i="3"/>
  <c r="B25" i="3"/>
  <c r="D22" i="3"/>
  <c r="C38" i="3"/>
  <c r="E41" i="3"/>
  <c r="E25" i="3"/>
  <c r="B18" i="3"/>
  <c r="L2" i="6"/>
  <c r="D26" i="3"/>
  <c r="C34" i="3"/>
  <c r="C41" i="3"/>
  <c r="E17" i="3"/>
  <c r="B19" i="3"/>
  <c r="E29" i="3"/>
  <c r="B33" i="3"/>
  <c r="D45" i="3"/>
  <c r="C24" i="3"/>
  <c r="D34" i="3"/>
  <c r="C42" i="3"/>
  <c r="E20" i="3"/>
  <c r="E27" i="3"/>
  <c r="B24" i="3"/>
  <c r="D43" i="3"/>
  <c r="E32" i="3"/>
  <c r="C22" i="3"/>
  <c r="B17" i="3"/>
  <c r="C39" i="3"/>
  <c r="E33" i="3"/>
  <c r="D28" i="3"/>
  <c r="C23" i="3"/>
  <c r="B27" i="3"/>
  <c r="B43" i="3"/>
  <c r="B26" i="3"/>
  <c r="B32" i="3"/>
  <c r="C44" i="3"/>
  <c r="E38" i="3"/>
  <c r="D33" i="3"/>
  <c r="C28" i="3"/>
  <c r="E22" i="3"/>
  <c r="B35" i="3"/>
  <c r="C29" i="3"/>
  <c r="D18" i="3"/>
  <c r="E36" i="3"/>
  <c r="C26" i="3"/>
  <c r="E43" i="3"/>
  <c r="C33" i="3"/>
  <c r="B44" i="3"/>
  <c r="D27" i="3"/>
  <c r="B31" i="3"/>
  <c r="D36" i="3"/>
  <c r="C31" i="3"/>
  <c r="D20" i="3"/>
  <c r="B37" i="3"/>
  <c r="C43" i="3"/>
  <c r="C17" i="3"/>
  <c r="D41" i="3"/>
  <c r="C36" i="3"/>
  <c r="E30" i="3"/>
  <c r="D25" i="3"/>
  <c r="C20" i="3"/>
  <c r="B41" i="3"/>
  <c r="C37" i="3"/>
  <c r="B28" i="3"/>
  <c r="E44" i="3"/>
  <c r="D23" i="3"/>
  <c r="B39" i="3"/>
  <c r="D30" i="3"/>
  <c r="E19" i="3"/>
  <c r="D35" i="3"/>
  <c r="E24" i="3"/>
  <c r="D40" i="3"/>
  <c r="C35" i="3"/>
  <c r="D24" i="3"/>
  <c r="C19" i="3"/>
  <c r="B30" i="3"/>
  <c r="B36" i="3"/>
  <c r="C40" i="3"/>
  <c r="E34" i="3"/>
  <c r="D29" i="3"/>
  <c r="E18" i="3"/>
  <c r="B29" i="3"/>
  <c r="C45" i="3"/>
  <c r="E23" i="3"/>
  <c r="B20" i="3"/>
  <c r="D31" i="3"/>
  <c r="B45" i="3"/>
  <c r="D38" i="3"/>
  <c r="B21" i="3"/>
  <c r="D42" i="3"/>
  <c r="E31" i="3"/>
  <c r="C21" i="3"/>
  <c r="B34" i="3"/>
  <c r="D39" i="3"/>
  <c r="E28" i="3"/>
  <c r="C18" i="3"/>
  <c r="D17" i="3"/>
  <c r="E35" i="3"/>
  <c r="C25" i="3"/>
  <c r="B38" i="3"/>
  <c r="E40" i="3"/>
  <c r="C30" i="3"/>
  <c r="D19" i="3"/>
  <c r="D44" i="3"/>
  <c r="E37" i="3"/>
  <c r="D32" i="3"/>
  <c r="C27" i="3"/>
  <c r="E21" i="3"/>
  <c r="B23" i="3"/>
  <c r="E45" i="3"/>
  <c r="B22" i="3"/>
  <c r="B42" i="3"/>
  <c r="E42" i="3"/>
  <c r="D37" i="3"/>
  <c r="C32" i="3"/>
  <c r="E26" i="3"/>
  <c r="D21" i="3"/>
  <c r="F24" i="3"/>
  <c r="J2" i="6"/>
  <c r="E4" i="4" l="1"/>
  <c r="K4" i="4"/>
  <c r="F20" i="3"/>
  <c r="F32" i="3"/>
  <c r="F37" i="3"/>
  <c r="F36" i="3"/>
  <c r="F33" i="3"/>
  <c r="F28" i="3"/>
  <c r="F23" i="3"/>
  <c r="F41" i="3"/>
  <c r="F38" i="3"/>
  <c r="F35" i="3"/>
  <c r="F26" i="3"/>
  <c r="F29" i="3"/>
  <c r="F40" i="3"/>
  <c r="F45" i="3"/>
  <c r="F18" i="3"/>
  <c r="F30" i="3"/>
  <c r="F31" i="3"/>
  <c r="F39" i="3"/>
  <c r="F22" i="3"/>
  <c r="F44" i="3"/>
  <c r="F43" i="3"/>
  <c r="F34" i="3"/>
  <c r="F19" i="3"/>
  <c r="F27" i="3"/>
  <c r="Y49" i="3"/>
  <c r="F17" i="3"/>
  <c r="F42" i="3"/>
  <c r="K2" i="6"/>
  <c r="F21" i="3"/>
  <c r="Y47" i="3"/>
  <c r="F25" i="3"/>
</calcChain>
</file>

<file path=xl/comments1.xml><?xml version="1.0" encoding="utf-8"?>
<comments xmlns="http://schemas.openxmlformats.org/spreadsheetml/2006/main">
  <authors>
    <author>Delaporte, Cyprien</author>
  </authors>
  <commentList>
    <comment ref="B16" authorId="0" shapeId="0">
      <text>
        <r>
          <rPr>
            <b/>
            <sz val="9"/>
            <color indexed="81"/>
            <rFont val="Tahoma"/>
            <family val="2"/>
          </rPr>
          <t>You need to Refresh before picking an event and rescale after.</t>
        </r>
      </text>
    </comment>
  </commentList>
</comments>
</file>

<file path=xl/comments2.xml><?xml version="1.0" encoding="utf-8"?>
<comments xmlns="http://schemas.openxmlformats.org/spreadsheetml/2006/main">
  <authors>
    <author>Delaporte, Cyprien</author>
  </authors>
  <commentList>
    <comment ref="E5" authorId="0" shapeId="0">
      <text>
        <r>
          <rPr>
            <sz val="9"/>
            <color indexed="81"/>
            <rFont val="Tahoma"/>
            <family val="2"/>
          </rPr>
          <t>Erreur 1</t>
        </r>
      </text>
    </comment>
  </commentList>
</comments>
</file>

<file path=xl/sharedStrings.xml><?xml version="1.0" encoding="utf-8"?>
<sst xmlns="http://schemas.openxmlformats.org/spreadsheetml/2006/main" count="622" uniqueCount="228">
  <si>
    <t>Title</t>
  </si>
  <si>
    <t>Type</t>
  </si>
  <si>
    <t>Departement</t>
  </si>
  <si>
    <t>Start Time</t>
  </si>
  <si>
    <t>End Time</t>
  </si>
  <si>
    <t>Division</t>
  </si>
  <si>
    <t>Validation</t>
  </si>
  <si>
    <t>Type of The Event</t>
  </si>
  <si>
    <t>Hybrid Promo</t>
  </si>
  <si>
    <t>RME</t>
  </si>
  <si>
    <t>Sales Material</t>
  </si>
  <si>
    <t>Brand Activation</t>
  </si>
  <si>
    <t>Marketing</t>
  </si>
  <si>
    <t>Trade Show</t>
  </si>
  <si>
    <t>Energy</t>
  </si>
  <si>
    <t>Pictures</t>
  </si>
  <si>
    <t>Sales</t>
  </si>
  <si>
    <t>Product Launch</t>
  </si>
  <si>
    <t>Memory Media</t>
  </si>
  <si>
    <t>Online Promo</t>
  </si>
  <si>
    <t>Tape</t>
  </si>
  <si>
    <t>Offline Promo</t>
  </si>
  <si>
    <t>Price Setting</t>
  </si>
  <si>
    <t>Logistics</t>
  </si>
  <si>
    <t>Month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</si>
  <si>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</si>
  <si>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</si>
  <si>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</si>
  <si>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</si>
  <si>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</si>
  <si>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</si>
  <si>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</si>
  <si>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</si>
  <si>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</si>
  <si>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</si>
  <si>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</si>
  <si>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</si>
  <si>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Task #1</t>
  </si>
  <si>
    <t>Start Time #1</t>
  </si>
  <si>
    <t>End Time #1</t>
  </si>
  <si>
    <t>Division #1</t>
  </si>
  <si>
    <t>Task #2</t>
  </si>
  <si>
    <t>Start Time #2</t>
  </si>
  <si>
    <t>End Time #2</t>
  </si>
  <si>
    <t>Division #2</t>
  </si>
  <si>
    <t>Task #3</t>
  </si>
  <si>
    <t>Start Time #3</t>
  </si>
  <si>
    <t>End Time #3</t>
  </si>
  <si>
    <t>Division #3</t>
  </si>
  <si>
    <t>Task #4</t>
  </si>
  <si>
    <t>Start Time #4</t>
  </si>
  <si>
    <t>End Time #4</t>
  </si>
  <si>
    <t>Division #4</t>
  </si>
  <si>
    <t>Task #5</t>
  </si>
  <si>
    <t>Start Time #5</t>
  </si>
  <si>
    <t>End Time #5</t>
  </si>
  <si>
    <t>Division #5</t>
  </si>
  <si>
    <t>Task #6</t>
  </si>
  <si>
    <t>Start Time #6</t>
  </si>
  <si>
    <t>End Time #6</t>
  </si>
  <si>
    <t>Division #6</t>
  </si>
  <si>
    <t>Task #7</t>
  </si>
  <si>
    <t>Start Time #7</t>
  </si>
  <si>
    <t>End Time #7</t>
  </si>
  <si>
    <t>Division #7</t>
  </si>
  <si>
    <t>Task #8</t>
  </si>
  <si>
    <t>Start Time #8</t>
  </si>
  <si>
    <t>End Time #8</t>
  </si>
  <si>
    <t>Division #8</t>
  </si>
  <si>
    <t>Task #9</t>
  </si>
  <si>
    <t>Start Time #9</t>
  </si>
  <si>
    <t>End Time #9</t>
  </si>
  <si>
    <t>Division #9</t>
  </si>
  <si>
    <t>Task #10</t>
  </si>
  <si>
    <t>Start Time #10</t>
  </si>
  <si>
    <t>End Time #10</t>
  </si>
  <si>
    <t>Division #10</t>
  </si>
  <si>
    <t>Task #11</t>
  </si>
  <si>
    <t>Start Time #11</t>
  </si>
  <si>
    <t>End Time #11</t>
  </si>
  <si>
    <t>Division #11</t>
  </si>
  <si>
    <t>Task #12</t>
  </si>
  <si>
    <t>Start Time #12</t>
  </si>
  <si>
    <t>End Time #12</t>
  </si>
  <si>
    <t>Division #12</t>
  </si>
  <si>
    <t>Task #13</t>
  </si>
  <si>
    <t>Start Time #13</t>
  </si>
  <si>
    <t>End Time #13</t>
  </si>
  <si>
    <t>Division #13</t>
  </si>
  <si>
    <t>Task #14</t>
  </si>
  <si>
    <t>Start Time #14</t>
  </si>
  <si>
    <t>End Time #14</t>
  </si>
  <si>
    <t>Division #14</t>
  </si>
  <si>
    <t>Task #15</t>
  </si>
  <si>
    <t>Start Time #15</t>
  </si>
  <si>
    <t>End Time #15</t>
  </si>
  <si>
    <t>Division #15</t>
  </si>
  <si>
    <t>Task #16</t>
  </si>
  <si>
    <t>Start Time #16</t>
  </si>
  <si>
    <t>End Time #16</t>
  </si>
  <si>
    <t>Division #16</t>
  </si>
  <si>
    <t>Task #17</t>
  </si>
  <si>
    <t>Start Time #17</t>
  </si>
  <si>
    <t>End Time #17</t>
  </si>
  <si>
    <t>Division #17</t>
  </si>
  <si>
    <t>Task #18</t>
  </si>
  <si>
    <t>Start Time #18</t>
  </si>
  <si>
    <t>End Time #18</t>
  </si>
  <si>
    <t>Division #18</t>
  </si>
  <si>
    <t>Task #19</t>
  </si>
  <si>
    <t>Start Time #19</t>
  </si>
  <si>
    <t>End Time #19</t>
  </si>
  <si>
    <t>Division #19</t>
  </si>
  <si>
    <t>Task #20</t>
  </si>
  <si>
    <t>Start Time #20</t>
  </si>
  <si>
    <t>End Time #20</t>
  </si>
  <si>
    <t>Division #20</t>
  </si>
  <si>
    <t>Task #21</t>
  </si>
  <si>
    <t>Start Time #21</t>
  </si>
  <si>
    <t>End Time #21</t>
  </si>
  <si>
    <t>Division #21</t>
  </si>
  <si>
    <t>Task #22</t>
  </si>
  <si>
    <t>Start Time #22</t>
  </si>
  <si>
    <t>End Time #22</t>
  </si>
  <si>
    <t>Division #22</t>
  </si>
  <si>
    <t>Task #23</t>
  </si>
  <si>
    <t>Start Time #23</t>
  </si>
  <si>
    <t>End Time #23</t>
  </si>
  <si>
    <t>Division #23</t>
  </si>
  <si>
    <t>Task #24</t>
  </si>
  <si>
    <t>Start Time #24</t>
  </si>
  <si>
    <t>End Time #24</t>
  </si>
  <si>
    <t>Division #24</t>
  </si>
  <si>
    <t>Task #25</t>
  </si>
  <si>
    <t>Start Time #25</t>
  </si>
  <si>
    <t>End Time #25</t>
  </si>
  <si>
    <t>Division #25</t>
  </si>
  <si>
    <t>Task #26</t>
  </si>
  <si>
    <t>Start Time #26</t>
  </si>
  <si>
    <t>End Time #26</t>
  </si>
  <si>
    <t>Division #26</t>
  </si>
  <si>
    <t>Task #27</t>
  </si>
  <si>
    <t>Start Time #27</t>
  </si>
  <si>
    <t>End Time #27</t>
  </si>
  <si>
    <t>Division #27</t>
  </si>
  <si>
    <t>Task #28</t>
  </si>
  <si>
    <t>Start Time #28</t>
  </si>
  <si>
    <t>End Time #28</t>
  </si>
  <si>
    <t>Division #28</t>
  </si>
  <si>
    <t>Task #29</t>
  </si>
  <si>
    <t>Start Time #29</t>
  </si>
  <si>
    <t>End Time #29</t>
  </si>
  <si>
    <t>Division #29</t>
  </si>
  <si>
    <t>Task #30</t>
  </si>
  <si>
    <t>Start Time #30</t>
  </si>
  <si>
    <t>End Time #30</t>
  </si>
  <si>
    <t>Division #30</t>
  </si>
  <si>
    <t>Mobile Projector</t>
  </si>
  <si>
    <t>End Date in Number Form</t>
  </si>
  <si>
    <t>Start Date in Number Form</t>
  </si>
  <si>
    <t>Duration</t>
  </si>
  <si>
    <t>End Date</t>
  </si>
  <si>
    <t>Start Date</t>
  </si>
  <si>
    <t>Type of the Event</t>
  </si>
  <si>
    <t>Department</t>
  </si>
  <si>
    <t>Fiscal Year</t>
  </si>
  <si>
    <t>FY18</t>
  </si>
  <si>
    <t>0</t>
  </si>
  <si>
    <t>Look-up</t>
  </si>
  <si>
    <t>Title Validation</t>
  </si>
  <si>
    <t>Fiscal Year Validation</t>
  </si>
  <si>
    <t>Concatener</t>
  </si>
  <si>
    <t>(blank)</t>
  </si>
  <si>
    <t>Event Title</t>
  </si>
  <si>
    <t>/!\ You can't change the name after /!\</t>
  </si>
  <si>
    <t>Cannot start before Today</t>
  </si>
  <si>
    <t>Cannot end before "Start Time"</t>
  </si>
  <si>
    <t>Main Event Part</t>
  </si>
  <si>
    <t>Name</t>
  </si>
  <si>
    <t>Division in Charge</t>
  </si>
  <si>
    <t>Starting Time</t>
  </si>
  <si>
    <t>Ending Time</t>
  </si>
  <si>
    <t>Tasks Part</t>
  </si>
  <si>
    <t>Lists</t>
  </si>
  <si>
    <t>Title Filter</t>
  </si>
  <si>
    <t>Event Organizer</t>
  </si>
  <si>
    <t>Based on ending date of the event</t>
  </si>
  <si>
    <t>Only needed for Division Calendar</t>
  </si>
  <si>
    <t>Required for Disivions Calendar</t>
  </si>
  <si>
    <t>Required only for Event Calendar</t>
  </si>
  <si>
    <t>Type of Calendar</t>
  </si>
  <si>
    <t>Event</t>
  </si>
  <si>
    <t>Test</t>
  </si>
  <si>
    <t>Testing #1</t>
  </si>
  <si>
    <t>Testing #2</t>
  </si>
  <si>
    <t>Testing #3</t>
  </si>
  <si>
    <t>Testing #4</t>
  </si>
  <si>
    <t>Testing #5</t>
  </si>
  <si>
    <t>Testing #6</t>
  </si>
  <si>
    <t>Testing #7</t>
  </si>
  <si>
    <t>Testing #8</t>
  </si>
  <si>
    <t>Testing #9</t>
  </si>
  <si>
    <t>Testing #10</t>
  </si>
  <si>
    <t>Testing #11</t>
  </si>
  <si>
    <t>Testing #12</t>
  </si>
  <si>
    <t>Testing #13</t>
  </si>
  <si>
    <t>Testing #14</t>
  </si>
  <si>
    <t>Testing #15</t>
  </si>
  <si>
    <t>Testing #16</t>
  </si>
  <si>
    <t>Testing #17</t>
  </si>
  <si>
    <t>Testing #18</t>
  </si>
  <si>
    <t>Testing #19</t>
  </si>
  <si>
    <t>Testing #20</t>
  </si>
  <si>
    <t>Testing #21</t>
  </si>
  <si>
    <t>Testing #22</t>
  </si>
  <si>
    <t>Testing #23</t>
  </si>
  <si>
    <t>Testing #24</t>
  </si>
  <si>
    <t>Testing #25</t>
  </si>
  <si>
    <t>Testing #26</t>
  </si>
  <si>
    <t>Testing #27</t>
  </si>
  <si>
    <t>Testing #28</t>
  </si>
  <si>
    <t>Testing #29</t>
  </si>
  <si>
    <t>Testing #30</t>
  </si>
  <si>
    <t>Required for Event &amp; Departement Calendar</t>
  </si>
  <si>
    <t>Click New event to update a searched event</t>
  </si>
  <si>
    <t>It will clean the form</t>
  </si>
  <si>
    <t>Create/Edit an Event</t>
  </si>
  <si>
    <t>Search New Event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</si>
</sst>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yy;@"/>
    <numFmt numFmtId="165" formatCode="d/m/yy;@"/>
  </numFmts>
  <fonts count="22" x14ac:knownFonts="1"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b/>
      <sz val="12"/>
      <color rgb="FFFA7D0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u/>
      <sz val="12"/>
      <color theme="1"/>
      <name val="Calibri"/>
      <family val="2"/>
      <scheme val="minor"/>
    </font>
    <font>
      <b/>
      <sz val="12"/>
      <color theme="0"/>
      <name val="SST Heavy"/>
      <family val="2"/>
    </font>
    <font>
      <b/>
      <sz val="12"/>
      <color theme="1"/>
      <name val="SST Heavy"/>
      <family val="2"/>
    </font>
    <font>
      <b/>
      <sz val="9"/>
      <color indexed="81"/>
      <name val="Tahoma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2"/>
      <color rgb="FF000000"/>
      <name val="Calibri"/>
      <family val="2"/>
    </font>
    <font>
      <sz val="12"/>
      <color theme="0"/>
      <name val="Calibri"/>
      <family val="2"/>
      <scheme val="minor"/>
    </font>
    <font>
      <sz val="22"/>
      <color rgb="FF000000"/>
      <name val="SST Heavy"/>
      <family val="2"/>
    </font>
    <font>
      <sz val="9"/>
      <color indexed="81"/>
      <name val="Tahoma"/>
      <family val="2"/>
    </font>
    <font>
      <b/>
      <sz val="20"/>
      <color theme="0"/>
      <name val="SST Heavy"/>
      <family val="2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rgb="FFA5A5A5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ck">
        <color theme="4" tint="0.499984740745262"/>
      </top>
      <bottom/>
      <diagonal/>
    </border>
    <border>
      <left/>
      <right style="thin">
        <color rgb="FF3F3F3F"/>
      </right>
      <top/>
      <bottom/>
      <diagonal/>
    </border>
  </borders>
  <cellStyleXfs count="12">
    <xf numFmtId="0" fontId="0" fillId="0" borderId="0"/>
    <xf numFmtId="0" fontId="1" fillId="3" borderId="0" applyNumberFormat="0" applyBorder="0" applyAlignment="0" applyProtection="0"/>
    <xf numFmtId="0" fontId="2" fillId="0" borderId="0"/>
    <xf numFmtId="0" fontId="3" fillId="2" borderId="1" applyNumberFormat="0" applyAlignment="0" applyProtection="0"/>
    <xf numFmtId="0" fontId="9" fillId="0" borderId="0" applyNumberFormat="0" applyFill="0" applyBorder="0" applyAlignment="0" applyProtection="0"/>
    <xf numFmtId="0" fontId="10" fillId="0" borderId="10" applyNumberFormat="0" applyFill="0" applyAlignment="0" applyProtection="0"/>
    <xf numFmtId="0" fontId="11" fillId="0" borderId="11" applyNumberFormat="0" applyFill="0" applyAlignment="0" applyProtection="0"/>
    <xf numFmtId="0" fontId="12" fillId="0" borderId="12" applyNumberFormat="0" applyFill="0" applyAlignment="0" applyProtection="0"/>
    <xf numFmtId="0" fontId="13" fillId="2" borderId="13" applyNumberFormat="0" applyAlignment="0" applyProtection="0"/>
    <xf numFmtId="0" fontId="14" fillId="4" borderId="1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74">
    <xf numFmtId="0" fontId="0" fillId="0" borderId="0" xfId="0"/>
    <xf numFmtId="0" fontId="0" fillId="0" borderId="0" xfId="0" applyAlignment="1"/>
    <xf numFmtId="164" fontId="0" fillId="0" borderId="0" xfId="0" applyNumberFormat="1"/>
    <xf numFmtId="0" fontId="0" fillId="0" borderId="3" xfId="0" applyNumberFormat="1" applyBorder="1"/>
    <xf numFmtId="0" fontId="0" fillId="0" borderId="0" xfId="0" applyBorder="1"/>
    <xf numFmtId="0" fontId="7" fillId="0" borderId="8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9" xfId="0" applyFont="1" applyBorder="1" applyAlignment="1">
      <alignment vertical="center"/>
    </xf>
    <xf numFmtId="14" fontId="0" fillId="0" borderId="0" xfId="0" applyNumberFormat="1"/>
    <xf numFmtId="0" fontId="0" fillId="0" borderId="0" xfId="0" applyNumberFormat="1"/>
    <xf numFmtId="164" fontId="0" fillId="0" borderId="0" xfId="0" applyNumberFormat="1" applyBorder="1"/>
    <xf numFmtId="0" fontId="0" fillId="0" borderId="0" xfId="0" applyNumberFormat="1" applyBorder="1"/>
    <xf numFmtId="0" fontId="0" fillId="5" borderId="0" xfId="0" applyFill="1"/>
    <xf numFmtId="0" fontId="0" fillId="6" borderId="0" xfId="0" applyFill="1"/>
    <xf numFmtId="0" fontId="1" fillId="6" borderId="0" xfId="1" applyFill="1"/>
    <xf numFmtId="0" fontId="6" fillId="7" borderId="2" xfId="0" applyFont="1" applyFill="1" applyBorder="1" applyAlignment="1">
      <alignment horizontal="center" vertical="center"/>
    </xf>
    <xf numFmtId="1" fontId="0" fillId="8" borderId="6" xfId="0" applyNumberFormat="1" applyFont="1" applyFill="1" applyBorder="1"/>
    <xf numFmtId="1" fontId="0" fillId="9" borderId="6" xfId="0" applyNumberFormat="1" applyFont="1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15" fillId="5" borderId="0" xfId="10" applyFill="1" applyAlignment="1">
      <alignment horizontal="center"/>
    </xf>
    <xf numFmtId="0" fontId="10" fillId="5" borderId="10" xfId="5" applyFill="1" applyAlignment="1">
      <alignment horizontal="center"/>
    </xf>
    <xf numFmtId="0" fontId="11" fillId="5" borderId="11" xfId="6" applyFill="1" applyAlignment="1">
      <alignment horizontal="center"/>
    </xf>
    <xf numFmtId="0" fontId="0" fillId="5" borderId="15" xfId="0" applyFill="1" applyBorder="1" applyAlignment="1">
      <alignment horizontal="center"/>
    </xf>
    <xf numFmtId="0" fontId="16" fillId="5" borderId="0" xfId="11" applyFill="1" applyAlignment="1">
      <alignment horizontal="center"/>
    </xf>
    <xf numFmtId="0" fontId="0" fillId="10" borderId="0" xfId="0" applyFill="1"/>
    <xf numFmtId="0" fontId="0" fillId="10" borderId="0" xfId="0" applyFill="1" applyAlignment="1">
      <alignment horizontal="center"/>
    </xf>
    <xf numFmtId="0" fontId="12" fillId="10" borderId="12" xfId="7" applyFill="1" applyAlignment="1">
      <alignment horizontal="center"/>
    </xf>
    <xf numFmtId="0" fontId="13" fillId="2" borderId="13" xfId="8" applyAlignment="1">
      <alignment horizontal="center"/>
    </xf>
    <xf numFmtId="0" fontId="13" fillId="2" borderId="13" xfId="8"/>
    <xf numFmtId="0" fontId="0" fillId="10" borderId="16" xfId="0" applyFill="1" applyBorder="1" applyAlignment="1"/>
    <xf numFmtId="0" fontId="0" fillId="10" borderId="0" xfId="0" applyFill="1" applyAlignment="1">
      <alignment horizontal="right"/>
    </xf>
    <xf numFmtId="0" fontId="0" fillId="1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11" borderId="0" xfId="0" applyFill="1"/>
    <xf numFmtId="0" fontId="0" fillId="0" borderId="0" xfId="0" applyFill="1"/>
    <xf numFmtId="14" fontId="14" fillId="4" borderId="14" xfId="9" applyNumberFormat="1"/>
    <xf numFmtId="14" fontId="13" fillId="2" borderId="13" xfId="8" applyNumberFormat="1"/>
    <xf numFmtId="14" fontId="0" fillId="10" borderId="0" xfId="0" applyNumberFormat="1" applyFill="1"/>
    <xf numFmtId="0" fontId="14" fillId="4" borderId="14" xfId="9" applyAlignment="1">
      <alignment horizontal="right"/>
    </xf>
    <xf numFmtId="0" fontId="14" fillId="4" borderId="14" xfId="9" applyAlignment="1">
      <alignment horizontal="center"/>
    </xf>
    <xf numFmtId="0" fontId="18" fillId="13" borderId="0" xfId="0" applyFont="1" applyFill="1"/>
    <xf numFmtId="0" fontId="18" fillId="6" borderId="0" xfId="0" applyFont="1" applyFill="1"/>
    <xf numFmtId="0" fontId="10" fillId="12" borderId="10" xfId="5" applyFill="1"/>
    <xf numFmtId="0" fontId="16" fillId="5" borderId="0" xfId="11" applyFill="1"/>
    <xf numFmtId="0" fontId="16" fillId="5" borderId="0" xfId="11" applyFill="1" applyAlignment="1">
      <alignment wrapText="1"/>
    </xf>
    <xf numFmtId="0" fontId="5" fillId="6" borderId="0" xfId="0" applyFont="1" applyFill="1" applyAlignment="1">
      <alignment vertical="center"/>
    </xf>
    <xf numFmtId="164" fontId="14" fillId="4" borderId="14" xfId="9" applyNumberFormat="1" applyAlignment="1">
      <alignment horizontal="right"/>
    </xf>
    <xf numFmtId="165" fontId="3" fillId="6" borderId="2" xfId="3" applyNumberForma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49" fontId="0" fillId="0" borderId="0" xfId="0" applyNumberFormat="1"/>
    <xf numFmtId="49" fontId="0" fillId="0" borderId="0" xfId="0" applyNumberFormat="1" applyBorder="1"/>
    <xf numFmtId="0" fontId="18" fillId="13" borderId="0" xfId="0" applyFont="1" applyFill="1" applyAlignment="1">
      <alignment horizontal="center"/>
    </xf>
    <xf numFmtId="0" fontId="0" fillId="11" borderId="0" xfId="0" applyFill="1" applyAlignment="1">
      <alignment horizontal="center"/>
    </xf>
    <xf numFmtId="0" fontId="0" fillId="10" borderId="0" xfId="0" applyFill="1" applyAlignment="1">
      <alignment horizontal="right"/>
    </xf>
    <xf numFmtId="0" fontId="0" fillId="10" borderId="0" xfId="0" applyFill="1" applyAlignment="1">
      <alignment horizontal="center"/>
    </xf>
    <xf numFmtId="0" fontId="9" fillId="10" borderId="0" xfId="4" applyFill="1" applyAlignment="1">
      <alignment horizontal="center"/>
    </xf>
    <xf numFmtId="0" fontId="9" fillId="5" borderId="0" xfId="4" applyFill="1" applyAlignment="1">
      <alignment horizontal="center" textRotation="90"/>
    </xf>
    <xf numFmtId="0" fontId="4" fillId="6" borderId="5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14" fillId="4" borderId="14" xfId="9" applyNumberFormat="1" applyAlignment="1">
      <alignment horizontal="right"/>
    </xf>
    <xf numFmtId="0" fontId="0" fillId="0" borderId="0" xfId="0" applyBorder="1" applyAlignment="1"/>
    <xf numFmtId="164" fontId="0" fillId="0" borderId="0" xfId="0" applyNumberFormat="1" applyBorder="1" applyAlignment="1"/>
    <xf numFmtId="0" fontId="16" fillId="6" borderId="0" xfId="11" applyFill="1" applyAlignment="1">
      <alignment horizontal="center"/>
    </xf>
    <xf numFmtId="0" fontId="16" fillId="6" borderId="0" xfId="11" applyFill="1" applyAlignment="1"/>
    <xf numFmtId="0" fontId="16" fillId="6" borderId="0" xfId="11" applyFill="1" applyAlignment="1">
      <alignment horizontal="center"/>
    </xf>
    <xf numFmtId="0" fontId="0" fillId="13" borderId="0" xfId="0" applyFill="1" applyAlignment="1">
      <alignment horizontal="left"/>
    </xf>
    <xf numFmtId="0" fontId="0" fillId="13" borderId="0" xfId="0" applyFill="1"/>
    <xf numFmtId="0" fontId="21" fillId="7" borderId="5" xfId="0" applyFont="1" applyFill="1" applyBorder="1" applyAlignment="1">
      <alignment horizontal="center" vertical="center"/>
    </xf>
    <xf numFmtId="0" fontId="21" fillId="7" borderId="4" xfId="0" applyFont="1" applyFill="1" applyBorder="1" applyAlignment="1">
      <alignment horizontal="center" vertical="center"/>
    </xf>
    <xf numFmtId="0" fontId="21" fillId="7" borderId="3" xfId="0" applyFont="1" applyFill="1" applyBorder="1" applyAlignment="1">
      <alignment horizontal="center" vertical="center"/>
    </xf>
  </cellXfs>
  <cellStyles count="12">
    <cellStyle name="Accent1" xfId="1" builtinId="29"/>
    <cellStyle name="Calculation 2" xfId="3"/>
    <cellStyle name="Check Cell" xfId="9" builtinId="23"/>
    <cellStyle name="Explanatory Text" xfId="11" builtinId="53"/>
    <cellStyle name="Heading 1" xfId="5" builtinId="16"/>
    <cellStyle name="Heading 2" xfId="6" builtinId="17"/>
    <cellStyle name="Heading 3" xfId="7" builtinId="18"/>
    <cellStyle name="Normal" xfId="0" builtinId="0"/>
    <cellStyle name="Normal_Sheet1" xfId="2"/>
    <cellStyle name="Output" xfId="8" builtinId="21"/>
    <cellStyle name="Title" xfId="4" builtinId="15"/>
    <cellStyle name="Warning Text" xfId="10" builtinId="11"/>
  </cellStyles>
  <dxfs count="132"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/>
      </border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general" vertical="bottom" textRotation="0" wrapText="0" indent="0" justifyLastLine="0" shrinkToFit="0" readingOrder="0"/>
    </dxf>
    <dxf>
      <numFmt numFmtId="164" formatCode="d/m/yyyy;@"/>
    </dxf>
    <dxf>
      <numFmt numFmtId="164" formatCode="d/m/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164" formatCode="d/m/yy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  <alignment horizontal="general" vertical="bottom" textRotation="0" wrapText="0" indent="0" justifyLastLine="0" shrinkToFit="0" readingOrder="0"/>
    </dxf>
    <dxf>
      <numFmt numFmtId="164" formatCode="d/m/yyyy;@"/>
    </dxf>
    <dxf>
      <numFmt numFmtId="164" formatCode="d/m/yyyy;@"/>
    </dxf>
    <dxf>
      <numFmt numFmtId="164" formatCode="d/m/yyyy;@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Segoe UI"/>
        <scheme val="none"/>
      </font>
      <numFmt numFmtId="27" formatCode="dd/mm/yyyy\ hh:mm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alignment horizontal="general" vertical="bottom" textRotation="0" wrapText="0" indent="0" justifyLastLine="0" shrinkToFit="0" readingOrder="0"/>
    </dxf>
    <dxf>
      <numFmt numFmtId="164" formatCode="d/m/yyyy;@"/>
    </dxf>
    <dxf>
      <numFmt numFmtId="164" formatCode="d/m/yyyy;@"/>
    </dxf>
    <dxf>
      <numFmt numFmtId="30" formatCode="@"/>
    </dxf>
    <dxf>
      <numFmt numFmtId="164" formatCode="d/m/yyyy;@"/>
    </dxf>
    <dxf>
      <numFmt numFmtId="0" formatCode="General"/>
    </dxf>
    <dxf>
      <numFmt numFmtId="0" formatCode="General"/>
    </dxf>
    <dxf>
      <numFmt numFmtId="0" formatCode="General"/>
    </dxf>
    <dxf>
      <numFmt numFmtId="164" formatCode="d/m/yyyy;@"/>
    </dxf>
    <dxf>
      <numFmt numFmtId="164" formatCode="d/m/yy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d/m/yyyy;@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164" formatCode="d/m/yyyy;@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0" formatCode="General"/>
      <border diagonalUp="0" diagonalDown="0">
        <left/>
        <right/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RME Project Calendar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v>Start Date</c:v>
          </c:tx>
          <c:spPr>
            <a:noFill/>
            <a:ln>
              <a:noFill/>
            </a:ln>
            <a:effectLst/>
          </c:spPr>
          <c:invertIfNegative val="0"/>
          <c:cat>
            <c:multiLvlStrRef>
              <c:f>'Event Calendar'!$B$17:$B$45</c:f>
            </c:multiLvlStrRef>
          </c:cat>
          <c:val>
            <c:numRef>
              <c:f>'Event Calendar'!$C$17:$C$45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</c:ser>
        <c:ser>
          <c:idx val="2"/>
          <c:order val="1"/>
          <c:tx>
            <c:v>Duration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2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3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4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5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6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7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8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9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10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11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12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13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14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15"/>
            <c:invertIfNegative val="0"/>
            <c:bubble3D val="0"/>
            <c:spPr>
              <a:solidFill>
                <a:srgbClr val="62BED6"/>
              </a:solidFill>
              <a:ln>
                <a:noFill/>
              </a:ln>
              <a:effectLst/>
            </c:spPr>
          </c:dPt>
          <c:dPt>
            <c:idx val="16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17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18"/>
            <c:invertIfNegative val="0"/>
            <c:bubble3D val="0"/>
            <c:spPr>
              <a:solidFill>
                <a:srgbClr val="528E78"/>
              </a:solidFill>
              <a:ln>
                <a:noFill/>
              </a:ln>
              <a:effectLst/>
            </c:spPr>
          </c:dPt>
          <c:dPt>
            <c:idx val="19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20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21"/>
            <c:invertIfNegative val="0"/>
            <c:bubble3D val="0"/>
            <c:spPr>
              <a:solidFill>
                <a:srgbClr val="B86FD7"/>
              </a:solidFill>
              <a:ln>
                <a:noFill/>
              </a:ln>
              <a:effectLst/>
            </c:spPr>
          </c:dPt>
          <c:dPt>
            <c:idx val="22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23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dPt>
            <c:idx val="24"/>
            <c:invertIfNegative val="0"/>
            <c:bubble3D val="0"/>
            <c:spPr>
              <a:solidFill>
                <a:srgbClr val="C24B39"/>
              </a:solidFill>
              <a:ln>
                <a:noFill/>
              </a:ln>
              <a:effectLst/>
            </c:spPr>
          </c:dPt>
          <c:cat>
            <c:multiLvlStrRef>
              <c:f>'Event Calendar'!$B$17:$B$45</c:f>
            </c:multiLvlStrRef>
          </c:cat>
          <c:val>
            <c:numRef>
              <c:f>'Event Calendar'!$F$17:$F$41</c:f>
              <c:numCache>
                <c:formatCode>0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28447464"/>
        <c:axId val="328508656"/>
      </c:barChart>
      <c:catAx>
        <c:axId val="328447464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28508656"/>
        <c:crosses val="autoZero"/>
        <c:auto val="1"/>
        <c:lblAlgn val="ctr"/>
        <c:lblOffset val="100"/>
        <c:noMultiLvlLbl val="0"/>
      </c:catAx>
      <c:valAx>
        <c:axId val="328508656"/>
        <c:scaling>
          <c:orientation val="minMax"/>
          <c:max val="43354"/>
          <c:min val="43343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40C]d\-mmm;@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28447464"/>
        <c:crosses val="autoZero"/>
        <c:crossBetween val="between"/>
      </c:valAx>
      <c:spPr>
        <a:noFill/>
        <a:ln>
          <a:noFill/>
        </a:ln>
        <a:effectLst/>
      </c:spPr>
    </c:plotArea>
    <c:plotVisOnly val="0"/>
    <c:dispBlanksAs val="gap"/>
    <c:showDLblsOverMax val="0"/>
  </c:chart>
  <c:spPr>
    <a:solidFill>
      <a:schemeClr val="bg1"/>
    </a:solidFill>
    <a:ln w="38100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23191</xdr:colOff>
          <xdr:row>1</xdr:row>
          <xdr:rowOff>92349</xdr:rowOff>
        </xdr:from>
        <xdr:to>
          <xdr:col>4</xdr:col>
          <xdr:colOff>173935</xdr:colOff>
          <xdr:row>4</xdr:row>
          <xdr:rowOff>178075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en-US" sz="2200" b="0" i="0" u="none" strike="noStrike" baseline="0">
                  <a:solidFill>
                    <a:srgbClr val="000000"/>
                  </a:solidFill>
                  <a:latin typeface="SST Heavy"/>
                </a:rPr>
                <a:t>NEW EVENT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496957</xdr:colOff>
          <xdr:row>1</xdr:row>
          <xdr:rowOff>82824</xdr:rowOff>
        </xdr:from>
        <xdr:to>
          <xdr:col>4</xdr:col>
          <xdr:colOff>2211457</xdr:colOff>
          <xdr:row>4</xdr:row>
          <xdr:rowOff>168550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en-US" sz="2200" b="0" i="0" u="none" strike="noStrike" baseline="0">
                  <a:solidFill>
                    <a:srgbClr val="000000"/>
                  </a:solidFill>
                  <a:latin typeface="SST Heavy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5390</xdr:colOff>
          <xdr:row>1</xdr:row>
          <xdr:rowOff>82824</xdr:rowOff>
        </xdr:from>
        <xdr:to>
          <xdr:col>12</xdr:col>
          <xdr:colOff>82829</xdr:colOff>
          <xdr:row>4</xdr:row>
          <xdr:rowOff>168550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en-US" sz="2200" b="0" i="0" u="none" strike="noStrike" baseline="0">
                  <a:solidFill>
                    <a:srgbClr val="000000"/>
                  </a:solidFill>
                  <a:latin typeface="SST Heavy"/>
                </a:rPr>
                <a:t>SEARCH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6350</xdr:colOff>
      <xdr:row>15</xdr:row>
      <xdr:rowOff>76200</xdr:rowOff>
    </xdr:from>
    <xdr:to>
      <xdr:col>23</xdr:col>
      <xdr:colOff>435429</xdr:colOff>
      <xdr:row>45</xdr:row>
      <xdr:rowOff>142876</xdr:rowOff>
    </xdr:to>
    <xdr:graphicFrame macro="">
      <xdr:nvGraphicFramePr>
        <xdr:cNvPr id="2" name="Calendar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292895</xdr:colOff>
          <xdr:row>12</xdr:row>
          <xdr:rowOff>138110</xdr:rowOff>
        </xdr:from>
        <xdr:to>
          <xdr:col>12</xdr:col>
          <xdr:colOff>35720</xdr:colOff>
          <xdr:row>14</xdr:row>
          <xdr:rowOff>247647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Rescale Calendar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273845</xdr:colOff>
          <xdr:row>12</xdr:row>
          <xdr:rowOff>152397</xdr:rowOff>
        </xdr:from>
        <xdr:to>
          <xdr:col>8</xdr:col>
          <xdr:colOff>54770</xdr:colOff>
          <xdr:row>14</xdr:row>
          <xdr:rowOff>247647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Visual%20Calenda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ar"/>
      <sheetName val="Data"/>
      <sheetName val="New Event"/>
    </sheetNames>
    <sheetDataSet>
      <sheetData sheetId="0"/>
      <sheetData sheetId="1"/>
      <sheetData sheetId="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laporte, Cyprien" refreshedDate="43287.595358333332" createdVersion="5" refreshedVersion="5" minRefreshableVersion="3" recordCount="3">
  <cacheSource type="worksheet">
    <worksheetSource ref="D1:D1048576" sheet="Data"/>
  </cacheSource>
  <cacheFields count="1">
    <cacheField name="Title" numFmtId="0">
      <sharedItems containsBlank="1" count="2">
        <s v="Mobile Projector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</r>
  <r>
    <x v="0"/>
  </r>
  <r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itle List" cacheId="0" applyNumberFormats="0" applyBorderFormats="0" applyFontFormats="0" applyPatternFormats="0" applyAlignmentFormats="0" applyWidthHeightFormats="1" dataCaption="Values" updatedVersion="5" minRefreshableVersion="3" showDrill="0" useAutoFormatting="1" rowGrandTotals="0" colGrandTotals="0" itemPrintTitles="1" createdVersion="5" indent="0" showHeaders="0" outline="1" outlineData="1" multipleFieldFilters="0">
  <location ref="C2:C3" firstHeaderRow="0" firstDataRow="0" firstDataCol="1"/>
  <pivotFields count="1">
    <pivotField axis="axisRow" showAll="0" defaultSubtotal="0">
      <items count="2">
        <item x="0"/>
        <item x="1"/>
      </items>
    </pivotField>
  </pivotFields>
  <rowFields count="1">
    <field x="0"/>
  </rowFields>
  <rowItems count="2">
    <i>
      <x/>
    </i>
    <i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skList" displayName="TaskList" ref="B16:E45" totalsRowShown="0" headerRowDxfId="131" headerRowBorderDxfId="130" tableBorderDxfId="129" totalsRowBorderDxfId="128">
  <tableColumns count="4">
    <tableColumn id="1" name="Mobile Projector" dataDxfId="127">
      <calculatedColumnFormula>IFERROR('Annexe Data'!E5,"")</calculatedColumnFormula>
    </tableColumn>
    <tableColumn id="2" name="Start Date" dataDxfId="126">
      <calculatedColumnFormula>IFERROR('Annexe Data'!F5,"")</calculatedColumnFormula>
    </tableColumn>
    <tableColumn id="3" name="End Date" dataDxfId="125">
      <calculatedColumnFormula>IFERROR('Annexe Data'!G5,"")</calculatedColumnFormula>
    </tableColumn>
    <tableColumn id="4" name="Division" dataDxfId="124">
      <calculatedColumnFormula>IFERROR('Annexe Data'!H5,"")</calculatedColumnFormula>
    </tableColumn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Data" displayName="Data" ref="A1:EB8" totalsRowShown="0">
  <autoFilter ref="A1:EB8"/>
  <tableColumns count="132">
    <tableColumn id="1" name="0">
      <calculatedColumnFormula>A1+1</calculatedColumnFormula>
    </tableColumn>
    <tableColumn id="2" name="Departement"/>
    <tableColumn id="3" name="Type"/>
    <tableColumn id="4" name="Title"/>
    <tableColumn id="5" name="Start Time" dataDxfId="123"/>
    <tableColumn id="6" name="End Time" dataDxfId="122"/>
    <tableColumn id="8" name="Fiscal Year" dataDxfId="121">
      <calculatedColumnFormula>IF(Data[End Time '#1]="","",IF(MONTH(Data[End Time '#1])&lt;4,"FY"&amp;RIGHT(YEAR(Data[End Time '#1]),2)-1,"FY"&amp;RIGHT(YEAR(Data[End Time '#1]),2)))</calculatedColumnFormula>
    </tableColumn>
    <tableColumn id="130" name="Title Validation" dataDxfId="120">
      <calculatedColumnFormula>D3</calculatedColumnFormula>
    </tableColumn>
    <tableColumn id="131" name="Fiscal Year Validation" dataDxfId="119">
      <calculatedColumnFormula>G3</calculatedColumnFormula>
    </tableColumn>
    <tableColumn id="7" name="Validation" dataDxfId="118">
      <calculatedColumnFormula>IFERROR(IF(((VLOOKUP(D2,INDIRECT(Data[[#This Row],[Look-up]]),1,FALSE)=D2)*(VLOOKUP(D2,INDIRECT(Data[[#This Row],[Look-up]]),2,FALSE)=G2)),FALSE,TRUE),TRUE)</calculatedColumnFormula>
    </tableColumn>
    <tableColumn id="132" name="Concatener" dataDxfId="117">
      <calculatedColumnFormula>IF(Data[[#This Row],[Validation]]=FALSE,"",CONCATENATE(Data[[#This Row],[Departement]],Data[[#This Row],[Type]],Data[[#This Row],[Fiscal Year]],Data[[#This Row],[Title]]))</calculatedColumnFormula>
    </tableColumn>
    <tableColumn id="129" name="Look-up" dataDxfId="116">
      <calculatedColumnFormula>"H"&amp;A2+1&amp;":I"&amp;MAX(A:A)+1</calculatedColumnFormula>
    </tableColumn>
    <tableColumn id="9" name="Task #1"/>
    <tableColumn id="12" name="Division #1"/>
    <tableColumn id="10" name="Start Time #1" dataDxfId="70"/>
    <tableColumn id="11" name="End Time #1" dataDxfId="115"/>
    <tableColumn id="13" name="Task #2"/>
    <tableColumn id="16" name="Division #2"/>
    <tableColumn id="14" name="Start Time #2" dataDxfId="69"/>
    <tableColumn id="15" name="End Time #2" dataDxfId="68"/>
    <tableColumn id="17" name="Task #3" dataDxfId="114"/>
    <tableColumn id="20" name="Division #3" dataDxfId="113" dataCellStyle="Normal_Sheet1"/>
    <tableColumn id="18" name="Start Time #3" dataDxfId="55"/>
    <tableColumn id="19" name="End Time #3" dataDxfId="54"/>
    <tableColumn id="21" name="Task #4" dataDxfId="53"/>
    <tableColumn id="24" name="Division #4" dataDxfId="52" dataCellStyle="Normal_Sheet1"/>
    <tableColumn id="22" name="Start Time #4" dataDxfId="56" dataCellStyle="Normal_Sheet1"/>
    <tableColumn id="23" name="End Time #4" dataDxfId="57" dataCellStyle="Normal_Sheet1"/>
    <tableColumn id="25" name="Task #5" dataDxfId="51"/>
    <tableColumn id="26" name="Division #5" dataDxfId="50" dataCellStyle="Normal_Sheet1"/>
    <tableColumn id="27" name="Start Time #5" dataDxfId="49" dataCellStyle="Normal_Sheet1"/>
    <tableColumn id="28" name="End Time #5" dataDxfId="48" dataCellStyle="Normal_Sheet1"/>
    <tableColumn id="29" name="Task #6" dataDxfId="47"/>
    <tableColumn id="30" name="Division #6" dataDxfId="46" dataCellStyle="Normal_Sheet1"/>
    <tableColumn id="31" name="Start Time #6" dataDxfId="45" dataCellStyle="Normal_Sheet1"/>
    <tableColumn id="32" name="End Time #6" dataDxfId="44" dataCellStyle="Normal_Sheet1"/>
    <tableColumn id="33" name="Task #7" dataDxfId="43"/>
    <tableColumn id="34" name="Division #7" dataDxfId="42" dataCellStyle="Normal_Sheet1"/>
    <tableColumn id="35" name="Start Time #7" dataDxfId="41" dataCellStyle="Normal_Sheet1"/>
    <tableColumn id="36" name="End Time #7" dataDxfId="40" dataCellStyle="Normal_Sheet1"/>
    <tableColumn id="37" name="Task #8" dataDxfId="39"/>
    <tableColumn id="38" name="Division #8" dataDxfId="38"/>
    <tableColumn id="39" name="Start Time #8" dataDxfId="37"/>
    <tableColumn id="40" name="End Time #8" dataDxfId="36"/>
    <tableColumn id="41" name="Task #9" dataDxfId="35"/>
    <tableColumn id="42" name="Division #9" dataDxfId="34"/>
    <tableColumn id="43" name="Start Time #9" dataDxfId="67"/>
    <tableColumn id="44" name="End Time #9" dataDxfId="66"/>
    <tableColumn id="45" name="Task #10" dataDxfId="112"/>
    <tableColumn id="46" name="Division #10" dataDxfId="111"/>
    <tableColumn id="47" name="Start Time #10" dataDxfId="65"/>
    <tableColumn id="48" name="End Time #10" dataDxfId="64"/>
    <tableColumn id="49" name="Task #11" dataDxfId="110"/>
    <tableColumn id="50" name="Division #11" dataDxfId="109"/>
    <tableColumn id="51" name="Start Time #11" dataDxfId="63"/>
    <tableColumn id="52" name="End Time #11" dataDxfId="62"/>
    <tableColumn id="53" name="Task #12" dataDxfId="108"/>
    <tableColumn id="54" name="Division #12" dataDxfId="107"/>
    <tableColumn id="55" name="Start Time #12" dataDxfId="61"/>
    <tableColumn id="56" name="End Time #12" dataDxfId="60"/>
    <tableColumn id="57" name="Task #13" dataDxfId="106"/>
    <tableColumn id="58" name="Division #13" dataDxfId="105"/>
    <tableColumn id="59" name="Start Time #13" dataDxfId="59"/>
    <tableColumn id="60" name="End Time #13" dataDxfId="58"/>
    <tableColumn id="61" name="Task #14" dataDxfId="104"/>
    <tableColumn id="62" name="Division #14" dataDxfId="103"/>
    <tableColumn id="63" name="Start Time #14" dataDxfId="33"/>
    <tableColumn id="64" name="End Time #14" dataDxfId="32"/>
    <tableColumn id="65" name="Task #15" dataDxfId="102"/>
    <tableColumn id="66" name="Division #15" dataDxfId="101"/>
    <tableColumn id="67" name="Start Time #15" dataDxfId="31"/>
    <tableColumn id="68" name="End Time #15" dataDxfId="30"/>
    <tableColumn id="69" name="Task #16" dataDxfId="100"/>
    <tableColumn id="70" name="Division #16" dataDxfId="99"/>
    <tableColumn id="71" name="Start Time #16" dataDxfId="29"/>
    <tableColumn id="72" name="End Time #16" dataDxfId="28"/>
    <tableColumn id="73" name="Task #17" dataDxfId="98"/>
    <tableColumn id="74" name="Division #17" dataDxfId="97"/>
    <tableColumn id="75" name="Start Time #17" dataDxfId="27"/>
    <tableColumn id="76" name="End Time #17" dataDxfId="26"/>
    <tableColumn id="77" name="Task #18" dataDxfId="96"/>
    <tableColumn id="78" name="Division #18" dataDxfId="95"/>
    <tableColumn id="79" name="Start Time #18" dataDxfId="25"/>
    <tableColumn id="80" name="End Time #18" dataDxfId="24"/>
    <tableColumn id="81" name="Task #19" dataDxfId="94"/>
    <tableColumn id="82" name="Division #19" dataDxfId="93"/>
    <tableColumn id="83" name="Start Time #19" dataDxfId="23"/>
    <tableColumn id="84" name="End Time #19" dataDxfId="22"/>
    <tableColumn id="85" name="Task #20" dataDxfId="92"/>
    <tableColumn id="86" name="Division #20" dataDxfId="91"/>
    <tableColumn id="87" name="Start Time #20" dataDxfId="21"/>
    <tableColumn id="88" name="End Time #20" dataDxfId="20"/>
    <tableColumn id="89" name="Task #21" dataDxfId="90"/>
    <tableColumn id="90" name="Division #21" dataDxfId="89"/>
    <tableColumn id="91" name="Start Time #21" dataDxfId="19"/>
    <tableColumn id="92" name="End Time #21" dataDxfId="18"/>
    <tableColumn id="93" name="Task #22" dataDxfId="88"/>
    <tableColumn id="94" name="Division #22" dataDxfId="87"/>
    <tableColumn id="95" name="Start Time #22" dataDxfId="17"/>
    <tableColumn id="96" name="End Time #22" dataDxfId="16"/>
    <tableColumn id="97" name="Task #23" dataDxfId="86"/>
    <tableColumn id="98" name="Division #23" dataDxfId="85"/>
    <tableColumn id="99" name="Start Time #23" dataDxfId="15"/>
    <tableColumn id="100" name="End Time #23" dataDxfId="14"/>
    <tableColumn id="101" name="Task #24" dataDxfId="84"/>
    <tableColumn id="102" name="Division #24" dataDxfId="83"/>
    <tableColumn id="103" name="Start Time #24" dataDxfId="13"/>
    <tableColumn id="104" name="End Time #24" dataDxfId="12"/>
    <tableColumn id="105" name="Task #25" dataDxfId="82"/>
    <tableColumn id="106" name="Division #25" dataDxfId="81"/>
    <tableColumn id="107" name="Start Time #25" dataDxfId="11"/>
    <tableColumn id="108" name="End Time #25" dataDxfId="10"/>
    <tableColumn id="109" name="Task #26" dataDxfId="80"/>
    <tableColumn id="110" name="Division #26" dataDxfId="79"/>
    <tableColumn id="111" name="Start Time #26" dataDxfId="9"/>
    <tableColumn id="112" name="End Time #26" dataDxfId="8"/>
    <tableColumn id="113" name="Task #27" dataDxfId="78"/>
    <tableColumn id="114" name="Division #27" dataDxfId="77"/>
    <tableColumn id="115" name="Start Time #27" dataDxfId="7"/>
    <tableColumn id="116" name="End Time #27" dataDxfId="6"/>
    <tableColumn id="117" name="Task #28" dataDxfId="76"/>
    <tableColumn id="118" name="Division #28" dataDxfId="75"/>
    <tableColumn id="119" name="Start Time #28" dataDxfId="5"/>
    <tableColumn id="120" name="End Time #28" dataDxfId="4"/>
    <tableColumn id="121" name="Task #29" dataDxfId="74"/>
    <tableColumn id="122" name="Division #29" dataDxfId="73"/>
    <tableColumn id="123" name="Start Time #29" dataDxfId="3"/>
    <tableColumn id="124" name="End Time #29" dataDxfId="2"/>
    <tableColumn id="125" name="Task #30" dataDxfId="72"/>
    <tableColumn id="126" name="Division #30" dataDxfId="71"/>
    <tableColumn id="127" name="Start Time #30" dataDxfId="1"/>
    <tableColumn id="128" name="End Time #30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/>
  <dimension ref="A1:AG140"/>
  <sheetViews>
    <sheetView showGridLines="0" zoomScale="115" zoomScaleNormal="115" workbookViewId="0">
      <selection activeCell="P9" sqref="P9"/>
    </sheetView>
  </sheetViews>
  <sheetFormatPr defaultRowHeight="15.75" x14ac:dyDescent="0.25"/>
  <cols>
    <col min="1" max="1" width="3.375" style="36" customWidth="1"/>
    <col min="5" max="5" width="35.25" customWidth="1"/>
    <col min="6" max="6" width="3.25" customWidth="1"/>
    <col min="7" max="7" width="24.625" customWidth="1"/>
    <col min="8" max="8" width="0.875" customWidth="1"/>
    <col min="9" max="9" width="11.75" customWidth="1"/>
    <col min="10" max="10" width="0.625" customWidth="1"/>
    <col min="11" max="11" width="13" customWidth="1"/>
    <col min="12" max="12" width="5" customWidth="1"/>
    <col min="13" max="13" width="3.375" customWidth="1"/>
    <col min="14" max="14" width="0.625" style="13" customWidth="1"/>
    <col min="15" max="33" width="9" style="13"/>
  </cols>
  <sheetData>
    <row r="1" spans="1:14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35"/>
    </row>
    <row r="2" spans="1:14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35"/>
    </row>
    <row r="3" spans="1:14" x14ac:dyDescent="0.25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35"/>
    </row>
    <row r="4" spans="1:14" x14ac:dyDescent="0.25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35"/>
    </row>
    <row r="5" spans="1:14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35"/>
    </row>
    <row r="6" spans="1:14" x14ac:dyDescent="0.25">
      <c r="A6" s="13"/>
      <c r="B6" s="66" t="s">
        <v>226</v>
      </c>
      <c r="C6" s="66"/>
      <c r="D6" s="66"/>
      <c r="E6" s="68" t="s">
        <v>225</v>
      </c>
      <c r="F6" s="13"/>
      <c r="G6" s="13"/>
      <c r="H6" s="67" t="s">
        <v>224</v>
      </c>
      <c r="I6" s="67"/>
      <c r="J6" s="67"/>
      <c r="K6" s="67"/>
      <c r="L6" s="67"/>
      <c r="M6" s="13"/>
      <c r="N6" s="35"/>
    </row>
    <row r="7" spans="1:14" x14ac:dyDescent="0.25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35"/>
    </row>
    <row r="8" spans="1:14" ht="16.5" thickBot="1" x14ac:dyDescent="0.3">
      <c r="A8" s="13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3"/>
      <c r="N8" s="35"/>
    </row>
    <row r="9" spans="1:14" ht="21" thickTop="1" thickBot="1" x14ac:dyDescent="0.35">
      <c r="A9" s="13"/>
      <c r="B9" s="12"/>
      <c r="C9" s="12"/>
      <c r="D9" s="12"/>
      <c r="E9" s="22" t="s">
        <v>173</v>
      </c>
      <c r="F9" s="12"/>
      <c r="G9" s="41"/>
      <c r="H9" s="12"/>
      <c r="I9" s="12"/>
      <c r="J9" s="12"/>
      <c r="K9" s="12"/>
      <c r="L9" s="12"/>
      <c r="M9" s="13"/>
      <c r="N9" s="35"/>
    </row>
    <row r="10" spans="1:14" ht="16.5" thickTop="1" x14ac:dyDescent="0.25">
      <c r="A10" s="13"/>
      <c r="B10" s="12"/>
      <c r="C10" s="12"/>
      <c r="D10" s="12"/>
      <c r="E10" s="21" t="s">
        <v>174</v>
      </c>
      <c r="F10" s="12"/>
      <c r="G10" s="12"/>
      <c r="H10" s="12"/>
      <c r="I10" s="12"/>
      <c r="J10" s="12"/>
      <c r="K10" s="12"/>
      <c r="L10" s="12"/>
      <c r="M10" s="13"/>
      <c r="N10" s="35"/>
    </row>
    <row r="11" spans="1:14" ht="16.5" thickBot="1" x14ac:dyDescent="0.3">
      <c r="A11" s="13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3"/>
      <c r="N11" s="35"/>
    </row>
    <row r="12" spans="1:14" ht="18.75" thickTop="1" thickBot="1" x14ac:dyDescent="0.35">
      <c r="A12" s="13"/>
      <c r="B12" s="58" t="s">
        <v>177</v>
      </c>
      <c r="C12" s="58"/>
      <c r="D12" s="58"/>
      <c r="E12" s="23" t="s">
        <v>1</v>
      </c>
      <c r="F12" s="12"/>
      <c r="G12" s="40"/>
      <c r="H12" s="12"/>
      <c r="I12" s="12"/>
      <c r="J12" s="12"/>
      <c r="K12" s="12"/>
      <c r="L12" s="12"/>
      <c r="M12" s="13"/>
      <c r="N12" s="35"/>
    </row>
    <row r="13" spans="1:14" ht="17.25" thickTop="1" thickBot="1" x14ac:dyDescent="0.3">
      <c r="A13" s="13"/>
      <c r="B13" s="58"/>
      <c r="C13" s="58"/>
      <c r="D13" s="58"/>
      <c r="E13" s="24"/>
      <c r="F13" s="12"/>
      <c r="G13" s="12"/>
      <c r="H13" s="12"/>
      <c r="I13" s="12"/>
      <c r="J13" s="12"/>
      <c r="K13" s="12"/>
      <c r="L13" s="12"/>
      <c r="M13" s="13"/>
      <c r="N13" s="35"/>
    </row>
    <row r="14" spans="1:14" ht="18.75" thickTop="1" thickBot="1" x14ac:dyDescent="0.35">
      <c r="A14" s="13"/>
      <c r="B14" s="58"/>
      <c r="C14" s="58"/>
      <c r="D14" s="58"/>
      <c r="E14" s="23" t="s">
        <v>2</v>
      </c>
      <c r="F14" s="12"/>
      <c r="G14" s="40"/>
      <c r="H14" s="12"/>
      <c r="I14" s="12"/>
      <c r="J14" s="12"/>
      <c r="K14" s="12"/>
      <c r="L14" s="12"/>
      <c r="M14" s="13"/>
      <c r="N14" s="35"/>
    </row>
    <row r="15" spans="1:14" ht="17.25" thickTop="1" thickBot="1" x14ac:dyDescent="0.3">
      <c r="A15" s="13"/>
      <c r="B15" s="58"/>
      <c r="C15" s="58"/>
      <c r="D15" s="58"/>
      <c r="E15" s="20"/>
      <c r="F15" s="12"/>
      <c r="G15" s="12"/>
      <c r="H15" s="12"/>
      <c r="I15" s="12"/>
      <c r="J15" s="12"/>
      <c r="K15" s="12"/>
      <c r="L15" s="12"/>
      <c r="M15" s="13"/>
      <c r="N15" s="35"/>
    </row>
    <row r="16" spans="1:14" ht="18.75" thickTop="1" thickBot="1" x14ac:dyDescent="0.35">
      <c r="A16" s="13"/>
      <c r="B16" s="58"/>
      <c r="C16" s="58"/>
      <c r="D16" s="58"/>
      <c r="E16" s="23" t="s">
        <v>3</v>
      </c>
      <c r="F16" s="12"/>
      <c r="G16" s="37"/>
      <c r="H16" s="12"/>
      <c r="I16" s="12"/>
      <c r="J16" s="12"/>
      <c r="K16" s="12"/>
      <c r="L16" s="12"/>
      <c r="M16" s="13"/>
      <c r="N16" s="35"/>
    </row>
    <row r="17" spans="1:14" ht="17.25" thickTop="1" thickBot="1" x14ac:dyDescent="0.3">
      <c r="A17" s="13"/>
      <c r="B17" s="58"/>
      <c r="C17" s="58"/>
      <c r="D17" s="58"/>
      <c r="E17" s="25" t="s">
        <v>175</v>
      </c>
      <c r="F17" s="12"/>
      <c r="G17" s="12"/>
      <c r="H17" s="12"/>
      <c r="I17" s="12"/>
      <c r="J17" s="12"/>
      <c r="K17" s="12"/>
      <c r="L17" s="12"/>
      <c r="M17" s="13"/>
      <c r="N17" s="35"/>
    </row>
    <row r="18" spans="1:14" ht="18.75" thickTop="1" thickBot="1" x14ac:dyDescent="0.35">
      <c r="A18" s="13"/>
      <c r="B18" s="58"/>
      <c r="C18" s="58"/>
      <c r="D18" s="58"/>
      <c r="E18" s="23" t="s">
        <v>4</v>
      </c>
      <c r="F18" s="12"/>
      <c r="G18" s="63"/>
      <c r="H18" s="12"/>
      <c r="I18" s="12"/>
      <c r="J18" s="12"/>
      <c r="K18" s="12"/>
      <c r="L18" s="12"/>
      <c r="M18" s="13"/>
      <c r="N18" s="35"/>
    </row>
    <row r="19" spans="1:14" ht="16.5" thickTop="1" x14ac:dyDescent="0.25">
      <c r="A19" s="13"/>
      <c r="B19" s="12"/>
      <c r="C19" s="12"/>
      <c r="D19" s="12"/>
      <c r="E19" s="25" t="s">
        <v>176</v>
      </c>
      <c r="F19" s="12"/>
      <c r="G19" s="12"/>
      <c r="H19" s="12"/>
      <c r="I19" s="12"/>
      <c r="J19" s="12"/>
      <c r="K19" s="12"/>
      <c r="L19" s="12"/>
      <c r="M19" s="13"/>
      <c r="N19" s="35"/>
    </row>
    <row r="20" spans="1:14" x14ac:dyDescent="0.25">
      <c r="A20" s="13"/>
      <c r="B20" s="12"/>
      <c r="C20" s="12"/>
      <c r="D20" s="12"/>
      <c r="E20" s="20"/>
      <c r="F20" s="20"/>
      <c r="G20" s="12"/>
      <c r="H20" s="12"/>
      <c r="I20" s="12"/>
      <c r="J20" s="12"/>
      <c r="K20" s="12"/>
      <c r="L20" s="12"/>
      <c r="M20" s="13"/>
      <c r="N20" s="35"/>
    </row>
    <row r="21" spans="1:14" x14ac:dyDescent="0.25">
      <c r="A21" s="13"/>
      <c r="B21" s="57" t="s">
        <v>182</v>
      </c>
      <c r="C21" s="57"/>
      <c r="D21" s="57"/>
      <c r="E21" s="27"/>
      <c r="F21" s="27"/>
      <c r="G21" s="26"/>
      <c r="H21" s="26"/>
      <c r="I21" s="26"/>
      <c r="J21" s="26"/>
      <c r="K21" s="26"/>
      <c r="L21" s="26"/>
      <c r="M21" s="13"/>
      <c r="N21" s="35"/>
    </row>
    <row r="22" spans="1:14" ht="16.5" thickBot="1" x14ac:dyDescent="0.3">
      <c r="A22" s="13"/>
      <c r="B22" s="57"/>
      <c r="C22" s="57"/>
      <c r="D22" s="57"/>
      <c r="E22" s="28" t="s">
        <v>178</v>
      </c>
      <c r="F22" s="28"/>
      <c r="G22" s="28" t="s">
        <v>179</v>
      </c>
      <c r="H22" s="28"/>
      <c r="I22" s="28" t="s">
        <v>180</v>
      </c>
      <c r="J22" s="28"/>
      <c r="K22" s="28" t="s">
        <v>181</v>
      </c>
      <c r="L22" s="26"/>
      <c r="M22" s="13"/>
      <c r="N22" s="35"/>
    </row>
    <row r="23" spans="1:14" x14ac:dyDescent="0.25">
      <c r="A23" s="13"/>
      <c r="B23" s="26"/>
      <c r="C23" s="26"/>
      <c r="D23" s="26"/>
      <c r="E23" s="27"/>
      <c r="F23" s="27"/>
      <c r="G23" s="26"/>
      <c r="H23" s="26"/>
      <c r="I23" s="26"/>
      <c r="J23" s="26"/>
      <c r="K23" s="26"/>
      <c r="L23" s="26"/>
      <c r="M23" s="13"/>
      <c r="N23" s="35"/>
    </row>
    <row r="24" spans="1:14" x14ac:dyDescent="0.25">
      <c r="A24" s="13"/>
      <c r="B24" s="55" t="s">
        <v>37</v>
      </c>
      <c r="C24" s="55"/>
      <c r="D24" s="31"/>
      <c r="E24" s="29"/>
      <c r="F24" s="27"/>
      <c r="G24" s="30"/>
      <c r="H24" s="26"/>
      <c r="I24" s="38"/>
      <c r="J24" s="26"/>
      <c r="K24" s="38"/>
      <c r="L24" s="26"/>
      <c r="M24" s="13"/>
      <c r="N24" s="35"/>
    </row>
    <row r="25" spans="1:14" x14ac:dyDescent="0.25">
      <c r="A25" s="13"/>
      <c r="B25" s="56"/>
      <c r="C25" s="56"/>
      <c r="D25" s="26"/>
      <c r="E25" s="33"/>
      <c r="F25" s="27"/>
      <c r="G25" s="26"/>
      <c r="H25" s="26"/>
      <c r="I25" s="39"/>
      <c r="J25" s="26"/>
      <c r="K25" s="39"/>
      <c r="L25" s="26"/>
      <c r="M25" s="13"/>
      <c r="N25" s="35"/>
    </row>
    <row r="26" spans="1:14" x14ac:dyDescent="0.25">
      <c r="A26" s="13"/>
      <c r="B26" s="55" t="s">
        <v>41</v>
      </c>
      <c r="C26" s="55"/>
      <c r="D26" s="26"/>
      <c r="E26" s="29"/>
      <c r="F26" s="27"/>
      <c r="G26" s="30"/>
      <c r="H26" s="26"/>
      <c r="I26" s="38"/>
      <c r="J26" s="26"/>
      <c r="K26" s="38"/>
      <c r="L26" s="26"/>
      <c r="M26" s="13"/>
      <c r="N26" s="35"/>
    </row>
    <row r="27" spans="1:14" x14ac:dyDescent="0.25">
      <c r="A27" s="13"/>
      <c r="B27" s="56"/>
      <c r="C27" s="56"/>
      <c r="D27" s="26"/>
      <c r="E27" s="33"/>
      <c r="F27" s="27"/>
      <c r="G27" s="26"/>
      <c r="H27" s="26"/>
      <c r="I27" s="39"/>
      <c r="J27" s="26"/>
      <c r="K27" s="39"/>
      <c r="L27" s="26"/>
      <c r="M27" s="13"/>
      <c r="N27" s="35"/>
    </row>
    <row r="28" spans="1:14" x14ac:dyDescent="0.25">
      <c r="A28" s="13"/>
      <c r="B28" s="55" t="s">
        <v>45</v>
      </c>
      <c r="C28" s="55"/>
      <c r="D28" s="26"/>
      <c r="E28" s="29"/>
      <c r="F28" s="27"/>
      <c r="G28" s="30"/>
      <c r="H28" s="26"/>
      <c r="I28" s="38"/>
      <c r="J28" s="26"/>
      <c r="K28" s="38"/>
      <c r="L28" s="26"/>
      <c r="M28" s="13"/>
      <c r="N28" s="35"/>
    </row>
    <row r="29" spans="1:14" x14ac:dyDescent="0.25">
      <c r="A29" s="13"/>
      <c r="B29" s="56"/>
      <c r="C29" s="56"/>
      <c r="D29" s="26"/>
      <c r="E29" s="33"/>
      <c r="F29" s="27"/>
      <c r="G29" s="26"/>
      <c r="H29" s="26"/>
      <c r="I29" s="39"/>
      <c r="J29" s="26"/>
      <c r="K29" s="39"/>
      <c r="L29" s="26"/>
      <c r="M29" s="13"/>
      <c r="N29" s="35"/>
    </row>
    <row r="30" spans="1:14" x14ac:dyDescent="0.25">
      <c r="A30" s="13"/>
      <c r="B30" s="55" t="s">
        <v>49</v>
      </c>
      <c r="C30" s="55"/>
      <c r="D30" s="26"/>
      <c r="E30" s="29"/>
      <c r="F30" s="27"/>
      <c r="G30" s="30"/>
      <c r="H30" s="26"/>
      <c r="I30" s="38"/>
      <c r="J30" s="26"/>
      <c r="K30" s="38"/>
      <c r="L30" s="26"/>
      <c r="M30" s="13"/>
      <c r="N30" s="35"/>
    </row>
    <row r="31" spans="1:14" x14ac:dyDescent="0.25">
      <c r="A31" s="13"/>
      <c r="B31" s="56"/>
      <c r="C31" s="56"/>
      <c r="D31" s="26"/>
      <c r="E31" s="33"/>
      <c r="F31" s="27"/>
      <c r="G31" s="26"/>
      <c r="H31" s="26"/>
      <c r="I31" s="39"/>
      <c r="J31" s="26"/>
      <c r="K31" s="39"/>
      <c r="L31" s="26"/>
      <c r="M31" s="13"/>
      <c r="N31" s="35"/>
    </row>
    <row r="32" spans="1:14" x14ac:dyDescent="0.25">
      <c r="A32" s="13"/>
      <c r="B32" s="55" t="s">
        <v>53</v>
      </c>
      <c r="C32" s="55"/>
      <c r="D32" s="26"/>
      <c r="E32" s="29"/>
      <c r="F32" s="27"/>
      <c r="G32" s="30"/>
      <c r="H32" s="26"/>
      <c r="I32" s="38"/>
      <c r="J32" s="26"/>
      <c r="K32" s="38"/>
      <c r="L32" s="26"/>
      <c r="M32" s="13"/>
      <c r="N32" s="35"/>
    </row>
    <row r="33" spans="1:14" x14ac:dyDescent="0.25">
      <c r="A33" s="13"/>
      <c r="B33" s="56"/>
      <c r="C33" s="56"/>
      <c r="D33" s="26"/>
      <c r="E33" s="33"/>
      <c r="F33" s="27"/>
      <c r="G33" s="26"/>
      <c r="H33" s="26"/>
      <c r="I33" s="39"/>
      <c r="J33" s="26"/>
      <c r="K33" s="39"/>
      <c r="L33" s="26"/>
      <c r="M33" s="13"/>
      <c r="N33" s="35"/>
    </row>
    <row r="34" spans="1:14" x14ac:dyDescent="0.25">
      <c r="A34" s="13"/>
      <c r="B34" s="55" t="s">
        <v>57</v>
      </c>
      <c r="C34" s="55"/>
      <c r="D34" s="26"/>
      <c r="E34" s="29"/>
      <c r="F34" s="27"/>
      <c r="G34" s="30"/>
      <c r="H34" s="26"/>
      <c r="I34" s="38"/>
      <c r="J34" s="26"/>
      <c r="K34" s="38"/>
      <c r="L34" s="26"/>
      <c r="M34" s="13"/>
      <c r="N34" s="35"/>
    </row>
    <row r="35" spans="1:14" x14ac:dyDescent="0.25">
      <c r="A35" s="13"/>
      <c r="B35" s="56"/>
      <c r="C35" s="56"/>
      <c r="D35" s="26"/>
      <c r="E35" s="33"/>
      <c r="F35" s="27"/>
      <c r="G35" s="26"/>
      <c r="H35" s="26"/>
      <c r="I35" s="39"/>
      <c r="J35" s="26"/>
      <c r="K35" s="39"/>
      <c r="L35" s="26"/>
      <c r="M35" s="13"/>
      <c r="N35" s="35"/>
    </row>
    <row r="36" spans="1:14" x14ac:dyDescent="0.25">
      <c r="A36" s="13"/>
      <c r="B36" s="55" t="s">
        <v>61</v>
      </c>
      <c r="C36" s="55"/>
      <c r="D36" s="26"/>
      <c r="E36" s="29"/>
      <c r="F36" s="27"/>
      <c r="G36" s="30"/>
      <c r="H36" s="26"/>
      <c r="I36" s="38"/>
      <c r="J36" s="26"/>
      <c r="K36" s="38"/>
      <c r="L36" s="26"/>
      <c r="M36" s="13"/>
      <c r="N36" s="35"/>
    </row>
    <row r="37" spans="1:14" x14ac:dyDescent="0.25">
      <c r="A37" s="13"/>
      <c r="B37" s="56"/>
      <c r="C37" s="56"/>
      <c r="D37" s="26"/>
      <c r="E37" s="33"/>
      <c r="F37" s="27"/>
      <c r="G37" s="26"/>
      <c r="H37" s="26"/>
      <c r="I37" s="39"/>
      <c r="J37" s="26"/>
      <c r="K37" s="39"/>
      <c r="L37" s="26"/>
      <c r="M37" s="13"/>
      <c r="N37" s="35"/>
    </row>
    <row r="38" spans="1:14" x14ac:dyDescent="0.25">
      <c r="A38" s="13"/>
      <c r="B38" s="55" t="s">
        <v>65</v>
      </c>
      <c r="C38" s="55"/>
      <c r="D38" s="26"/>
      <c r="E38" s="29"/>
      <c r="F38" s="27"/>
      <c r="G38" s="30"/>
      <c r="H38" s="26"/>
      <c r="I38" s="38"/>
      <c r="J38" s="26"/>
      <c r="K38" s="38"/>
      <c r="L38" s="26"/>
      <c r="M38" s="13"/>
      <c r="N38" s="35"/>
    </row>
    <row r="39" spans="1:14" x14ac:dyDescent="0.25">
      <c r="A39" s="13"/>
      <c r="B39" s="56"/>
      <c r="C39" s="56"/>
      <c r="D39" s="26"/>
      <c r="E39" s="33"/>
      <c r="F39" s="27"/>
      <c r="G39" s="26"/>
      <c r="H39" s="26"/>
      <c r="I39" s="39"/>
      <c r="J39" s="26"/>
      <c r="K39" s="39"/>
      <c r="L39" s="26"/>
      <c r="M39" s="13"/>
      <c r="N39" s="35"/>
    </row>
    <row r="40" spans="1:14" x14ac:dyDescent="0.25">
      <c r="A40" s="13"/>
      <c r="B40" s="55" t="s">
        <v>69</v>
      </c>
      <c r="C40" s="55"/>
      <c r="D40" s="26"/>
      <c r="E40" s="29"/>
      <c r="F40" s="27"/>
      <c r="G40" s="30"/>
      <c r="H40" s="26"/>
      <c r="I40" s="38"/>
      <c r="J40" s="26"/>
      <c r="K40" s="38"/>
      <c r="L40" s="26"/>
      <c r="M40" s="13"/>
      <c r="N40" s="35"/>
    </row>
    <row r="41" spans="1:14" x14ac:dyDescent="0.25">
      <c r="A41" s="13"/>
      <c r="B41" s="56"/>
      <c r="C41" s="56"/>
      <c r="D41" s="26"/>
      <c r="E41" s="33"/>
      <c r="F41" s="27"/>
      <c r="G41" s="26"/>
      <c r="H41" s="26"/>
      <c r="I41" s="39"/>
      <c r="J41" s="26"/>
      <c r="K41" s="39"/>
      <c r="L41" s="26"/>
      <c r="M41" s="13"/>
      <c r="N41" s="35"/>
    </row>
    <row r="42" spans="1:14" x14ac:dyDescent="0.25">
      <c r="A42" s="13"/>
      <c r="B42" s="55" t="s">
        <v>73</v>
      </c>
      <c r="C42" s="55"/>
      <c r="D42" s="26"/>
      <c r="E42" s="29"/>
      <c r="F42" s="27"/>
      <c r="G42" s="30"/>
      <c r="H42" s="26"/>
      <c r="I42" s="38"/>
      <c r="J42" s="26"/>
      <c r="K42" s="38"/>
      <c r="L42" s="26"/>
      <c r="M42" s="13"/>
      <c r="N42" s="35"/>
    </row>
    <row r="43" spans="1:14" x14ac:dyDescent="0.25">
      <c r="A43" s="13"/>
      <c r="B43" s="26"/>
      <c r="C43" s="26"/>
      <c r="D43" s="26"/>
      <c r="E43" s="33"/>
      <c r="F43" s="27"/>
      <c r="G43" s="26"/>
      <c r="H43" s="26"/>
      <c r="I43" s="39"/>
      <c r="J43" s="26"/>
      <c r="K43" s="39"/>
      <c r="L43" s="26"/>
      <c r="M43" s="13"/>
      <c r="N43" s="35"/>
    </row>
    <row r="44" spans="1:14" x14ac:dyDescent="0.25">
      <c r="A44" s="13"/>
      <c r="B44" s="55" t="s">
        <v>77</v>
      </c>
      <c r="C44" s="55"/>
      <c r="D44" s="31"/>
      <c r="E44" s="29"/>
      <c r="F44" s="27"/>
      <c r="G44" s="30"/>
      <c r="H44" s="26"/>
      <c r="I44" s="38"/>
      <c r="J44" s="26"/>
      <c r="K44" s="38"/>
      <c r="L44" s="26"/>
      <c r="M44" s="13"/>
      <c r="N44" s="35"/>
    </row>
    <row r="45" spans="1:14" x14ac:dyDescent="0.25">
      <c r="A45" s="13"/>
      <c r="B45" s="56"/>
      <c r="C45" s="56"/>
      <c r="D45" s="26"/>
      <c r="E45" s="33"/>
      <c r="F45" s="27"/>
      <c r="G45" s="26"/>
      <c r="H45" s="26"/>
      <c r="I45" s="39"/>
      <c r="J45" s="26"/>
      <c r="K45" s="39"/>
      <c r="L45" s="26"/>
      <c r="M45" s="13"/>
      <c r="N45" s="35"/>
    </row>
    <row r="46" spans="1:14" x14ac:dyDescent="0.25">
      <c r="A46" s="13"/>
      <c r="B46" s="55" t="s">
        <v>81</v>
      </c>
      <c r="C46" s="55"/>
      <c r="D46" s="26"/>
      <c r="E46" s="29"/>
      <c r="F46" s="27"/>
      <c r="G46" s="30"/>
      <c r="H46" s="26"/>
      <c r="I46" s="38"/>
      <c r="J46" s="26"/>
      <c r="K46" s="38"/>
      <c r="L46" s="26"/>
      <c r="M46" s="13"/>
      <c r="N46" s="35"/>
    </row>
    <row r="47" spans="1:14" x14ac:dyDescent="0.25">
      <c r="A47" s="13"/>
      <c r="B47" s="26"/>
      <c r="C47" s="26"/>
      <c r="D47" s="26"/>
      <c r="E47" s="33"/>
      <c r="F47" s="27"/>
      <c r="G47" s="26"/>
      <c r="H47" s="26"/>
      <c r="I47" s="39"/>
      <c r="J47" s="26"/>
      <c r="K47" s="39"/>
      <c r="L47" s="26"/>
      <c r="M47" s="13"/>
      <c r="N47" s="35"/>
    </row>
    <row r="48" spans="1:14" x14ac:dyDescent="0.25">
      <c r="A48" s="13"/>
      <c r="B48" s="55" t="s">
        <v>85</v>
      </c>
      <c r="C48" s="55"/>
      <c r="D48" s="26"/>
      <c r="E48" s="29"/>
      <c r="F48" s="27"/>
      <c r="G48" s="30"/>
      <c r="H48" s="26"/>
      <c r="I48" s="38"/>
      <c r="J48" s="26"/>
      <c r="K48" s="38"/>
      <c r="L48" s="26"/>
      <c r="M48" s="13"/>
      <c r="N48" s="35"/>
    </row>
    <row r="49" spans="1:14" x14ac:dyDescent="0.25">
      <c r="A49" s="13"/>
      <c r="B49" s="56"/>
      <c r="C49" s="56"/>
      <c r="D49" s="26"/>
      <c r="E49" s="33"/>
      <c r="F49" s="27"/>
      <c r="G49" s="26"/>
      <c r="H49" s="26"/>
      <c r="I49" s="39"/>
      <c r="J49" s="26"/>
      <c r="K49" s="39"/>
      <c r="L49" s="26"/>
      <c r="M49" s="13"/>
      <c r="N49" s="35"/>
    </row>
    <row r="50" spans="1:14" x14ac:dyDescent="0.25">
      <c r="A50" s="13"/>
      <c r="B50" s="55" t="s">
        <v>89</v>
      </c>
      <c r="C50" s="55"/>
      <c r="D50" s="26"/>
      <c r="E50" s="29"/>
      <c r="F50" s="27"/>
      <c r="G50" s="30"/>
      <c r="H50" s="26"/>
      <c r="I50" s="38"/>
      <c r="J50" s="26"/>
      <c r="K50" s="38"/>
      <c r="L50" s="26"/>
      <c r="M50" s="13"/>
      <c r="N50" s="35"/>
    </row>
    <row r="51" spans="1:14" x14ac:dyDescent="0.25">
      <c r="A51" s="13"/>
      <c r="B51" s="26"/>
      <c r="C51" s="26"/>
      <c r="D51" s="26"/>
      <c r="E51" s="33"/>
      <c r="F51" s="27"/>
      <c r="G51" s="26"/>
      <c r="H51" s="26"/>
      <c r="I51" s="39"/>
      <c r="J51" s="26"/>
      <c r="K51" s="39"/>
      <c r="L51" s="26"/>
      <c r="M51" s="13"/>
      <c r="N51" s="35"/>
    </row>
    <row r="52" spans="1:14" x14ac:dyDescent="0.25">
      <c r="A52" s="13"/>
      <c r="B52" s="55" t="s">
        <v>93</v>
      </c>
      <c r="C52" s="55"/>
      <c r="D52" s="26"/>
      <c r="E52" s="29"/>
      <c r="F52" s="27"/>
      <c r="G52" s="30"/>
      <c r="H52" s="26"/>
      <c r="I52" s="38"/>
      <c r="J52" s="26"/>
      <c r="K52" s="38"/>
      <c r="L52" s="26"/>
      <c r="M52" s="13"/>
      <c r="N52" s="35"/>
    </row>
    <row r="53" spans="1:14" x14ac:dyDescent="0.25">
      <c r="A53" s="13"/>
      <c r="B53" s="56"/>
      <c r="C53" s="56"/>
      <c r="D53" s="26"/>
      <c r="E53" s="33"/>
      <c r="F53" s="27"/>
      <c r="G53" s="26"/>
      <c r="H53" s="26"/>
      <c r="I53" s="39"/>
      <c r="J53" s="26"/>
      <c r="K53" s="39"/>
      <c r="L53" s="26"/>
      <c r="M53" s="13"/>
      <c r="N53" s="35"/>
    </row>
    <row r="54" spans="1:14" x14ac:dyDescent="0.25">
      <c r="A54" s="13"/>
      <c r="B54" s="55" t="s">
        <v>97</v>
      </c>
      <c r="C54" s="55"/>
      <c r="D54" s="26"/>
      <c r="E54" s="29"/>
      <c r="F54" s="27"/>
      <c r="G54" s="30"/>
      <c r="H54" s="26"/>
      <c r="I54" s="38"/>
      <c r="J54" s="26"/>
      <c r="K54" s="38"/>
      <c r="L54" s="26"/>
      <c r="M54" s="13"/>
      <c r="N54" s="35"/>
    </row>
    <row r="55" spans="1:14" x14ac:dyDescent="0.25">
      <c r="A55" s="13"/>
      <c r="B55" s="26"/>
      <c r="C55" s="26"/>
      <c r="D55" s="26"/>
      <c r="E55" s="33"/>
      <c r="F55" s="27"/>
      <c r="G55" s="26"/>
      <c r="H55" s="26"/>
      <c r="I55" s="39"/>
      <c r="J55" s="26"/>
      <c r="K55" s="39"/>
      <c r="L55" s="26"/>
      <c r="M55" s="13"/>
      <c r="N55" s="35"/>
    </row>
    <row r="56" spans="1:14" x14ac:dyDescent="0.25">
      <c r="A56" s="13"/>
      <c r="B56" s="55" t="s">
        <v>101</v>
      </c>
      <c r="C56" s="55"/>
      <c r="D56" s="26"/>
      <c r="E56" s="29"/>
      <c r="F56" s="27"/>
      <c r="G56" s="30"/>
      <c r="H56" s="26"/>
      <c r="I56" s="38"/>
      <c r="J56" s="26"/>
      <c r="K56" s="38"/>
      <c r="L56" s="26"/>
      <c r="M56" s="13"/>
      <c r="N56" s="35"/>
    </row>
    <row r="57" spans="1:14" x14ac:dyDescent="0.25">
      <c r="A57" s="13"/>
      <c r="B57" s="56"/>
      <c r="C57" s="56"/>
      <c r="D57" s="26"/>
      <c r="E57" s="33"/>
      <c r="F57" s="27"/>
      <c r="G57" s="26"/>
      <c r="H57" s="26"/>
      <c r="I57" s="39"/>
      <c r="J57" s="26"/>
      <c r="K57" s="39"/>
      <c r="L57" s="26"/>
      <c r="M57" s="13"/>
      <c r="N57" s="35"/>
    </row>
    <row r="58" spans="1:14" x14ac:dyDescent="0.25">
      <c r="A58" s="13"/>
      <c r="B58" s="55" t="s">
        <v>105</v>
      </c>
      <c r="C58" s="55"/>
      <c r="D58" s="26"/>
      <c r="E58" s="29"/>
      <c r="F58" s="27"/>
      <c r="G58" s="30"/>
      <c r="H58" s="26"/>
      <c r="I58" s="38"/>
      <c r="J58" s="26"/>
      <c r="K58" s="38"/>
      <c r="L58" s="26"/>
      <c r="M58" s="13"/>
      <c r="N58" s="35"/>
    </row>
    <row r="59" spans="1:14" x14ac:dyDescent="0.25">
      <c r="A59" s="13"/>
      <c r="B59" s="26"/>
      <c r="C59" s="26"/>
      <c r="D59" s="26"/>
      <c r="E59" s="33"/>
      <c r="F59" s="27"/>
      <c r="G59" s="26"/>
      <c r="H59" s="26"/>
      <c r="I59" s="39"/>
      <c r="J59" s="26"/>
      <c r="K59" s="39"/>
      <c r="L59" s="26"/>
      <c r="M59" s="13"/>
      <c r="N59" s="35"/>
    </row>
    <row r="60" spans="1:14" x14ac:dyDescent="0.25">
      <c r="A60" s="13"/>
      <c r="B60" s="55" t="s">
        <v>109</v>
      </c>
      <c r="C60" s="55"/>
      <c r="D60" s="26"/>
      <c r="E60" s="29"/>
      <c r="F60" s="27"/>
      <c r="G60" s="30"/>
      <c r="H60" s="26"/>
      <c r="I60" s="38"/>
      <c r="J60" s="26"/>
      <c r="K60" s="38"/>
      <c r="L60" s="26"/>
      <c r="M60" s="13"/>
      <c r="N60" s="35"/>
    </row>
    <row r="61" spans="1:14" x14ac:dyDescent="0.25">
      <c r="A61" s="13"/>
      <c r="B61" s="56"/>
      <c r="C61" s="56"/>
      <c r="D61" s="26"/>
      <c r="E61" s="33"/>
      <c r="F61" s="27"/>
      <c r="G61" s="26"/>
      <c r="H61" s="26"/>
      <c r="I61" s="39"/>
      <c r="J61" s="26"/>
      <c r="K61" s="39"/>
      <c r="L61" s="26"/>
      <c r="M61" s="13"/>
      <c r="N61" s="35"/>
    </row>
    <row r="62" spans="1:14" x14ac:dyDescent="0.25">
      <c r="A62" s="13"/>
      <c r="B62" s="55" t="s">
        <v>113</v>
      </c>
      <c r="C62" s="55"/>
      <c r="D62" s="26"/>
      <c r="E62" s="29"/>
      <c r="F62" s="27"/>
      <c r="G62" s="30"/>
      <c r="H62" s="26"/>
      <c r="I62" s="38"/>
      <c r="J62" s="26"/>
      <c r="K62" s="38"/>
      <c r="L62" s="26"/>
      <c r="M62" s="13"/>
      <c r="N62" s="35"/>
    </row>
    <row r="63" spans="1:14" x14ac:dyDescent="0.25">
      <c r="A63" s="13"/>
      <c r="B63" s="56"/>
      <c r="C63" s="56"/>
      <c r="D63" s="26"/>
      <c r="E63" s="33"/>
      <c r="F63" s="27"/>
      <c r="G63" s="26"/>
      <c r="H63" s="26"/>
      <c r="I63" s="39"/>
      <c r="J63" s="26"/>
      <c r="K63" s="39"/>
      <c r="L63" s="26"/>
      <c r="M63" s="13"/>
      <c r="N63" s="35"/>
    </row>
    <row r="64" spans="1:14" x14ac:dyDescent="0.25">
      <c r="A64" s="13"/>
      <c r="B64" s="55" t="s">
        <v>117</v>
      </c>
      <c r="C64" s="55"/>
      <c r="D64" s="26"/>
      <c r="E64" s="29"/>
      <c r="F64" s="27"/>
      <c r="G64" s="30"/>
      <c r="H64" s="26"/>
      <c r="I64" s="38"/>
      <c r="J64" s="26"/>
      <c r="K64" s="38"/>
      <c r="L64" s="26"/>
      <c r="M64" s="13"/>
      <c r="N64" s="35"/>
    </row>
    <row r="65" spans="1:14" x14ac:dyDescent="0.25">
      <c r="A65" s="13"/>
      <c r="B65" s="56"/>
      <c r="C65" s="56"/>
      <c r="D65" s="26"/>
      <c r="E65" s="33"/>
      <c r="F65" s="27"/>
      <c r="G65" s="26"/>
      <c r="H65" s="26"/>
      <c r="I65" s="39"/>
      <c r="J65" s="26"/>
      <c r="K65" s="39"/>
      <c r="L65" s="26"/>
      <c r="M65" s="13"/>
      <c r="N65" s="35"/>
    </row>
    <row r="66" spans="1:14" x14ac:dyDescent="0.25">
      <c r="A66" s="13"/>
      <c r="B66" s="55" t="s">
        <v>121</v>
      </c>
      <c r="C66" s="55"/>
      <c r="D66" s="26"/>
      <c r="E66" s="29"/>
      <c r="F66" s="27"/>
      <c r="G66" s="30"/>
      <c r="H66" s="26"/>
      <c r="I66" s="38"/>
      <c r="J66" s="26"/>
      <c r="K66" s="38"/>
      <c r="L66" s="26"/>
      <c r="M66" s="13"/>
      <c r="N66" s="35"/>
    </row>
    <row r="67" spans="1:14" x14ac:dyDescent="0.25">
      <c r="A67" s="13"/>
      <c r="B67" s="56"/>
      <c r="C67" s="56"/>
      <c r="D67" s="26"/>
      <c r="E67" s="33"/>
      <c r="F67" s="27"/>
      <c r="G67" s="26"/>
      <c r="H67" s="26"/>
      <c r="I67" s="39"/>
      <c r="J67" s="26"/>
      <c r="K67" s="39"/>
      <c r="L67" s="26"/>
      <c r="M67" s="13"/>
      <c r="N67" s="35"/>
    </row>
    <row r="68" spans="1:14" x14ac:dyDescent="0.25">
      <c r="A68" s="13"/>
      <c r="B68" s="55" t="s">
        <v>125</v>
      </c>
      <c r="C68" s="55"/>
      <c r="D68" s="26"/>
      <c r="E68" s="29"/>
      <c r="F68" s="27"/>
      <c r="G68" s="30"/>
      <c r="H68" s="26"/>
      <c r="I68" s="38"/>
      <c r="J68" s="26"/>
      <c r="K68" s="38"/>
      <c r="L68" s="26"/>
      <c r="M68" s="13"/>
      <c r="N68" s="35"/>
    </row>
    <row r="69" spans="1:14" x14ac:dyDescent="0.25">
      <c r="A69" s="13"/>
      <c r="B69" s="56"/>
      <c r="C69" s="56"/>
      <c r="D69" s="26"/>
      <c r="E69" s="33"/>
      <c r="F69" s="27"/>
      <c r="G69" s="26"/>
      <c r="H69" s="26"/>
      <c r="I69" s="39"/>
      <c r="J69" s="26"/>
      <c r="K69" s="39"/>
      <c r="L69" s="26"/>
      <c r="M69" s="13"/>
      <c r="N69" s="35"/>
    </row>
    <row r="70" spans="1:14" x14ac:dyDescent="0.25">
      <c r="A70" s="13"/>
      <c r="B70" s="55" t="s">
        <v>129</v>
      </c>
      <c r="C70" s="55"/>
      <c r="D70" s="26"/>
      <c r="E70" s="29"/>
      <c r="F70" s="27"/>
      <c r="G70" s="30"/>
      <c r="H70" s="26"/>
      <c r="I70" s="38"/>
      <c r="J70" s="26"/>
      <c r="K70" s="38"/>
      <c r="L70" s="26"/>
      <c r="M70" s="13"/>
      <c r="N70" s="35"/>
    </row>
    <row r="71" spans="1:14" x14ac:dyDescent="0.25">
      <c r="A71" s="13"/>
      <c r="B71" s="56"/>
      <c r="C71" s="56"/>
      <c r="D71" s="26"/>
      <c r="E71" s="33"/>
      <c r="F71" s="27"/>
      <c r="G71" s="26"/>
      <c r="H71" s="26"/>
      <c r="I71" s="39"/>
      <c r="J71" s="26"/>
      <c r="K71" s="39"/>
      <c r="L71" s="26"/>
      <c r="M71" s="13"/>
      <c r="N71" s="35"/>
    </row>
    <row r="72" spans="1:14" x14ac:dyDescent="0.25">
      <c r="A72" s="13"/>
      <c r="B72" s="55" t="s">
        <v>133</v>
      </c>
      <c r="C72" s="55"/>
      <c r="D72" s="26"/>
      <c r="E72" s="29"/>
      <c r="F72" s="27"/>
      <c r="G72" s="30"/>
      <c r="H72" s="26"/>
      <c r="I72" s="38"/>
      <c r="J72" s="26"/>
      <c r="K72" s="38"/>
      <c r="L72" s="26"/>
      <c r="M72" s="13"/>
      <c r="N72" s="35"/>
    </row>
    <row r="73" spans="1:14" x14ac:dyDescent="0.25">
      <c r="A73" s="13"/>
      <c r="B73" s="56"/>
      <c r="C73" s="56"/>
      <c r="D73" s="26"/>
      <c r="E73" s="33"/>
      <c r="F73" s="27"/>
      <c r="G73" s="26"/>
      <c r="H73" s="26"/>
      <c r="I73" s="39"/>
      <c r="J73" s="26"/>
      <c r="K73" s="39"/>
      <c r="L73" s="26"/>
      <c r="M73" s="13"/>
      <c r="N73" s="35"/>
    </row>
    <row r="74" spans="1:14" x14ac:dyDescent="0.25">
      <c r="A74" s="13"/>
      <c r="B74" s="55" t="s">
        <v>137</v>
      </c>
      <c r="C74" s="55"/>
      <c r="D74" s="26"/>
      <c r="E74" s="29"/>
      <c r="F74" s="27"/>
      <c r="G74" s="30"/>
      <c r="H74" s="26"/>
      <c r="I74" s="38"/>
      <c r="J74" s="26"/>
      <c r="K74" s="38"/>
      <c r="L74" s="26"/>
      <c r="M74" s="13"/>
      <c r="N74" s="35"/>
    </row>
    <row r="75" spans="1:14" x14ac:dyDescent="0.25">
      <c r="A75" s="13"/>
      <c r="B75" s="56"/>
      <c r="C75" s="56"/>
      <c r="D75" s="26"/>
      <c r="E75" s="33"/>
      <c r="F75" s="27"/>
      <c r="G75" s="26"/>
      <c r="H75" s="26"/>
      <c r="I75" s="39"/>
      <c r="J75" s="26"/>
      <c r="K75" s="39"/>
      <c r="L75" s="26"/>
      <c r="M75" s="13"/>
      <c r="N75" s="35"/>
    </row>
    <row r="76" spans="1:14" x14ac:dyDescent="0.25">
      <c r="A76" s="13"/>
      <c r="B76" s="55" t="s">
        <v>141</v>
      </c>
      <c r="C76" s="55"/>
      <c r="D76" s="26"/>
      <c r="E76" s="29"/>
      <c r="F76" s="27"/>
      <c r="G76" s="30"/>
      <c r="H76" s="26"/>
      <c r="I76" s="38"/>
      <c r="J76" s="26"/>
      <c r="K76" s="38"/>
      <c r="L76" s="26"/>
      <c r="M76" s="13"/>
      <c r="N76" s="35"/>
    </row>
    <row r="77" spans="1:14" x14ac:dyDescent="0.25">
      <c r="A77" s="13"/>
      <c r="B77" s="56"/>
      <c r="C77" s="56"/>
      <c r="D77" s="26"/>
      <c r="E77" s="33"/>
      <c r="F77" s="27"/>
      <c r="G77" s="26"/>
      <c r="H77" s="26"/>
      <c r="I77" s="39"/>
      <c r="J77" s="26"/>
      <c r="K77" s="39"/>
      <c r="L77" s="26"/>
      <c r="M77" s="13"/>
      <c r="N77" s="35"/>
    </row>
    <row r="78" spans="1:14" x14ac:dyDescent="0.25">
      <c r="A78" s="13"/>
      <c r="B78" s="55" t="s">
        <v>145</v>
      </c>
      <c r="C78" s="55"/>
      <c r="D78" s="26"/>
      <c r="E78" s="29"/>
      <c r="F78" s="27"/>
      <c r="G78" s="30"/>
      <c r="H78" s="26"/>
      <c r="I78" s="38"/>
      <c r="J78" s="26"/>
      <c r="K78" s="38"/>
      <c r="L78" s="26"/>
      <c r="M78" s="13"/>
      <c r="N78" s="35"/>
    </row>
    <row r="79" spans="1:14" x14ac:dyDescent="0.25">
      <c r="A79" s="13"/>
      <c r="B79" s="56"/>
      <c r="C79" s="56"/>
      <c r="D79" s="26"/>
      <c r="E79" s="33"/>
      <c r="F79" s="27"/>
      <c r="G79" s="26"/>
      <c r="H79" s="26"/>
      <c r="I79" s="39"/>
      <c r="J79" s="26"/>
      <c r="K79" s="39"/>
      <c r="L79" s="26"/>
      <c r="M79" s="13"/>
      <c r="N79" s="35"/>
    </row>
    <row r="80" spans="1:14" x14ac:dyDescent="0.25">
      <c r="A80" s="13"/>
      <c r="B80" s="55" t="s">
        <v>149</v>
      </c>
      <c r="C80" s="55"/>
      <c r="D80" s="26"/>
      <c r="E80" s="29"/>
      <c r="F80" s="27"/>
      <c r="G80" s="30"/>
      <c r="H80" s="26"/>
      <c r="I80" s="38"/>
      <c r="J80" s="26"/>
      <c r="K80" s="38"/>
      <c r="L80" s="26"/>
      <c r="M80" s="13"/>
      <c r="N80" s="35"/>
    </row>
    <row r="81" spans="1:14" x14ac:dyDescent="0.25">
      <c r="A81" s="13"/>
      <c r="B81" s="56"/>
      <c r="C81" s="56"/>
      <c r="D81" s="26"/>
      <c r="E81" s="33"/>
      <c r="F81" s="27"/>
      <c r="G81" s="26"/>
      <c r="H81" s="26"/>
      <c r="I81" s="39"/>
      <c r="J81" s="26"/>
      <c r="K81" s="39"/>
      <c r="L81" s="26"/>
      <c r="M81" s="13"/>
      <c r="N81" s="35"/>
    </row>
    <row r="82" spans="1:14" x14ac:dyDescent="0.25">
      <c r="A82" s="13"/>
      <c r="B82" s="55" t="s">
        <v>153</v>
      </c>
      <c r="C82" s="55"/>
      <c r="D82" s="26"/>
      <c r="E82" s="29"/>
      <c r="F82" s="27"/>
      <c r="G82" s="30"/>
      <c r="H82" s="26"/>
      <c r="I82" s="38"/>
      <c r="J82" s="26"/>
      <c r="K82" s="38"/>
      <c r="L82" s="26"/>
      <c r="M82" s="13"/>
      <c r="N82" s="35"/>
    </row>
    <row r="83" spans="1:14" x14ac:dyDescent="0.25">
      <c r="A83" s="13"/>
      <c r="B83" s="32"/>
      <c r="C83" s="32"/>
      <c r="D83" s="32"/>
      <c r="E83" s="32"/>
      <c r="F83" s="27"/>
      <c r="G83" s="32"/>
      <c r="H83" s="26"/>
      <c r="I83" s="32"/>
      <c r="J83" s="26"/>
      <c r="K83" s="32"/>
      <c r="L83" s="32"/>
      <c r="M83" s="13"/>
      <c r="N83" s="35"/>
    </row>
    <row r="84" spans="1:14" x14ac:dyDescent="0.25">
      <c r="A84" s="13"/>
      <c r="B84" s="13"/>
      <c r="C84" s="13"/>
      <c r="D84" s="13"/>
      <c r="E84" s="50"/>
      <c r="F84" s="50"/>
      <c r="G84" s="13"/>
      <c r="H84" s="13"/>
      <c r="I84" s="13"/>
      <c r="J84" s="13"/>
      <c r="K84" s="13"/>
      <c r="L84" s="13"/>
      <c r="M84" s="13"/>
      <c r="N84" s="35"/>
    </row>
    <row r="85" spans="1:14" s="13" customFormat="1" ht="3.75" customHeight="1" x14ac:dyDescent="0.25">
      <c r="A85" s="35"/>
      <c r="B85" s="35"/>
      <c r="C85" s="35"/>
      <c r="D85" s="35"/>
      <c r="E85" s="54"/>
      <c r="F85" s="54"/>
      <c r="G85" s="35"/>
      <c r="H85" s="35"/>
      <c r="I85" s="35"/>
      <c r="J85" s="35"/>
      <c r="K85" s="35"/>
      <c r="L85" s="35"/>
      <c r="M85" s="35"/>
      <c r="N85" s="35"/>
    </row>
    <row r="86" spans="1:14" s="13" customFormat="1" x14ac:dyDescent="0.25">
      <c r="E86" s="50"/>
      <c r="F86" s="50"/>
    </row>
    <row r="87" spans="1:14" s="13" customFormat="1" x14ac:dyDescent="0.25">
      <c r="E87" s="50"/>
      <c r="F87" s="50"/>
    </row>
    <row r="88" spans="1:14" s="13" customFormat="1" x14ac:dyDescent="0.25">
      <c r="E88" s="50"/>
      <c r="F88" s="50"/>
    </row>
    <row r="89" spans="1:14" s="13" customFormat="1" x14ac:dyDescent="0.25">
      <c r="E89" s="50"/>
      <c r="F89" s="50"/>
    </row>
    <row r="90" spans="1:14" s="13" customFormat="1" x14ac:dyDescent="0.25">
      <c r="E90" s="50"/>
      <c r="F90" s="50"/>
    </row>
    <row r="91" spans="1:14" s="13" customFormat="1" x14ac:dyDescent="0.25">
      <c r="E91" s="50"/>
      <c r="F91" s="50"/>
    </row>
    <row r="92" spans="1:14" s="13" customFormat="1" x14ac:dyDescent="0.25">
      <c r="E92" s="50"/>
      <c r="F92" s="50"/>
    </row>
    <row r="93" spans="1:14" s="13" customFormat="1" x14ac:dyDescent="0.25">
      <c r="E93" s="50"/>
      <c r="F93" s="50"/>
    </row>
    <row r="94" spans="1:14" s="13" customFormat="1" x14ac:dyDescent="0.25">
      <c r="E94" s="50"/>
      <c r="F94" s="50"/>
    </row>
    <row r="95" spans="1:14" s="13" customFormat="1" x14ac:dyDescent="0.25">
      <c r="E95" s="50"/>
      <c r="F95" s="50"/>
    </row>
    <row r="96" spans="1:14" s="13" customFormat="1" x14ac:dyDescent="0.25">
      <c r="E96" s="50"/>
      <c r="F96" s="50"/>
    </row>
    <row r="97" spans="5:6" s="13" customFormat="1" x14ac:dyDescent="0.25">
      <c r="E97" s="50"/>
      <c r="F97" s="50"/>
    </row>
    <row r="98" spans="5:6" s="13" customFormat="1" x14ac:dyDescent="0.25">
      <c r="E98" s="50"/>
      <c r="F98" s="50"/>
    </row>
    <row r="99" spans="5:6" s="13" customFormat="1" x14ac:dyDescent="0.25">
      <c r="E99" s="50"/>
      <c r="F99" s="50"/>
    </row>
    <row r="100" spans="5:6" s="13" customFormat="1" x14ac:dyDescent="0.25">
      <c r="E100" s="50"/>
      <c r="F100" s="50"/>
    </row>
    <row r="101" spans="5:6" s="13" customFormat="1" x14ac:dyDescent="0.25">
      <c r="E101" s="50"/>
      <c r="F101" s="50"/>
    </row>
    <row r="102" spans="5:6" s="13" customFormat="1" x14ac:dyDescent="0.25">
      <c r="E102" s="50"/>
      <c r="F102" s="50"/>
    </row>
    <row r="103" spans="5:6" s="13" customFormat="1" x14ac:dyDescent="0.25">
      <c r="E103" s="50"/>
      <c r="F103" s="50"/>
    </row>
    <row r="104" spans="5:6" s="13" customFormat="1" x14ac:dyDescent="0.25">
      <c r="E104" s="50"/>
      <c r="F104" s="50"/>
    </row>
    <row r="105" spans="5:6" s="13" customFormat="1" x14ac:dyDescent="0.25">
      <c r="E105" s="50"/>
      <c r="F105" s="50"/>
    </row>
    <row r="106" spans="5:6" s="13" customFormat="1" x14ac:dyDescent="0.25">
      <c r="E106" s="50"/>
      <c r="F106" s="50"/>
    </row>
    <row r="107" spans="5:6" s="13" customFormat="1" x14ac:dyDescent="0.25">
      <c r="E107" s="50"/>
      <c r="F107" s="50"/>
    </row>
    <row r="108" spans="5:6" s="13" customFormat="1" x14ac:dyDescent="0.25">
      <c r="E108" s="50"/>
      <c r="F108" s="50"/>
    </row>
    <row r="109" spans="5:6" s="13" customFormat="1" x14ac:dyDescent="0.25">
      <c r="E109" s="50"/>
      <c r="F109" s="50"/>
    </row>
    <row r="110" spans="5:6" s="13" customFormat="1" x14ac:dyDescent="0.25">
      <c r="E110" s="50"/>
      <c r="F110" s="50"/>
    </row>
    <row r="111" spans="5:6" s="13" customFormat="1" x14ac:dyDescent="0.25">
      <c r="E111" s="50"/>
      <c r="F111" s="50"/>
    </row>
    <row r="112" spans="5:6" s="13" customFormat="1" x14ac:dyDescent="0.25">
      <c r="E112" s="50"/>
      <c r="F112" s="50"/>
    </row>
    <row r="113" spans="5:6" s="13" customFormat="1" x14ac:dyDescent="0.25">
      <c r="E113" s="50"/>
      <c r="F113" s="50"/>
    </row>
    <row r="114" spans="5:6" s="13" customFormat="1" x14ac:dyDescent="0.25">
      <c r="E114" s="50"/>
      <c r="F114" s="50"/>
    </row>
    <row r="115" spans="5:6" s="13" customFormat="1" x14ac:dyDescent="0.25">
      <c r="E115" s="50"/>
      <c r="F115" s="50"/>
    </row>
    <row r="116" spans="5:6" s="13" customFormat="1" x14ac:dyDescent="0.25">
      <c r="E116" s="50"/>
      <c r="F116" s="50"/>
    </row>
    <row r="117" spans="5:6" s="13" customFormat="1" x14ac:dyDescent="0.25">
      <c r="E117" s="50"/>
      <c r="F117" s="50"/>
    </row>
    <row r="118" spans="5:6" s="13" customFormat="1" x14ac:dyDescent="0.25">
      <c r="E118" s="50"/>
      <c r="F118" s="50"/>
    </row>
    <row r="119" spans="5:6" s="13" customFormat="1" x14ac:dyDescent="0.25">
      <c r="E119" s="50"/>
      <c r="F119" s="50"/>
    </row>
    <row r="120" spans="5:6" s="13" customFormat="1" x14ac:dyDescent="0.25">
      <c r="E120" s="50"/>
      <c r="F120" s="50"/>
    </row>
    <row r="121" spans="5:6" s="13" customFormat="1" x14ac:dyDescent="0.25">
      <c r="E121" s="50"/>
      <c r="F121" s="50"/>
    </row>
    <row r="122" spans="5:6" s="13" customFormat="1" x14ac:dyDescent="0.25">
      <c r="E122" s="50"/>
      <c r="F122" s="50"/>
    </row>
    <row r="123" spans="5:6" s="13" customFormat="1" x14ac:dyDescent="0.25">
      <c r="E123" s="50"/>
      <c r="F123" s="50"/>
    </row>
    <row r="124" spans="5:6" s="13" customFormat="1" x14ac:dyDescent="0.25">
      <c r="E124" s="50"/>
      <c r="F124" s="50"/>
    </row>
    <row r="125" spans="5:6" s="13" customFormat="1" x14ac:dyDescent="0.25">
      <c r="E125" s="50"/>
      <c r="F125" s="50"/>
    </row>
    <row r="126" spans="5:6" s="13" customFormat="1" x14ac:dyDescent="0.25">
      <c r="E126" s="50"/>
      <c r="F126" s="50"/>
    </row>
    <row r="127" spans="5:6" s="13" customFormat="1" x14ac:dyDescent="0.25">
      <c r="E127" s="50"/>
      <c r="F127" s="50"/>
    </row>
    <row r="128" spans="5:6" s="13" customFormat="1" x14ac:dyDescent="0.25">
      <c r="E128" s="50"/>
      <c r="F128" s="50"/>
    </row>
    <row r="129" spans="5:6" s="13" customFormat="1" x14ac:dyDescent="0.25">
      <c r="E129" s="50"/>
      <c r="F129" s="50"/>
    </row>
    <row r="130" spans="5:6" s="13" customFormat="1" x14ac:dyDescent="0.25">
      <c r="E130" s="50"/>
      <c r="F130" s="50"/>
    </row>
    <row r="131" spans="5:6" s="13" customFormat="1" x14ac:dyDescent="0.25">
      <c r="E131" s="50"/>
      <c r="F131" s="50"/>
    </row>
    <row r="132" spans="5:6" s="13" customFormat="1" x14ac:dyDescent="0.25">
      <c r="E132" s="50"/>
      <c r="F132" s="50"/>
    </row>
    <row r="133" spans="5:6" s="13" customFormat="1" x14ac:dyDescent="0.25"/>
    <row r="134" spans="5:6" s="13" customFormat="1" x14ac:dyDescent="0.25"/>
    <row r="135" spans="5:6" s="13" customFormat="1" x14ac:dyDescent="0.25"/>
    <row r="136" spans="5:6" s="13" customFormat="1" x14ac:dyDescent="0.25"/>
    <row r="137" spans="5:6" s="13" customFormat="1" x14ac:dyDescent="0.25"/>
    <row r="138" spans="5:6" s="13" customFormat="1" x14ac:dyDescent="0.25"/>
    <row r="139" spans="5:6" s="13" customFormat="1" x14ac:dyDescent="0.25"/>
    <row r="140" spans="5:6" s="13" customFormat="1" x14ac:dyDescent="0.25"/>
  </sheetData>
  <mergeCells count="57">
    <mergeCell ref="B6:D6"/>
    <mergeCell ref="B58:C58"/>
    <mergeCell ref="B60:C60"/>
    <mergeCell ref="B61:C61"/>
    <mergeCell ref="B62:C62"/>
    <mergeCell ref="B52:C52"/>
    <mergeCell ref="B53:C53"/>
    <mergeCell ref="B54:C54"/>
    <mergeCell ref="B56:C56"/>
    <mergeCell ref="B57:C57"/>
    <mergeCell ref="B40:C40"/>
    <mergeCell ref="B41:C41"/>
    <mergeCell ref="B42:C42"/>
    <mergeCell ref="B44:C44"/>
    <mergeCell ref="B45:C45"/>
    <mergeCell ref="B12:D18"/>
    <mergeCell ref="B36:C36"/>
    <mergeCell ref="B37:C37"/>
    <mergeCell ref="B38:C38"/>
    <mergeCell ref="B32:C32"/>
    <mergeCell ref="B33:C33"/>
    <mergeCell ref="B34:C34"/>
    <mergeCell ref="B24:C24"/>
    <mergeCell ref="B25:C25"/>
    <mergeCell ref="B26:C26"/>
    <mergeCell ref="B27:C27"/>
    <mergeCell ref="B28:C28"/>
    <mergeCell ref="B29:C29"/>
    <mergeCell ref="B30:C30"/>
    <mergeCell ref="B31:C31"/>
    <mergeCell ref="B35:C35"/>
    <mergeCell ref="B73:C73"/>
    <mergeCell ref="B74:C74"/>
    <mergeCell ref="B75:C75"/>
    <mergeCell ref="B76:C76"/>
    <mergeCell ref="B77:C77"/>
    <mergeCell ref="B21:D22"/>
    <mergeCell ref="B69:C69"/>
    <mergeCell ref="B70:C70"/>
    <mergeCell ref="B71:C71"/>
    <mergeCell ref="B72:C72"/>
    <mergeCell ref="B63:C63"/>
    <mergeCell ref="B64:C64"/>
    <mergeCell ref="B65:C65"/>
    <mergeCell ref="B66:C66"/>
    <mergeCell ref="B67:C67"/>
    <mergeCell ref="B68:C68"/>
    <mergeCell ref="B46:C46"/>
    <mergeCell ref="B48:C48"/>
    <mergeCell ref="B49:C49"/>
    <mergeCell ref="B50:C50"/>
    <mergeCell ref="B39:C39"/>
    <mergeCell ref="B78:C78"/>
    <mergeCell ref="B79:C79"/>
    <mergeCell ref="B80:C80"/>
    <mergeCell ref="B81:C81"/>
    <mergeCell ref="B82:C82"/>
  </mergeCells>
  <dataValidations count="4">
    <dataValidation type="list" allowBlank="1" showInputMessage="1" showErrorMessage="1" sqref="G12">
      <formula1>Type</formula1>
    </dataValidation>
    <dataValidation type="list" allowBlank="1" showInputMessage="1" showErrorMessage="1" sqref="G14">
      <formula1>Departement</formula1>
    </dataValidation>
    <dataValidation operator="greaterThanOrEqual" allowBlank="1" showInputMessage="1" showErrorMessage="1" sqref="G16"/>
    <dataValidation type="list" allowBlank="1" showInputMessage="1" showErrorMessage="1" sqref="G24 G82:G83 G26 G28 G30 G32 G34 G36 G38 G40 G42 G44 G46 G48 G50 G52 G54 G56 G58 G60 G62 G64 G66 G68 G70 G72 G74 G76 G78 G80">
      <formula1>Division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SubMoveData">
                <anchor moveWithCells="1" sizeWithCells="1">
                  <from>
                    <xdr:col>1</xdr:col>
                    <xdr:colOff>19050</xdr:colOff>
                    <xdr:row>1</xdr:row>
                    <xdr:rowOff>95250</xdr:rowOff>
                  </from>
                  <to>
                    <xdr:col>4</xdr:col>
                    <xdr:colOff>171450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5" name="Button 4">
              <controlPr defaultSize="0" print="0" autoFill="0" autoPict="0" macro="[0]!ResetForm">
                <anchor moveWithCells="1" sizeWithCells="1">
                  <from>
                    <xdr:col>4</xdr:col>
                    <xdr:colOff>495300</xdr:colOff>
                    <xdr:row>1</xdr:row>
                    <xdr:rowOff>85725</xdr:rowOff>
                  </from>
                  <to>
                    <xdr:col>4</xdr:col>
                    <xdr:colOff>2209800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utton 7">
              <controlPr defaultSize="0" print="0" autoFill="0" autoPict="0" macro="[0]!SearchEvent">
                <anchor moveWithCells="1" sizeWithCells="1">
                  <from>
                    <xdr:col>8</xdr:col>
                    <xdr:colOff>9525</xdr:colOff>
                    <xdr:row>1</xdr:row>
                    <xdr:rowOff>85725</xdr:rowOff>
                  </from>
                  <to>
                    <xdr:col>12</xdr:col>
                    <xdr:colOff>85725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pageSetUpPr fitToPage="1"/>
  </sheetPr>
  <dimension ref="A1:AJ50"/>
  <sheetViews>
    <sheetView showGridLines="0" zoomScale="80" zoomScaleNormal="80" workbookViewId="0">
      <selection activeCell="E12" sqref="E12"/>
    </sheetView>
  </sheetViews>
  <sheetFormatPr defaultColWidth="11" defaultRowHeight="15.75" outlineLevelCol="1" x14ac:dyDescent="0.25"/>
  <cols>
    <col min="1" max="1" width="2.625" customWidth="1"/>
    <col min="2" max="2" width="37.25" customWidth="1" outlineLevel="1"/>
    <col min="3" max="3" width="12.25" customWidth="1" outlineLevel="1"/>
    <col min="4" max="4" width="22.125" customWidth="1" outlineLevel="1"/>
    <col min="5" max="5" width="19.625" customWidth="1" outlineLevel="1"/>
    <col min="6" max="6" width="14.125" customWidth="1" outlineLevel="1"/>
    <col min="7" max="7" width="2.375" customWidth="1"/>
    <col min="8" max="8" width="27.875" customWidth="1"/>
    <col min="10" max="10" width="1.5" customWidth="1"/>
    <col min="11" max="11" width="4.5" customWidth="1"/>
    <col min="13" max="13" width="15.125" customWidth="1"/>
    <col min="18" max="19" width="10.875" customWidth="1"/>
    <col min="21" max="21" width="11.5" customWidth="1"/>
    <col min="22" max="22" width="11" customWidth="1"/>
  </cols>
  <sheetData>
    <row r="1" spans="1:36" s="13" customFormat="1" ht="16.5" thickBot="1" x14ac:dyDescent="0.3"/>
    <row r="2" spans="1:36" s="13" customFormat="1" ht="21" thickTop="1" thickBot="1" x14ac:dyDescent="0.35">
      <c r="B2" s="44" t="s">
        <v>190</v>
      </c>
      <c r="D2" s="40" t="s">
        <v>191</v>
      </c>
    </row>
    <row r="3" spans="1:36" ht="17.25" thickTop="1" thickBot="1" x14ac:dyDescent="0.3">
      <c r="A3" s="13"/>
      <c r="B3" s="45" t="s">
        <v>186</v>
      </c>
      <c r="C3" s="14"/>
      <c r="D3" s="14"/>
      <c r="E3" s="14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</row>
    <row r="4" spans="1:36" ht="21" thickTop="1" thickBot="1" x14ac:dyDescent="0.35">
      <c r="A4" s="13"/>
      <c r="B4" s="44" t="s">
        <v>165</v>
      </c>
      <c r="C4" s="13"/>
      <c r="D4" s="40" t="s">
        <v>166</v>
      </c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</row>
    <row r="5" spans="1:36" ht="17.25" thickTop="1" thickBot="1" x14ac:dyDescent="0.3">
      <c r="A5" s="13"/>
      <c r="B5" s="45" t="s">
        <v>186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</row>
    <row r="6" spans="1:36" ht="21" thickTop="1" thickBot="1" x14ac:dyDescent="0.35">
      <c r="A6" s="13"/>
      <c r="B6" s="44" t="s">
        <v>164</v>
      </c>
      <c r="C6" s="13"/>
      <c r="D6" s="40" t="s">
        <v>18</v>
      </c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17.25" thickTop="1" thickBot="1" x14ac:dyDescent="0.3">
      <c r="A7" s="13"/>
      <c r="B7" s="46" t="s">
        <v>223</v>
      </c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</row>
    <row r="8" spans="1:36" ht="21" thickTop="1" thickBot="1" x14ac:dyDescent="0.35">
      <c r="A8" s="13"/>
      <c r="B8" s="44" t="s">
        <v>163</v>
      </c>
      <c r="C8" s="13"/>
      <c r="D8" s="40" t="s">
        <v>13</v>
      </c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</row>
    <row r="9" spans="1:36" ht="17.25" thickTop="1" thickBot="1" x14ac:dyDescent="0.3">
      <c r="A9" s="13"/>
      <c r="B9" s="45" t="s">
        <v>189</v>
      </c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</row>
    <row r="10" spans="1:36" ht="21" thickTop="1" thickBot="1" x14ac:dyDescent="0.35">
      <c r="A10" s="13"/>
      <c r="B10" s="44" t="s">
        <v>24</v>
      </c>
      <c r="C10" s="13"/>
      <c r="D10" s="48" t="s">
        <v>31</v>
      </c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</row>
    <row r="11" spans="1:36" ht="17.25" thickTop="1" thickBot="1" x14ac:dyDescent="0.3">
      <c r="A11" s="13"/>
      <c r="B11" s="45" t="s">
        <v>187</v>
      </c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</row>
    <row r="12" spans="1:36" ht="21" thickTop="1" thickBot="1" x14ac:dyDescent="0.35">
      <c r="A12" s="13"/>
      <c r="B12" s="44" t="s">
        <v>5</v>
      </c>
      <c r="C12" s="13"/>
      <c r="D12" s="40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</row>
    <row r="13" spans="1:36" ht="16.5" thickTop="1" x14ac:dyDescent="0.25">
      <c r="A13" s="13"/>
      <c r="B13" s="45" t="s">
        <v>188</v>
      </c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</row>
    <row r="14" spans="1:36" ht="24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</row>
    <row r="15" spans="1:36" ht="40.5" customHeight="1" x14ac:dyDescent="0.25">
      <c r="A15" s="13"/>
      <c r="B15" s="71" t="str">
        <f>IF(D2="Departement","Departement Calendar",IF(D2="Division","Division Calendar","Event Calendar"))</f>
        <v>Event Calendar</v>
      </c>
      <c r="C15" s="72"/>
      <c r="D15" s="72"/>
      <c r="E15" s="72"/>
      <c r="F15" s="7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</row>
    <row r="16" spans="1:36" ht="39.950000000000003" customHeight="1" x14ac:dyDescent="0.25">
      <c r="A16" s="13"/>
      <c r="B16" s="7" t="s">
        <v>157</v>
      </c>
      <c r="C16" s="6" t="s">
        <v>162</v>
      </c>
      <c r="D16" s="5" t="s">
        <v>161</v>
      </c>
      <c r="E16" s="5" t="s">
        <v>5</v>
      </c>
      <c r="F16" s="15" t="s">
        <v>160</v>
      </c>
      <c r="G16" s="13"/>
      <c r="H16" s="13"/>
      <c r="I16" s="13"/>
      <c r="J16" s="13"/>
      <c r="K16" s="47"/>
      <c r="L16" s="13"/>
      <c r="M16" s="13"/>
      <c r="N16" s="13"/>
      <c r="O16" s="13"/>
      <c r="P16" s="47"/>
      <c r="Q16" s="47"/>
      <c r="R16" s="47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</row>
    <row r="17" spans="1:36" ht="24.95" customHeight="1" x14ac:dyDescent="0.25">
      <c r="A17" s="13"/>
      <c r="B17" s="3" t="str">
        <f ca="1">IFERROR('Annexe Data'!E5,"")</f>
        <v/>
      </c>
      <c r="C17" s="3" t="str">
        <f ca="1">IFERROR('Annexe Data'!F5,"")</f>
        <v/>
      </c>
      <c r="D17" s="3" t="str">
        <f ca="1">IFERROR('Annexe Data'!G5,"")</f>
        <v/>
      </c>
      <c r="E17" s="3" t="str">
        <f ca="1">IFERROR('Annexe Data'!H5,"")</f>
        <v/>
      </c>
      <c r="F17" s="16" t="str">
        <f t="shared" ref="F17:F45" ca="1" si="0">IFERROR(IF(ISBLANK(C17),"", (D17-C17)),"")</f>
        <v/>
      </c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</row>
    <row r="18" spans="1:36" ht="24.95" customHeight="1" x14ac:dyDescent="0.25">
      <c r="A18" s="13"/>
      <c r="B18" s="3" t="str">
        <f ca="1">IFERROR('Annexe Data'!E6,"")</f>
        <v/>
      </c>
      <c r="C18" s="3" t="str">
        <f ca="1">IFERROR('Annexe Data'!F6,"")</f>
        <v/>
      </c>
      <c r="D18" s="3" t="str">
        <f ca="1">IFERROR('Annexe Data'!G6,"")</f>
        <v/>
      </c>
      <c r="E18" s="3" t="str">
        <f ca="1">IFERROR('Annexe Data'!H6,"")</f>
        <v/>
      </c>
      <c r="F18" s="17" t="str">
        <f t="shared" ca="1" si="0"/>
        <v/>
      </c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</row>
    <row r="19" spans="1:36" ht="24.95" customHeight="1" x14ac:dyDescent="0.25">
      <c r="A19" s="13"/>
      <c r="B19" s="3" t="str">
        <f ca="1">IFERROR('Annexe Data'!E7,"")</f>
        <v/>
      </c>
      <c r="C19" s="3" t="str">
        <f ca="1">IFERROR('Annexe Data'!F7,"")</f>
        <v/>
      </c>
      <c r="D19" s="3" t="str">
        <f ca="1">IFERROR('Annexe Data'!G7,"")</f>
        <v/>
      </c>
      <c r="E19" s="3" t="str">
        <f ca="1">IFERROR('Annexe Data'!H7,"")</f>
        <v/>
      </c>
      <c r="F19" s="16" t="str">
        <f t="shared" ca="1" si="0"/>
        <v/>
      </c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</row>
    <row r="20" spans="1:36" ht="24.95" customHeight="1" x14ac:dyDescent="0.25">
      <c r="A20" s="13"/>
      <c r="B20" s="3" t="str">
        <f ca="1">IFERROR('Annexe Data'!E8,"")</f>
        <v/>
      </c>
      <c r="C20" s="3" t="str">
        <f ca="1">IFERROR('Annexe Data'!F8,"")</f>
        <v/>
      </c>
      <c r="D20" s="3" t="str">
        <f ca="1">IFERROR('Annexe Data'!G8,"")</f>
        <v/>
      </c>
      <c r="E20" s="3" t="str">
        <f ca="1">IFERROR('Annexe Data'!H8,"")</f>
        <v/>
      </c>
      <c r="F20" s="17" t="str">
        <f t="shared" ca="1" si="0"/>
        <v/>
      </c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</row>
    <row r="21" spans="1:36" ht="24.95" customHeight="1" x14ac:dyDescent="0.25">
      <c r="A21" s="13"/>
      <c r="B21" s="3" t="str">
        <f ca="1">IFERROR('Annexe Data'!E9,"")</f>
        <v/>
      </c>
      <c r="C21" s="3" t="str">
        <f ca="1">IFERROR('Annexe Data'!F9,"")</f>
        <v/>
      </c>
      <c r="D21" s="3" t="str">
        <f ca="1">IFERROR('Annexe Data'!G9,"")</f>
        <v/>
      </c>
      <c r="E21" s="3" t="str">
        <f ca="1">IFERROR('Annexe Data'!H9,"")</f>
        <v/>
      </c>
      <c r="F21" s="16" t="str">
        <f t="shared" ca="1" si="0"/>
        <v/>
      </c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</row>
    <row r="22" spans="1:36" ht="24.95" customHeight="1" x14ac:dyDescent="0.25">
      <c r="A22" s="13"/>
      <c r="B22" s="3" t="str">
        <f ca="1">IFERROR('Annexe Data'!E10,"")</f>
        <v/>
      </c>
      <c r="C22" s="3" t="str">
        <f ca="1">IFERROR('Annexe Data'!F10,"")</f>
        <v/>
      </c>
      <c r="D22" s="3" t="str">
        <f ca="1">IFERROR('Annexe Data'!G10,"")</f>
        <v/>
      </c>
      <c r="E22" s="3" t="str">
        <f ca="1">IFERROR('Annexe Data'!H10,"")</f>
        <v/>
      </c>
      <c r="F22" s="17" t="str">
        <f t="shared" ca="1" si="0"/>
        <v/>
      </c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</row>
    <row r="23" spans="1:36" ht="24.95" customHeight="1" x14ac:dyDescent="0.25">
      <c r="A23" s="13"/>
      <c r="B23" s="3" t="str">
        <f ca="1">IFERROR('Annexe Data'!E11,"")</f>
        <v/>
      </c>
      <c r="C23" s="3" t="str">
        <f ca="1">IFERROR('Annexe Data'!F11,"")</f>
        <v/>
      </c>
      <c r="D23" s="3" t="str">
        <f ca="1">IFERROR('Annexe Data'!G11,"")</f>
        <v/>
      </c>
      <c r="E23" s="3" t="str">
        <f ca="1">IFERROR('Annexe Data'!H11,"")</f>
        <v/>
      </c>
      <c r="F23" s="16" t="str">
        <f t="shared" ca="1" si="0"/>
        <v/>
      </c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</row>
    <row r="24" spans="1:36" ht="24.95" customHeight="1" x14ac:dyDescent="0.25">
      <c r="A24" s="13"/>
      <c r="B24" s="3" t="str">
        <f ca="1">IFERROR('Annexe Data'!E12,"")</f>
        <v/>
      </c>
      <c r="C24" s="3" t="str">
        <f ca="1">IFERROR('Annexe Data'!F12,"")</f>
        <v/>
      </c>
      <c r="D24" s="3" t="str">
        <f ca="1">IFERROR('Annexe Data'!G12,"")</f>
        <v/>
      </c>
      <c r="E24" s="3" t="str">
        <f ca="1">IFERROR('Annexe Data'!H12,"")</f>
        <v/>
      </c>
      <c r="F24" s="17" t="str">
        <f t="shared" ca="1" si="0"/>
        <v/>
      </c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</row>
    <row r="25" spans="1:36" ht="24.95" customHeight="1" x14ac:dyDescent="0.25">
      <c r="A25" s="13"/>
      <c r="B25" s="3" t="str">
        <f ca="1">IFERROR('Annexe Data'!E13,"")</f>
        <v/>
      </c>
      <c r="C25" s="3" t="str">
        <f ca="1">IFERROR('Annexe Data'!F13,"")</f>
        <v/>
      </c>
      <c r="D25" s="3" t="str">
        <f ca="1">IFERROR('Annexe Data'!G13,"")</f>
        <v/>
      </c>
      <c r="E25" s="3" t="str">
        <f ca="1">IFERROR('Annexe Data'!H13,"")</f>
        <v/>
      </c>
      <c r="F25" s="16" t="str">
        <f t="shared" ca="1" si="0"/>
        <v/>
      </c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</row>
    <row r="26" spans="1:36" ht="24.95" customHeight="1" x14ac:dyDescent="0.25">
      <c r="A26" s="13"/>
      <c r="B26" s="3" t="str">
        <f ca="1">IFERROR('Annexe Data'!E14,"")</f>
        <v/>
      </c>
      <c r="C26" s="3" t="str">
        <f ca="1">IFERROR('Annexe Data'!F14,"")</f>
        <v/>
      </c>
      <c r="D26" s="3" t="str">
        <f ca="1">IFERROR('Annexe Data'!G14,"")</f>
        <v/>
      </c>
      <c r="E26" s="3" t="str">
        <f ca="1">IFERROR('Annexe Data'!H14,"")</f>
        <v/>
      </c>
      <c r="F26" s="17" t="str">
        <f t="shared" ca="1" si="0"/>
        <v/>
      </c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</row>
    <row r="27" spans="1:36" ht="24.95" customHeight="1" x14ac:dyDescent="0.25">
      <c r="A27" s="13"/>
      <c r="B27" s="3" t="str">
        <f ca="1">IFERROR('Annexe Data'!E15,"")</f>
        <v/>
      </c>
      <c r="C27" s="3" t="str">
        <f ca="1">IFERROR('Annexe Data'!F15,"")</f>
        <v/>
      </c>
      <c r="D27" s="3" t="str">
        <f ca="1">IFERROR('Annexe Data'!G15,"")</f>
        <v/>
      </c>
      <c r="E27" s="3" t="str">
        <f ca="1">IFERROR('Annexe Data'!H15,"")</f>
        <v/>
      </c>
      <c r="F27" s="16" t="str">
        <f t="shared" ca="1" si="0"/>
        <v/>
      </c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</row>
    <row r="28" spans="1:36" ht="24.95" customHeight="1" x14ac:dyDescent="0.25">
      <c r="A28" s="13"/>
      <c r="B28" s="3" t="str">
        <f ca="1">IFERROR('Annexe Data'!E16,"")</f>
        <v/>
      </c>
      <c r="C28" s="3" t="str">
        <f ca="1">IFERROR('Annexe Data'!F16,"")</f>
        <v/>
      </c>
      <c r="D28" s="3" t="str">
        <f ca="1">IFERROR('Annexe Data'!G16,"")</f>
        <v/>
      </c>
      <c r="E28" s="3" t="str">
        <f ca="1">IFERROR('Annexe Data'!H16,"")</f>
        <v/>
      </c>
      <c r="F28" s="17" t="str">
        <f t="shared" ca="1" si="0"/>
        <v/>
      </c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</row>
    <row r="29" spans="1:36" ht="24.95" customHeight="1" x14ac:dyDescent="0.25">
      <c r="A29" s="13"/>
      <c r="B29" s="3" t="str">
        <f ca="1">IFERROR('Annexe Data'!E17,"")</f>
        <v/>
      </c>
      <c r="C29" s="3" t="str">
        <f ca="1">IFERROR('Annexe Data'!F17,"")</f>
        <v/>
      </c>
      <c r="D29" s="3" t="str">
        <f ca="1">IFERROR('Annexe Data'!G17,"")</f>
        <v/>
      </c>
      <c r="E29" s="3" t="str">
        <f ca="1">IFERROR('Annexe Data'!H17,"")</f>
        <v/>
      </c>
      <c r="F29" s="16" t="str">
        <f t="shared" ca="1" si="0"/>
        <v/>
      </c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</row>
    <row r="30" spans="1:36" ht="24.95" customHeight="1" x14ac:dyDescent="0.25">
      <c r="A30" s="13"/>
      <c r="B30" s="3" t="str">
        <f ca="1">IFERROR('Annexe Data'!E18,"")</f>
        <v/>
      </c>
      <c r="C30" s="3" t="str">
        <f ca="1">IFERROR('Annexe Data'!F18,"")</f>
        <v/>
      </c>
      <c r="D30" s="3" t="str">
        <f ca="1">IFERROR('Annexe Data'!G18,"")</f>
        <v/>
      </c>
      <c r="E30" s="3" t="str">
        <f ca="1">IFERROR('Annexe Data'!H18,"")</f>
        <v/>
      </c>
      <c r="F30" s="17" t="str">
        <f t="shared" ca="1" si="0"/>
        <v/>
      </c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</row>
    <row r="31" spans="1:36" ht="24.95" customHeight="1" x14ac:dyDescent="0.25">
      <c r="A31" s="13"/>
      <c r="B31" s="3" t="str">
        <f ca="1">IFERROR('Annexe Data'!E19,"")</f>
        <v/>
      </c>
      <c r="C31" s="3" t="str">
        <f ca="1">IFERROR('Annexe Data'!F19,"")</f>
        <v/>
      </c>
      <c r="D31" s="3" t="str">
        <f ca="1">IFERROR('Annexe Data'!G19,"")</f>
        <v/>
      </c>
      <c r="E31" s="3" t="str">
        <f ca="1">IFERROR('Annexe Data'!H19,"")</f>
        <v/>
      </c>
      <c r="F31" s="16" t="str">
        <f t="shared" ca="1" si="0"/>
        <v/>
      </c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</row>
    <row r="32" spans="1:36" ht="24.95" customHeight="1" x14ac:dyDescent="0.25">
      <c r="A32" s="13"/>
      <c r="B32" s="3" t="str">
        <f ca="1">IFERROR('Annexe Data'!E20,"")</f>
        <v/>
      </c>
      <c r="C32" s="3" t="str">
        <f ca="1">IFERROR('Annexe Data'!F20,"")</f>
        <v/>
      </c>
      <c r="D32" s="3" t="str">
        <f ca="1">IFERROR('Annexe Data'!G20,"")</f>
        <v/>
      </c>
      <c r="E32" s="3" t="str">
        <f ca="1">IFERROR('Annexe Data'!H20,"")</f>
        <v/>
      </c>
      <c r="F32" s="17" t="str">
        <f t="shared" ca="1" si="0"/>
        <v/>
      </c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</row>
    <row r="33" spans="1:36" ht="24.95" customHeight="1" x14ac:dyDescent="0.25">
      <c r="A33" s="13"/>
      <c r="B33" s="3" t="str">
        <f ca="1">IFERROR('Annexe Data'!E21,"")</f>
        <v/>
      </c>
      <c r="C33" s="3" t="str">
        <f ca="1">IFERROR('Annexe Data'!F21,"")</f>
        <v/>
      </c>
      <c r="D33" s="3" t="str">
        <f ca="1">IFERROR('Annexe Data'!G21,"")</f>
        <v/>
      </c>
      <c r="E33" s="3" t="str">
        <f ca="1">IFERROR('Annexe Data'!H21,"")</f>
        <v/>
      </c>
      <c r="F33" s="16" t="str">
        <f t="shared" ca="1" si="0"/>
        <v/>
      </c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</row>
    <row r="34" spans="1:36" ht="24.95" customHeight="1" x14ac:dyDescent="0.25">
      <c r="A34" s="13"/>
      <c r="B34" s="3" t="str">
        <f ca="1">IFERROR('Annexe Data'!E22,"")</f>
        <v/>
      </c>
      <c r="C34" s="3" t="str">
        <f ca="1">IFERROR('Annexe Data'!F22,"")</f>
        <v/>
      </c>
      <c r="D34" s="3" t="str">
        <f ca="1">IFERROR('Annexe Data'!G22,"")</f>
        <v/>
      </c>
      <c r="E34" s="3" t="str">
        <f ca="1">IFERROR('Annexe Data'!H22,"")</f>
        <v/>
      </c>
      <c r="F34" s="17" t="str">
        <f t="shared" ca="1" si="0"/>
        <v/>
      </c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</row>
    <row r="35" spans="1:36" ht="24.95" customHeight="1" x14ac:dyDescent="0.25">
      <c r="A35" s="13"/>
      <c r="B35" s="3" t="str">
        <f ca="1">IFERROR('Annexe Data'!E23,"")</f>
        <v/>
      </c>
      <c r="C35" s="3" t="str">
        <f ca="1">IFERROR('Annexe Data'!F23,"")</f>
        <v/>
      </c>
      <c r="D35" s="3" t="str">
        <f ca="1">IFERROR('Annexe Data'!G23,"")</f>
        <v/>
      </c>
      <c r="E35" s="3" t="str">
        <f ca="1">IFERROR('Annexe Data'!H23,"")</f>
        <v/>
      </c>
      <c r="F35" s="16" t="str">
        <f t="shared" ca="1" si="0"/>
        <v/>
      </c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</row>
    <row r="36" spans="1:36" ht="24.95" customHeight="1" x14ac:dyDescent="0.25">
      <c r="A36" s="13"/>
      <c r="B36" s="3" t="str">
        <f ca="1">IFERROR('Annexe Data'!E24,"")</f>
        <v/>
      </c>
      <c r="C36" s="3" t="str">
        <f ca="1">IFERROR('Annexe Data'!F24,"")</f>
        <v/>
      </c>
      <c r="D36" s="3" t="str">
        <f ca="1">IFERROR('Annexe Data'!G24,"")</f>
        <v/>
      </c>
      <c r="E36" s="3" t="str">
        <f ca="1">IFERROR('Annexe Data'!H24,"")</f>
        <v/>
      </c>
      <c r="F36" s="17" t="str">
        <f t="shared" ca="1" si="0"/>
        <v/>
      </c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</row>
    <row r="37" spans="1:36" ht="24.95" customHeight="1" x14ac:dyDescent="0.25">
      <c r="A37" s="13"/>
      <c r="B37" s="3" t="str">
        <f ca="1">IFERROR('Annexe Data'!E25,"")</f>
        <v/>
      </c>
      <c r="C37" s="3" t="str">
        <f ca="1">IFERROR('Annexe Data'!F25,"")</f>
        <v/>
      </c>
      <c r="D37" s="3" t="str">
        <f ca="1">IFERROR('Annexe Data'!G25,"")</f>
        <v/>
      </c>
      <c r="E37" s="3" t="str">
        <f ca="1">IFERROR('Annexe Data'!H25,"")</f>
        <v/>
      </c>
      <c r="F37" s="16" t="str">
        <f t="shared" ca="1" si="0"/>
        <v/>
      </c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</row>
    <row r="38" spans="1:36" ht="24.95" customHeight="1" x14ac:dyDescent="0.25">
      <c r="A38" s="13"/>
      <c r="B38" s="3" t="str">
        <f ca="1">IFERROR('Annexe Data'!E26,"")</f>
        <v/>
      </c>
      <c r="C38" s="3" t="str">
        <f ca="1">IFERROR('Annexe Data'!F26,"")</f>
        <v/>
      </c>
      <c r="D38" s="3" t="str">
        <f ca="1">IFERROR('Annexe Data'!G26,"")</f>
        <v/>
      </c>
      <c r="E38" s="3" t="str">
        <f ca="1">IFERROR('Annexe Data'!H26,"")</f>
        <v/>
      </c>
      <c r="F38" s="17" t="str">
        <f t="shared" ca="1" si="0"/>
        <v/>
      </c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</row>
    <row r="39" spans="1:36" ht="24.95" customHeight="1" x14ac:dyDescent="0.25">
      <c r="A39" s="13"/>
      <c r="B39" s="3" t="str">
        <f ca="1">IFERROR('Annexe Data'!E27,"")</f>
        <v/>
      </c>
      <c r="C39" s="3" t="str">
        <f ca="1">IFERROR('Annexe Data'!F27,"")</f>
        <v/>
      </c>
      <c r="D39" s="3" t="str">
        <f ca="1">IFERROR('Annexe Data'!G27,"")</f>
        <v/>
      </c>
      <c r="E39" s="3" t="str">
        <f ca="1">IFERROR('Annexe Data'!H27,"")</f>
        <v/>
      </c>
      <c r="F39" s="16" t="str">
        <f t="shared" ca="1" si="0"/>
        <v/>
      </c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</row>
    <row r="40" spans="1:36" ht="24.95" customHeight="1" x14ac:dyDescent="0.25">
      <c r="A40" s="13"/>
      <c r="B40" s="3" t="str">
        <f ca="1">IFERROR('Annexe Data'!E28,"")</f>
        <v/>
      </c>
      <c r="C40" s="3" t="str">
        <f ca="1">IFERROR('Annexe Data'!F28,"")</f>
        <v/>
      </c>
      <c r="D40" s="3" t="str">
        <f ca="1">IFERROR('Annexe Data'!G28,"")</f>
        <v/>
      </c>
      <c r="E40" s="3" t="str">
        <f ca="1">IFERROR('Annexe Data'!H28,"")</f>
        <v/>
      </c>
      <c r="F40" s="17" t="str">
        <f t="shared" ca="1" si="0"/>
        <v/>
      </c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</row>
    <row r="41" spans="1:36" ht="24.95" customHeight="1" x14ac:dyDescent="0.25">
      <c r="A41" s="13"/>
      <c r="B41" s="3" t="str">
        <f ca="1">IFERROR('Annexe Data'!E29,"")</f>
        <v/>
      </c>
      <c r="C41" s="3" t="str">
        <f ca="1">IFERROR('Annexe Data'!F29,"")</f>
        <v/>
      </c>
      <c r="D41" s="3" t="str">
        <f ca="1">IFERROR('Annexe Data'!G29,"")</f>
        <v/>
      </c>
      <c r="E41" s="3" t="str">
        <f ca="1">IFERROR('Annexe Data'!H29,"")</f>
        <v/>
      </c>
      <c r="F41" s="16" t="str">
        <f t="shared" ca="1" si="0"/>
        <v/>
      </c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</row>
    <row r="42" spans="1:36" ht="24.95" customHeight="1" x14ac:dyDescent="0.25">
      <c r="A42" s="13"/>
      <c r="B42" s="3" t="str">
        <f ca="1">IFERROR('Annexe Data'!E30,"")</f>
        <v/>
      </c>
      <c r="C42" s="3" t="str">
        <f ca="1">IFERROR('Annexe Data'!F30,"")</f>
        <v/>
      </c>
      <c r="D42" s="3" t="str">
        <f ca="1">IFERROR('Annexe Data'!G30,"")</f>
        <v/>
      </c>
      <c r="E42" s="3" t="str">
        <f ca="1">IFERROR('Annexe Data'!H30,"")</f>
        <v/>
      </c>
      <c r="F42" s="17" t="str">
        <f t="shared" ca="1" si="0"/>
        <v/>
      </c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</row>
    <row r="43" spans="1:36" ht="24.95" customHeight="1" x14ac:dyDescent="0.25">
      <c r="A43" s="13"/>
      <c r="B43" s="3" t="str">
        <f ca="1">IFERROR('Annexe Data'!E31,"")</f>
        <v/>
      </c>
      <c r="C43" s="3" t="str">
        <f ca="1">IFERROR('Annexe Data'!F31,"")</f>
        <v/>
      </c>
      <c r="D43" s="3" t="str">
        <f ca="1">IFERROR('Annexe Data'!G31,"")</f>
        <v/>
      </c>
      <c r="E43" s="3" t="str">
        <f ca="1">IFERROR('Annexe Data'!H31,"")</f>
        <v/>
      </c>
      <c r="F43" s="16" t="str">
        <f t="shared" ca="1" si="0"/>
        <v/>
      </c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</row>
    <row r="44" spans="1:36" ht="24.95" customHeight="1" x14ac:dyDescent="0.25">
      <c r="A44" s="13"/>
      <c r="B44" s="3" t="str">
        <f ca="1">IFERROR('Annexe Data'!E32,"")</f>
        <v/>
      </c>
      <c r="C44" s="3" t="str">
        <f ca="1">IFERROR('Annexe Data'!F32,"")</f>
        <v/>
      </c>
      <c r="D44" s="3" t="str">
        <f ca="1">IFERROR('Annexe Data'!G32,"")</f>
        <v/>
      </c>
      <c r="E44" s="3" t="str">
        <f ca="1">IFERROR('Annexe Data'!H32,"")</f>
        <v/>
      </c>
      <c r="F44" s="17" t="str">
        <f t="shared" ca="1" si="0"/>
        <v/>
      </c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</row>
    <row r="45" spans="1:36" ht="24.95" customHeight="1" x14ac:dyDescent="0.25">
      <c r="A45" s="13"/>
      <c r="B45" s="3" t="str">
        <f ca="1">IFERROR('Annexe Data'!E33,"")</f>
        <v/>
      </c>
      <c r="C45" s="3" t="str">
        <f ca="1">IFERROR('Annexe Data'!F33,"")</f>
        <v/>
      </c>
      <c r="D45" s="3" t="str">
        <f ca="1">IFERROR('Annexe Data'!G33,"")</f>
        <v/>
      </c>
      <c r="E45" s="3" t="str">
        <f ca="1">IFERROR('Annexe Data'!H33,"")</f>
        <v/>
      </c>
      <c r="F45" s="16" t="str">
        <f t="shared" ca="1" si="0"/>
        <v/>
      </c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</row>
    <row r="46" spans="1:36" x14ac:dyDescent="0.25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</row>
    <row r="47" spans="1:36" ht="39.950000000000003" customHeight="1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59" t="s">
        <v>159</v>
      </c>
      <c r="W47" s="60"/>
      <c r="X47" s="61"/>
      <c r="Y47" s="49" t="str">
        <f ca="1">C17</f>
        <v/>
      </c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</row>
    <row r="48" spans="1:36" x14ac:dyDescent="0.25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</row>
    <row r="49" spans="1:36" ht="39.950000000000003" customHeight="1" x14ac:dyDescent="0.25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59" t="s">
        <v>158</v>
      </c>
      <c r="W49" s="60"/>
      <c r="X49" s="61"/>
      <c r="Y49" s="49">
        <f ca="1">MAX(TaskList[End Date])</f>
        <v>0</v>
      </c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</row>
    <row r="50" spans="1:36" x14ac:dyDescent="0.25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</row>
  </sheetData>
  <mergeCells count="3">
    <mergeCell ref="V49:X49"/>
    <mergeCell ref="V47:X47"/>
    <mergeCell ref="B15:F15"/>
  </mergeCells>
  <dataValidations count="6">
    <dataValidation type="list" allowBlank="1" showInputMessage="1" showErrorMessage="1" sqref="D10">
      <formula1>Month</formula1>
    </dataValidation>
    <dataValidation type="list" allowBlank="1" showInputMessage="1" showErrorMessage="1" sqref="D12">
      <formula1>Division</formula1>
    </dataValidation>
    <dataValidation type="list" allowBlank="1" showInputMessage="1" showErrorMessage="1" sqref="D6">
      <formula1>Departement</formula1>
    </dataValidation>
    <dataValidation type="list" allowBlank="1" showInputMessage="1" showErrorMessage="1" sqref="B16">
      <formula1>Title</formula1>
    </dataValidation>
    <dataValidation type="custom" allowBlank="1" showInputMessage="1" showErrorMessage="1" errorTitle="Wrong format" error="You need to use this format FYyy. yy = two last digit of the year." sqref="D4:E4">
      <formula1>"fy##"</formula1>
    </dataValidation>
    <dataValidation type="list" allowBlank="1" showInputMessage="1" showErrorMessage="1" sqref="D2">
      <formula1>TypeC</formula1>
    </dataValidation>
  </dataValidations>
  <pageMargins left="0.7" right="0.7" top="0.75" bottom="0.75" header="0.3" footer="0.3"/>
  <pageSetup scale="4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ChartScale">
                <anchor moveWithCells="1" sizeWithCells="1">
                  <from>
                    <xdr:col>8</xdr:col>
                    <xdr:colOff>295275</xdr:colOff>
                    <xdr:row>12</xdr:row>
                    <xdr:rowOff>133350</xdr:rowOff>
                  </from>
                  <to>
                    <xdr:col>12</xdr:col>
                    <xdr:colOff>38100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Refresh">
                <anchor moveWithCells="1" sizeWithCells="1">
                  <from>
                    <xdr:col>7</xdr:col>
                    <xdr:colOff>276225</xdr:colOff>
                    <xdr:row>12</xdr:row>
                    <xdr:rowOff>152400</xdr:rowOff>
                  </from>
                  <to>
                    <xdr:col>8</xdr:col>
                    <xdr:colOff>57150</xdr:colOff>
                    <xdr:row>14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[1]Data!#REF!</xm:f>
          </x14:formula1>
          <xm:sqref>D8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B8"/>
  <sheetViews>
    <sheetView topLeftCell="DM1" workbookViewId="0">
      <selection activeCell="DU21" sqref="DU21"/>
    </sheetView>
  </sheetViews>
  <sheetFormatPr defaultRowHeight="15.75" x14ac:dyDescent="0.25"/>
  <cols>
    <col min="2" max="2" width="14.125" customWidth="1"/>
    <col min="4" max="4" width="21.5" customWidth="1"/>
    <col min="5" max="5" width="11.625" customWidth="1"/>
    <col min="6" max="6" width="10.625" customWidth="1"/>
    <col min="7" max="10" width="11.5" customWidth="1"/>
    <col min="11" max="11" width="30.625" style="51" customWidth="1"/>
    <col min="12" max="12" width="11.5" customWidth="1"/>
    <col min="14" max="14" width="13.125" customWidth="1"/>
    <col min="15" max="15" width="14.75" customWidth="1"/>
    <col min="16" max="16" width="14.125" customWidth="1"/>
    <col min="18" max="18" width="14.125" customWidth="1"/>
    <col min="19" max="20" width="14.75" customWidth="1"/>
    <col min="23" max="24" width="14.75" style="2" customWidth="1"/>
    <col min="25" max="25" width="9" style="1"/>
    <col min="26" max="26" width="12" style="1" customWidth="1"/>
    <col min="27" max="28" width="14.75" style="2" customWidth="1"/>
    <col min="29" max="30" width="9" style="1"/>
    <col min="31" max="32" width="14.75" style="2" customWidth="1"/>
    <col min="33" max="33" width="12" style="1" customWidth="1"/>
    <col min="34" max="34" width="9" style="1"/>
    <col min="35" max="36" width="14.75" style="2" customWidth="1"/>
    <col min="37" max="37" width="12" style="1" customWidth="1"/>
    <col min="38" max="38" width="9" style="1"/>
    <col min="39" max="40" width="14.75" style="2" customWidth="1"/>
    <col min="41" max="41" width="12" style="1" customWidth="1"/>
    <col min="42" max="42" width="9" style="1"/>
    <col min="43" max="44" width="14.75" style="2" customWidth="1"/>
    <col min="45" max="45" width="12" style="1" customWidth="1"/>
    <col min="46" max="46" width="9" style="1"/>
    <col min="47" max="48" width="14.75" customWidth="1"/>
    <col min="49" max="49" width="12" customWidth="1"/>
    <col min="51" max="52" width="14.75" customWidth="1"/>
    <col min="53" max="53" width="12" customWidth="1"/>
    <col min="54" max="54" width="10" customWidth="1"/>
    <col min="55" max="56" width="14.75" customWidth="1"/>
    <col min="57" max="57" width="13" customWidth="1"/>
    <col min="58" max="58" width="10" customWidth="1"/>
    <col min="59" max="60" width="14.75" customWidth="1"/>
    <col min="61" max="61" width="13" customWidth="1"/>
    <col min="62" max="62" width="10" customWidth="1"/>
    <col min="63" max="64" width="14.75" customWidth="1"/>
    <col min="65" max="65" width="13" customWidth="1"/>
    <col min="66" max="66" width="10" customWidth="1"/>
    <col min="67" max="67" width="15.125" style="2" customWidth="1"/>
    <col min="68" max="68" width="14.125" style="2" customWidth="1"/>
    <col min="69" max="69" width="13" customWidth="1"/>
    <col min="70" max="70" width="10" customWidth="1"/>
    <col min="71" max="71" width="15.125" style="2" customWidth="1"/>
    <col min="72" max="72" width="14.125" style="2" customWidth="1"/>
    <col min="73" max="73" width="13" customWidth="1"/>
    <col min="74" max="74" width="10" customWidth="1"/>
    <col min="75" max="76" width="14.125" style="2" customWidth="1"/>
    <col min="77" max="77" width="13" customWidth="1"/>
    <col min="78" max="78" width="10" customWidth="1"/>
    <col min="79" max="79" width="15.125" style="2" customWidth="1"/>
    <col min="80" max="80" width="14.125" style="2" customWidth="1"/>
    <col min="81" max="81" width="13" customWidth="1"/>
    <col min="82" max="82" width="10" customWidth="1"/>
    <col min="83" max="83" width="15.125" style="2" customWidth="1"/>
    <col min="84" max="84" width="14.125" style="2" customWidth="1"/>
    <col min="85" max="85" width="13" customWidth="1"/>
    <col min="86" max="86" width="10" customWidth="1"/>
    <col min="87" max="87" width="15.125" style="2" customWidth="1"/>
    <col min="88" max="88" width="14.125" style="2" customWidth="1"/>
    <col min="89" max="89" width="13" customWidth="1"/>
    <col min="90" max="90" width="10" customWidth="1"/>
    <col min="91" max="91" width="15.125" style="2" customWidth="1"/>
    <col min="92" max="92" width="14.125" style="2" customWidth="1"/>
    <col min="93" max="93" width="13" customWidth="1"/>
    <col min="94" max="94" width="10" customWidth="1"/>
    <col min="95" max="95" width="15.125" style="2" customWidth="1"/>
    <col min="96" max="96" width="14.125" style="2" customWidth="1"/>
    <col min="97" max="97" width="13" customWidth="1"/>
    <col min="98" max="98" width="10" customWidth="1"/>
    <col min="99" max="100" width="14.125" style="2" customWidth="1"/>
    <col min="101" max="101" width="13" customWidth="1"/>
    <col min="102" max="102" width="10" customWidth="1"/>
    <col min="103" max="104" width="14.125" style="2" customWidth="1"/>
    <col min="105" max="105" width="13" customWidth="1"/>
    <col min="106" max="106" width="10" customWidth="1"/>
    <col min="107" max="107" width="15.125" style="2" customWidth="1"/>
    <col min="108" max="108" width="14.125" style="2" customWidth="1"/>
    <col min="109" max="109" width="13" customWidth="1"/>
    <col min="110" max="110" width="10" customWidth="1"/>
    <col min="111" max="111" width="15.125" style="2" customWidth="1"/>
    <col min="112" max="112" width="14.125" style="2" customWidth="1"/>
    <col min="113" max="113" width="13" customWidth="1"/>
    <col min="114" max="114" width="10" customWidth="1"/>
    <col min="115" max="115" width="15.125" style="2" customWidth="1"/>
    <col min="116" max="116" width="14.125" style="2" customWidth="1"/>
    <col min="117" max="117" width="13" customWidth="1"/>
    <col min="118" max="118" width="10" customWidth="1"/>
    <col min="119" max="119" width="15.125" style="2" customWidth="1"/>
    <col min="120" max="120" width="14.125" style="2" customWidth="1"/>
    <col min="121" max="121" width="13" customWidth="1"/>
    <col min="122" max="122" width="10" customWidth="1"/>
    <col min="123" max="123" width="15.125" style="2" customWidth="1"/>
    <col min="124" max="124" width="14.125" style="2" customWidth="1"/>
    <col min="125" max="125" width="13" customWidth="1"/>
    <col min="126" max="126" width="10" customWidth="1"/>
    <col min="127" max="127" width="15.125" style="2" customWidth="1"/>
    <col min="128" max="128" width="14.125" style="2" customWidth="1"/>
    <col min="129" max="129" width="13" customWidth="1"/>
    <col min="130" max="130" width="10" customWidth="1"/>
    <col min="131" max="131" width="15.125" style="2" customWidth="1"/>
    <col min="132" max="132" width="14.125" style="2" customWidth="1"/>
    <col min="133" max="133" width="13" customWidth="1"/>
    <col min="134" max="134" width="10" customWidth="1"/>
    <col min="135" max="135" width="15.125" customWidth="1"/>
    <col min="136" max="136" width="14.125" customWidth="1"/>
    <col min="137" max="137" width="13" customWidth="1"/>
  </cols>
  <sheetData>
    <row r="1" spans="1:132" x14ac:dyDescent="0.25">
      <c r="A1" t="s">
        <v>167</v>
      </c>
      <c r="B1" t="s">
        <v>2</v>
      </c>
      <c r="C1" t="s">
        <v>1</v>
      </c>
      <c r="D1" t="s">
        <v>0</v>
      </c>
      <c r="E1" s="2" t="s">
        <v>3</v>
      </c>
      <c r="F1" s="2" t="s">
        <v>4</v>
      </c>
      <c r="G1" s="9" t="s">
        <v>165</v>
      </c>
      <c r="H1" s="9" t="s">
        <v>169</v>
      </c>
      <c r="I1" s="9" t="s">
        <v>170</v>
      </c>
      <c r="J1" s="2" t="s">
        <v>6</v>
      </c>
      <c r="K1" s="51" t="s">
        <v>171</v>
      </c>
      <c r="L1" s="2" t="s">
        <v>168</v>
      </c>
      <c r="M1" t="s">
        <v>37</v>
      </c>
      <c r="N1" t="s">
        <v>40</v>
      </c>
      <c r="O1" s="2" t="s">
        <v>38</v>
      </c>
      <c r="P1" s="2" t="s">
        <v>39</v>
      </c>
      <c r="Q1" t="s">
        <v>41</v>
      </c>
      <c r="R1" t="s">
        <v>44</v>
      </c>
      <c r="S1" s="2" t="s">
        <v>42</v>
      </c>
      <c r="T1" s="2" t="s">
        <v>43</v>
      </c>
      <c r="U1" t="s">
        <v>45</v>
      </c>
      <c r="V1" t="s">
        <v>48</v>
      </c>
      <c r="W1" s="2" t="s">
        <v>46</v>
      </c>
      <c r="X1" s="2" t="s">
        <v>47</v>
      </c>
      <c r="Y1" s="1" t="s">
        <v>49</v>
      </c>
      <c r="Z1" s="1" t="s">
        <v>52</v>
      </c>
      <c r="AA1" s="2" t="s">
        <v>50</v>
      </c>
      <c r="AB1" s="2" t="s">
        <v>51</v>
      </c>
      <c r="AC1" s="1" t="s">
        <v>53</v>
      </c>
      <c r="AD1" s="1" t="s">
        <v>56</v>
      </c>
      <c r="AE1" s="2" t="s">
        <v>54</v>
      </c>
      <c r="AF1" s="2" t="s">
        <v>55</v>
      </c>
      <c r="AG1" s="1" t="s">
        <v>57</v>
      </c>
      <c r="AH1" s="1" t="s">
        <v>60</v>
      </c>
      <c r="AI1" s="2" t="s">
        <v>58</v>
      </c>
      <c r="AJ1" s="2" t="s">
        <v>59</v>
      </c>
      <c r="AK1" s="1" t="s">
        <v>61</v>
      </c>
      <c r="AL1" s="1" t="s">
        <v>64</v>
      </c>
      <c r="AM1" s="2" t="s">
        <v>62</v>
      </c>
      <c r="AN1" s="2" t="s">
        <v>63</v>
      </c>
      <c r="AO1" s="1" t="s">
        <v>65</v>
      </c>
      <c r="AP1" s="1" t="s">
        <v>68</v>
      </c>
      <c r="AQ1" s="2" t="s">
        <v>66</v>
      </c>
      <c r="AR1" s="2" t="s">
        <v>67</v>
      </c>
      <c r="AS1" s="1" t="s">
        <v>69</v>
      </c>
      <c r="AT1" s="1" t="s">
        <v>72</v>
      </c>
      <c r="AU1" s="2" t="s">
        <v>70</v>
      </c>
      <c r="AV1" s="2" t="s">
        <v>71</v>
      </c>
      <c r="AW1" t="s">
        <v>73</v>
      </c>
      <c r="AX1" t="s">
        <v>76</v>
      </c>
      <c r="AY1" s="2" t="s">
        <v>74</v>
      </c>
      <c r="AZ1" s="2" t="s">
        <v>75</v>
      </c>
      <c r="BA1" t="s">
        <v>77</v>
      </c>
      <c r="BB1" t="s">
        <v>80</v>
      </c>
      <c r="BC1" s="2" t="s">
        <v>78</v>
      </c>
      <c r="BD1" s="2" t="s">
        <v>79</v>
      </c>
      <c r="BE1" t="s">
        <v>81</v>
      </c>
      <c r="BF1" t="s">
        <v>84</v>
      </c>
      <c r="BG1" s="2" t="s">
        <v>82</v>
      </c>
      <c r="BH1" s="2" t="s">
        <v>83</v>
      </c>
      <c r="BI1" t="s">
        <v>85</v>
      </c>
      <c r="BJ1" t="s">
        <v>88</v>
      </c>
      <c r="BK1" s="2" t="s">
        <v>86</v>
      </c>
      <c r="BL1" s="2" t="s">
        <v>87</v>
      </c>
      <c r="BM1" t="s">
        <v>89</v>
      </c>
      <c r="BN1" t="s">
        <v>92</v>
      </c>
      <c r="BO1" s="2" t="s">
        <v>90</v>
      </c>
      <c r="BP1" s="2" t="s">
        <v>91</v>
      </c>
      <c r="BQ1" t="s">
        <v>93</v>
      </c>
      <c r="BR1" t="s">
        <v>96</v>
      </c>
      <c r="BS1" s="2" t="s">
        <v>94</v>
      </c>
      <c r="BT1" s="2" t="s">
        <v>95</v>
      </c>
      <c r="BU1" t="s">
        <v>97</v>
      </c>
      <c r="BV1" t="s">
        <v>100</v>
      </c>
      <c r="BW1" s="2" t="s">
        <v>98</v>
      </c>
      <c r="BX1" s="2" t="s">
        <v>99</v>
      </c>
      <c r="BY1" t="s">
        <v>101</v>
      </c>
      <c r="BZ1" t="s">
        <v>104</v>
      </c>
      <c r="CA1" s="2" t="s">
        <v>102</v>
      </c>
      <c r="CB1" s="2" t="s">
        <v>103</v>
      </c>
      <c r="CC1" t="s">
        <v>105</v>
      </c>
      <c r="CD1" t="s">
        <v>108</v>
      </c>
      <c r="CE1" s="2" t="s">
        <v>106</v>
      </c>
      <c r="CF1" s="2" t="s">
        <v>107</v>
      </c>
      <c r="CG1" t="s">
        <v>109</v>
      </c>
      <c r="CH1" t="s">
        <v>112</v>
      </c>
      <c r="CI1" s="2" t="s">
        <v>110</v>
      </c>
      <c r="CJ1" s="2" t="s">
        <v>111</v>
      </c>
      <c r="CK1" t="s">
        <v>113</v>
      </c>
      <c r="CL1" t="s">
        <v>116</v>
      </c>
      <c r="CM1" s="2" t="s">
        <v>114</v>
      </c>
      <c r="CN1" s="2" t="s">
        <v>115</v>
      </c>
      <c r="CO1" t="s">
        <v>117</v>
      </c>
      <c r="CP1" t="s">
        <v>120</v>
      </c>
      <c r="CQ1" s="2" t="s">
        <v>118</v>
      </c>
      <c r="CR1" s="2" t="s">
        <v>119</v>
      </c>
      <c r="CS1" t="s">
        <v>121</v>
      </c>
      <c r="CT1" t="s">
        <v>124</v>
      </c>
      <c r="CU1" s="2" t="s">
        <v>122</v>
      </c>
      <c r="CV1" s="2" t="s">
        <v>123</v>
      </c>
      <c r="CW1" t="s">
        <v>125</v>
      </c>
      <c r="CX1" t="s">
        <v>128</v>
      </c>
      <c r="CY1" s="2" t="s">
        <v>126</v>
      </c>
      <c r="CZ1" s="2" t="s">
        <v>127</v>
      </c>
      <c r="DA1" t="s">
        <v>129</v>
      </c>
      <c r="DB1" t="s">
        <v>132</v>
      </c>
      <c r="DC1" s="2" t="s">
        <v>130</v>
      </c>
      <c r="DD1" s="2" t="s">
        <v>131</v>
      </c>
      <c r="DE1" t="s">
        <v>133</v>
      </c>
      <c r="DF1" t="s">
        <v>136</v>
      </c>
      <c r="DG1" s="2" t="s">
        <v>134</v>
      </c>
      <c r="DH1" s="2" t="s">
        <v>135</v>
      </c>
      <c r="DI1" t="s">
        <v>137</v>
      </c>
      <c r="DJ1" t="s">
        <v>140</v>
      </c>
      <c r="DK1" s="2" t="s">
        <v>138</v>
      </c>
      <c r="DL1" s="2" t="s">
        <v>139</v>
      </c>
      <c r="DM1" t="s">
        <v>141</v>
      </c>
      <c r="DN1" t="s">
        <v>144</v>
      </c>
      <c r="DO1" s="2" t="s">
        <v>142</v>
      </c>
      <c r="DP1" s="2" t="s">
        <v>143</v>
      </c>
      <c r="DQ1" t="s">
        <v>145</v>
      </c>
      <c r="DR1" t="s">
        <v>148</v>
      </c>
      <c r="DS1" s="2" t="s">
        <v>146</v>
      </c>
      <c r="DT1" s="2" t="s">
        <v>147</v>
      </c>
      <c r="DU1" t="s">
        <v>149</v>
      </c>
      <c r="DV1" t="s">
        <v>152</v>
      </c>
      <c r="DW1" s="2" t="s">
        <v>150</v>
      </c>
      <c r="DX1" s="2" t="s">
        <v>151</v>
      </c>
      <c r="DY1" t="s">
        <v>153</v>
      </c>
      <c r="DZ1" t="s">
        <v>156</v>
      </c>
      <c r="EA1" s="2" t="s">
        <v>154</v>
      </c>
      <c r="EB1" s="2" t="s">
        <v>155</v>
      </c>
    </row>
    <row r="2" spans="1:132" x14ac:dyDescent="0.25">
      <c r="A2">
        <f>A1+1</f>
        <v>1</v>
      </c>
      <c r="B2" t="s">
        <v>14</v>
      </c>
      <c r="C2" t="s">
        <v>17</v>
      </c>
      <c r="D2" t="s">
        <v>157</v>
      </c>
      <c r="E2" s="2">
        <v>43320</v>
      </c>
      <c r="F2" s="2">
        <v>43320</v>
      </c>
      <c r="G2" s="9" t="str">
        <f>IF(Data[End Time '#1]="","",IF(MONTH(Data[End Time '#1])&lt;4,"FY"&amp;RIGHT(YEAR(Data[End Time '#1]),2)-1,"FY"&amp;RIGHT(YEAR(Data[End Time '#1]),2)))</f>
        <v>FY18</v>
      </c>
      <c r="H2" s="9" t="str">
        <f>D3</f>
        <v>Mobile Projector</v>
      </c>
      <c r="I2" s="9" t="str">
        <f t="shared" ref="I2:I3" si="0">G3</f>
        <v>FY18</v>
      </c>
      <c r="J2" s="2" t="b">
        <f ca="1">IFERROR(IF(((VLOOKUP(D2,INDIRECT(Data[[#This Row],[Look-up]]),1,FALSE)=D2)*(VLOOKUP(D2,INDIRECT(Data[[#This Row],[Look-up]]),2,FALSE)=G2)),FALSE,TRUE),TRUE)</f>
        <v>0</v>
      </c>
      <c r="K2" s="51" t="str">
        <f ca="1">IF(Data[[#This Row],[Validation]]=FALSE,"",CONCATENATE(Data[[#This Row],[Departement]],Data[[#This Row],[Type]],Data[[#This Row],[Fiscal Year]],Data[[#This Row],[Title]]))</f>
        <v/>
      </c>
      <c r="L2" s="2" t="str">
        <f t="shared" ref="L2:L3" si="1">"H"&amp;A2+1&amp;":I"&amp;MAX(A:A)+1</f>
        <v>H2:I8</v>
      </c>
      <c r="M2" t="s">
        <v>15</v>
      </c>
      <c r="N2" t="s">
        <v>11</v>
      </c>
      <c r="O2" s="2">
        <v>43298</v>
      </c>
      <c r="P2" s="2">
        <v>43302</v>
      </c>
      <c r="Q2" t="s">
        <v>22</v>
      </c>
      <c r="R2" t="s">
        <v>12</v>
      </c>
      <c r="S2" s="2">
        <v>43299</v>
      </c>
      <c r="T2" s="2">
        <v>43303</v>
      </c>
      <c r="U2" s="1" t="s">
        <v>10</v>
      </c>
      <c r="V2" s="1" t="s">
        <v>11</v>
      </c>
      <c r="W2" s="2">
        <v>43300</v>
      </c>
      <c r="X2" s="2">
        <v>43304</v>
      </c>
      <c r="Y2" s="1" t="s">
        <v>23</v>
      </c>
      <c r="Z2" s="1" t="s">
        <v>12</v>
      </c>
      <c r="AA2" s="2">
        <v>43301</v>
      </c>
      <c r="AB2" s="2">
        <v>43305</v>
      </c>
      <c r="AC2" s="1" t="s">
        <v>23</v>
      </c>
      <c r="AD2" s="1" t="s">
        <v>12</v>
      </c>
      <c r="AE2" s="2">
        <v>43309</v>
      </c>
      <c r="AF2" s="2">
        <v>43313</v>
      </c>
      <c r="AG2" s="1" t="s">
        <v>23</v>
      </c>
      <c r="AH2" s="1" t="s">
        <v>12</v>
      </c>
      <c r="AI2" s="2">
        <v>43317</v>
      </c>
      <c r="AJ2" s="2">
        <v>43321</v>
      </c>
      <c r="AK2" s="1" t="s">
        <v>23</v>
      </c>
      <c r="AL2" s="1" t="s">
        <v>12</v>
      </c>
      <c r="AM2" s="2">
        <v>43325</v>
      </c>
      <c r="AN2" s="2">
        <v>43329</v>
      </c>
      <c r="AO2" s="1" t="s">
        <v>23</v>
      </c>
      <c r="AP2" s="1" t="s">
        <v>12</v>
      </c>
      <c r="AQ2" s="2">
        <v>43333</v>
      </c>
      <c r="AR2" s="2">
        <v>43337</v>
      </c>
      <c r="AS2" s="1" t="s">
        <v>23</v>
      </c>
      <c r="AT2" s="1" t="s">
        <v>12</v>
      </c>
      <c r="AU2" s="2">
        <v>43341</v>
      </c>
      <c r="AV2" s="2">
        <v>43345</v>
      </c>
      <c r="AW2" s="1" t="s">
        <v>23</v>
      </c>
      <c r="AX2" s="1" t="s">
        <v>12</v>
      </c>
      <c r="AY2" s="2">
        <v>43349</v>
      </c>
      <c r="AZ2" s="2">
        <v>43353</v>
      </c>
      <c r="BA2" s="1" t="s">
        <v>23</v>
      </c>
      <c r="BB2" s="1" t="s">
        <v>12</v>
      </c>
      <c r="BC2" s="2">
        <v>43357</v>
      </c>
      <c r="BD2" s="2">
        <v>43361</v>
      </c>
      <c r="BE2" s="1" t="s">
        <v>23</v>
      </c>
      <c r="BF2" s="1" t="s">
        <v>12</v>
      </c>
      <c r="BG2" s="2">
        <v>43365</v>
      </c>
      <c r="BH2" s="2">
        <v>43369</v>
      </c>
      <c r="BI2" s="1" t="s">
        <v>23</v>
      </c>
      <c r="BJ2" s="1" t="s">
        <v>12</v>
      </c>
      <c r="BK2" s="2">
        <v>43373</v>
      </c>
      <c r="BL2" s="2">
        <v>43377</v>
      </c>
      <c r="BM2" s="1" t="s">
        <v>23</v>
      </c>
      <c r="BN2" s="1" t="s">
        <v>12</v>
      </c>
      <c r="BO2" s="2">
        <v>43381</v>
      </c>
      <c r="BP2" s="2">
        <v>43385</v>
      </c>
      <c r="BQ2" s="1" t="s">
        <v>23</v>
      </c>
      <c r="BR2" s="1" t="s">
        <v>12</v>
      </c>
      <c r="BS2" s="2">
        <v>43389</v>
      </c>
      <c r="BT2" s="2">
        <v>43393</v>
      </c>
      <c r="BU2" s="1" t="s">
        <v>23</v>
      </c>
      <c r="BV2" s="1" t="s">
        <v>12</v>
      </c>
      <c r="BW2" s="2">
        <v>43397</v>
      </c>
      <c r="BX2" s="2">
        <v>43401</v>
      </c>
      <c r="BY2" s="1" t="s">
        <v>23</v>
      </c>
      <c r="BZ2" s="1" t="s">
        <v>12</v>
      </c>
      <c r="CA2" s="2">
        <v>43405</v>
      </c>
      <c r="CB2" s="2">
        <v>43409</v>
      </c>
      <c r="CC2" s="1" t="s">
        <v>23</v>
      </c>
      <c r="CD2" s="1" t="s">
        <v>12</v>
      </c>
      <c r="CE2" s="2">
        <v>43413</v>
      </c>
      <c r="CF2" s="2">
        <v>43417</v>
      </c>
      <c r="CG2" s="1" t="s">
        <v>23</v>
      </c>
      <c r="CH2" s="1" t="s">
        <v>12</v>
      </c>
      <c r="CI2" s="2">
        <v>43421</v>
      </c>
      <c r="CJ2" s="2">
        <v>43425</v>
      </c>
      <c r="CK2" s="1" t="s">
        <v>23</v>
      </c>
      <c r="CL2" s="1" t="s">
        <v>12</v>
      </c>
      <c r="CM2" s="2">
        <v>43429</v>
      </c>
      <c r="CN2" s="2">
        <v>43433</v>
      </c>
      <c r="CO2" s="1" t="s">
        <v>23</v>
      </c>
      <c r="CP2" s="1" t="s">
        <v>12</v>
      </c>
      <c r="CQ2" s="2">
        <v>43437</v>
      </c>
      <c r="CR2" s="2">
        <v>43441</v>
      </c>
      <c r="CS2" s="1" t="s">
        <v>23</v>
      </c>
      <c r="CT2" s="1" t="s">
        <v>12</v>
      </c>
      <c r="CU2" s="2">
        <v>43445</v>
      </c>
      <c r="CV2" s="2">
        <v>43449</v>
      </c>
      <c r="CW2" s="1" t="s">
        <v>23</v>
      </c>
      <c r="CX2" s="1" t="s">
        <v>12</v>
      </c>
      <c r="CY2" s="2">
        <v>43453</v>
      </c>
      <c r="CZ2" s="2">
        <v>43457</v>
      </c>
      <c r="DA2" s="1" t="s">
        <v>23</v>
      </c>
      <c r="DB2" s="1" t="s">
        <v>12</v>
      </c>
      <c r="DC2" s="2">
        <v>43461</v>
      </c>
      <c r="DD2" s="2">
        <v>43465</v>
      </c>
      <c r="DE2" s="1" t="s">
        <v>23</v>
      </c>
      <c r="DF2" s="1" t="s">
        <v>12</v>
      </c>
      <c r="DG2" s="2">
        <v>43469</v>
      </c>
      <c r="DH2" s="2">
        <v>43473</v>
      </c>
      <c r="DI2" s="1" t="s">
        <v>23</v>
      </c>
      <c r="DJ2" s="1" t="s">
        <v>12</v>
      </c>
      <c r="DK2" s="2">
        <v>43477</v>
      </c>
      <c r="DL2" s="2">
        <v>43481</v>
      </c>
      <c r="DM2" s="1" t="s">
        <v>23</v>
      </c>
      <c r="DN2" s="1" t="s">
        <v>12</v>
      </c>
      <c r="DO2" s="2">
        <v>43485</v>
      </c>
      <c r="DP2" s="2">
        <v>43489</v>
      </c>
      <c r="DQ2" s="1" t="s">
        <v>23</v>
      </c>
      <c r="DR2" s="1" t="s">
        <v>12</v>
      </c>
      <c r="DS2" s="2">
        <v>43493</v>
      </c>
      <c r="DT2" s="2">
        <v>43497</v>
      </c>
      <c r="DU2" s="1" t="s">
        <v>23</v>
      </c>
      <c r="DV2" s="1" t="s">
        <v>12</v>
      </c>
      <c r="DW2" s="2">
        <v>43501</v>
      </c>
      <c r="DX2" s="2">
        <v>43505</v>
      </c>
      <c r="DY2" s="1" t="s">
        <v>23</v>
      </c>
      <c r="DZ2" s="1" t="s">
        <v>12</v>
      </c>
      <c r="EA2" s="2">
        <v>43509</v>
      </c>
      <c r="EB2" s="2">
        <v>43513</v>
      </c>
    </row>
    <row r="3" spans="1:132" x14ac:dyDescent="0.25">
      <c r="A3" s="4">
        <f>A2+1</f>
        <v>2</v>
      </c>
      <c r="B3" s="4" t="s">
        <v>18</v>
      </c>
      <c r="C3" s="4" t="s">
        <v>13</v>
      </c>
      <c r="D3" t="s">
        <v>157</v>
      </c>
      <c r="E3" s="2">
        <v>43320</v>
      </c>
      <c r="F3" s="2">
        <v>43320</v>
      </c>
      <c r="G3" s="9" t="str">
        <f>IF(Data[End Time '#1]="","",IF(MONTH(Data[End Time '#1])&lt;4,"FY"&amp;RIGHT(YEAR(Data[End Time '#1]),2)-1,"FY"&amp;RIGHT(YEAR(Data[End Time '#1]),2)))</f>
        <v>FY18</v>
      </c>
      <c r="H3" s="11">
        <f t="shared" ref="H3" si="2">D4</f>
        <v>0</v>
      </c>
      <c r="I3" s="11" t="str">
        <f t="shared" si="0"/>
        <v>FY18</v>
      </c>
      <c r="J3" s="10" t="b">
        <f ca="1">IFERROR(IF(((VLOOKUP(D3,INDIRECT(Data[[#This Row],[Look-up]]),1,FALSE)=D3)*(VLOOKUP(D3,INDIRECT(Data[[#This Row],[Look-up]]),2,FALSE)=G3)),FALSE,TRUE),TRUE)</f>
        <v>1</v>
      </c>
      <c r="K3" s="52" t="str">
        <f ca="1">IF(Data[[#This Row],[Validation]]=FALSE,"",CONCATENATE(Data[[#This Row],[Departement]],Data[[#This Row],[Type]],Data[[#This Row],[Fiscal Year]],Data[[#This Row],[Title]]))</f>
        <v>Memory MediaTrade ShowFY18Mobile Projector</v>
      </c>
      <c r="L3" s="10" t="str">
        <f t="shared" si="1"/>
        <v>H3:I8</v>
      </c>
      <c r="M3" t="s">
        <v>15</v>
      </c>
      <c r="N3" t="s">
        <v>11</v>
      </c>
      <c r="O3" s="2">
        <v>43298</v>
      </c>
      <c r="P3" s="2">
        <v>43302</v>
      </c>
      <c r="Q3" t="s">
        <v>22</v>
      </c>
      <c r="R3" t="s">
        <v>12</v>
      </c>
      <c r="S3" s="2">
        <v>43299</v>
      </c>
      <c r="T3" s="2">
        <v>43303</v>
      </c>
      <c r="U3" s="1" t="s">
        <v>10</v>
      </c>
      <c r="V3" s="1" t="s">
        <v>11</v>
      </c>
      <c r="W3" s="2">
        <v>43300</v>
      </c>
      <c r="X3" s="2">
        <v>43304</v>
      </c>
      <c r="Y3" s="1" t="s">
        <v>23</v>
      </c>
      <c r="Z3" s="1" t="s">
        <v>12</v>
      </c>
      <c r="AA3" s="2">
        <v>43301</v>
      </c>
      <c r="AB3" s="2">
        <v>43305</v>
      </c>
      <c r="AC3" s="1" t="s">
        <v>23</v>
      </c>
      <c r="AD3" s="1" t="s">
        <v>12</v>
      </c>
      <c r="AE3" s="2">
        <v>43309</v>
      </c>
      <c r="AF3" s="2">
        <v>43313</v>
      </c>
      <c r="AG3" s="1" t="s">
        <v>23</v>
      </c>
      <c r="AH3" s="1" t="s">
        <v>12</v>
      </c>
      <c r="AI3" s="2">
        <v>43317</v>
      </c>
      <c r="AJ3" s="2">
        <v>43321</v>
      </c>
      <c r="AK3" s="1" t="s">
        <v>23</v>
      </c>
      <c r="AL3" s="1" t="s">
        <v>12</v>
      </c>
      <c r="AM3" s="2">
        <v>43325</v>
      </c>
      <c r="AN3" s="2">
        <v>43329</v>
      </c>
      <c r="AO3" s="1" t="s">
        <v>23</v>
      </c>
      <c r="AP3" s="1" t="s">
        <v>12</v>
      </c>
      <c r="AQ3" s="2">
        <v>43333</v>
      </c>
      <c r="AR3" s="2">
        <v>43337</v>
      </c>
      <c r="AS3" s="1" t="s">
        <v>23</v>
      </c>
      <c r="AT3" s="1" t="s">
        <v>12</v>
      </c>
      <c r="AU3" s="2">
        <v>43341</v>
      </c>
      <c r="AV3" s="2">
        <v>43345</v>
      </c>
      <c r="AW3" s="1" t="s">
        <v>23</v>
      </c>
      <c r="AX3" s="1" t="s">
        <v>12</v>
      </c>
      <c r="AY3" s="2">
        <v>43349</v>
      </c>
      <c r="AZ3" s="2">
        <v>43353</v>
      </c>
      <c r="BA3" s="1" t="s">
        <v>23</v>
      </c>
      <c r="BB3" s="1" t="s">
        <v>12</v>
      </c>
      <c r="BC3" s="2">
        <v>43357</v>
      </c>
      <c r="BD3" s="2">
        <v>43361</v>
      </c>
      <c r="BE3" s="1" t="s">
        <v>23</v>
      </c>
      <c r="BF3" s="1" t="s">
        <v>12</v>
      </c>
      <c r="BG3" s="2">
        <v>43365</v>
      </c>
      <c r="BH3" s="2">
        <v>43369</v>
      </c>
      <c r="BI3" s="1" t="s">
        <v>23</v>
      </c>
      <c r="BJ3" s="1" t="s">
        <v>12</v>
      </c>
      <c r="BK3" s="2">
        <v>43373</v>
      </c>
      <c r="BL3" s="2">
        <v>43377</v>
      </c>
      <c r="BM3" s="1" t="s">
        <v>23</v>
      </c>
      <c r="BN3" s="1" t="s">
        <v>12</v>
      </c>
      <c r="BO3" s="2">
        <v>43381</v>
      </c>
      <c r="BP3" s="2">
        <v>43385</v>
      </c>
      <c r="BQ3" s="1" t="s">
        <v>23</v>
      </c>
      <c r="BR3" s="1" t="s">
        <v>12</v>
      </c>
      <c r="BS3" s="2">
        <v>43389</v>
      </c>
      <c r="BT3" s="2">
        <v>43393</v>
      </c>
      <c r="BU3" s="1" t="s">
        <v>23</v>
      </c>
      <c r="BV3" s="1" t="s">
        <v>12</v>
      </c>
      <c r="BW3" s="2">
        <v>43397</v>
      </c>
      <c r="BX3" s="2">
        <v>43401</v>
      </c>
      <c r="BY3" s="1" t="s">
        <v>23</v>
      </c>
      <c r="BZ3" s="1" t="s">
        <v>12</v>
      </c>
      <c r="CA3" s="2">
        <v>43405</v>
      </c>
      <c r="CB3" s="2">
        <v>43409</v>
      </c>
      <c r="CC3" s="1" t="s">
        <v>23</v>
      </c>
      <c r="CD3" s="1" t="s">
        <v>12</v>
      </c>
      <c r="CE3" s="2">
        <v>43413</v>
      </c>
      <c r="CF3" s="2">
        <v>43417</v>
      </c>
      <c r="CG3" s="1" t="s">
        <v>23</v>
      </c>
      <c r="CH3" s="1" t="s">
        <v>12</v>
      </c>
      <c r="CI3" s="2">
        <v>43421</v>
      </c>
      <c r="CJ3" s="2">
        <v>43425</v>
      </c>
      <c r="CK3" s="1" t="s">
        <v>23</v>
      </c>
      <c r="CL3" s="1" t="s">
        <v>12</v>
      </c>
      <c r="CM3" s="2">
        <v>43429</v>
      </c>
      <c r="CN3" s="2">
        <v>43433</v>
      </c>
      <c r="CO3" s="1" t="s">
        <v>23</v>
      </c>
      <c r="CP3" s="1" t="s">
        <v>12</v>
      </c>
      <c r="CQ3" s="2">
        <v>43437</v>
      </c>
      <c r="CR3" s="2">
        <v>43441</v>
      </c>
      <c r="CS3" s="1" t="s">
        <v>23</v>
      </c>
      <c r="CT3" s="1" t="s">
        <v>12</v>
      </c>
      <c r="CU3" s="2">
        <v>43445</v>
      </c>
      <c r="CV3" s="2">
        <v>43449</v>
      </c>
      <c r="CW3" s="1" t="s">
        <v>23</v>
      </c>
      <c r="CX3" s="1" t="s">
        <v>12</v>
      </c>
      <c r="CY3" s="2">
        <v>43453</v>
      </c>
      <c r="CZ3" s="2">
        <v>43457</v>
      </c>
      <c r="DA3" s="1" t="s">
        <v>23</v>
      </c>
      <c r="DB3" s="1" t="s">
        <v>12</v>
      </c>
      <c r="DC3" s="2">
        <v>43461</v>
      </c>
      <c r="DD3" s="2">
        <v>43465</v>
      </c>
      <c r="DE3" s="1" t="s">
        <v>23</v>
      </c>
      <c r="DF3" s="1" t="s">
        <v>12</v>
      </c>
      <c r="DG3" s="2">
        <v>43469</v>
      </c>
      <c r="DH3" s="2">
        <v>43473</v>
      </c>
      <c r="DI3" s="1"/>
      <c r="DJ3" s="1"/>
      <c r="DM3" s="1"/>
      <c r="DN3" s="1"/>
      <c r="DQ3" s="1"/>
      <c r="DR3" s="1"/>
      <c r="DU3" s="1"/>
      <c r="DV3" s="1"/>
      <c r="DY3" s="1"/>
      <c r="DZ3" s="1"/>
    </row>
    <row r="4" spans="1:132" x14ac:dyDescent="0.25">
      <c r="A4" s="4">
        <f>A3+1</f>
        <v>3</v>
      </c>
      <c r="B4" s="4"/>
      <c r="C4" s="4"/>
      <c r="D4" s="4"/>
      <c r="E4" s="10"/>
      <c r="F4" s="10"/>
      <c r="G4" s="11" t="str">
        <f>IF(Data[End Time '#1]="","",IF(MONTH(Data[End Time '#1])&lt;4,"FY"&amp;RIGHT(YEAR(Data[End Time '#1]),2)-1,"FY"&amp;RIGHT(YEAR(Data[End Time '#1]),2)))</f>
        <v>FY18</v>
      </c>
      <c r="H4" s="11">
        <f>D5</f>
        <v>0</v>
      </c>
      <c r="I4" s="11" t="str">
        <f>G5</f>
        <v>FY18</v>
      </c>
      <c r="J4" s="10" t="b">
        <f ca="1">IFERROR(IF(((VLOOKUP(D4,INDIRECT(Data[[#This Row],[Look-up]]),1,FALSE)=D4)*(VLOOKUP(D4,INDIRECT(Data[[#This Row],[Look-up]]),2,FALSE)=G4)),FALSE,TRUE),TRUE)</f>
        <v>0</v>
      </c>
      <c r="K4" s="52" t="str">
        <f ca="1">IF(Data[[#This Row],[Validation]]=FALSE,"",CONCATENATE(Data[[#This Row],[Departement]],Data[[#This Row],[Type]],Data[[#This Row],[Fiscal Year]],Data[[#This Row],[Title]]))</f>
        <v/>
      </c>
      <c r="L4" s="10" t="str">
        <f>"H"&amp;A4+1&amp;":I"&amp;MAX(A:A)+1</f>
        <v>H4:I8</v>
      </c>
      <c r="M4" s="4" t="s">
        <v>193</v>
      </c>
      <c r="N4" s="4" t="s">
        <v>12</v>
      </c>
      <c r="O4" s="10">
        <v>43195</v>
      </c>
      <c r="P4" s="10">
        <v>43225</v>
      </c>
      <c r="Q4" s="4" t="s">
        <v>194</v>
      </c>
      <c r="R4" s="4" t="s">
        <v>12</v>
      </c>
      <c r="S4" s="10">
        <v>43195</v>
      </c>
      <c r="T4" s="10">
        <v>43225</v>
      </c>
      <c r="U4" s="64" t="s">
        <v>195</v>
      </c>
      <c r="V4" s="1" t="s">
        <v>12</v>
      </c>
      <c r="W4" s="2">
        <v>43195</v>
      </c>
      <c r="X4" s="2">
        <v>43225</v>
      </c>
      <c r="Y4" s="1" t="s">
        <v>196</v>
      </c>
      <c r="Z4" s="1" t="s">
        <v>12</v>
      </c>
      <c r="AA4" s="2">
        <v>43195</v>
      </c>
      <c r="AB4" s="2">
        <v>43225</v>
      </c>
      <c r="AC4" s="1" t="s">
        <v>197</v>
      </c>
      <c r="AD4" s="1" t="s">
        <v>12</v>
      </c>
      <c r="AE4" s="2">
        <v>43195</v>
      </c>
      <c r="AF4" s="2">
        <v>43225</v>
      </c>
      <c r="AG4" s="1" t="s">
        <v>198</v>
      </c>
      <c r="AH4" s="1" t="s">
        <v>12</v>
      </c>
      <c r="AI4" s="2">
        <v>43195</v>
      </c>
      <c r="AJ4" s="2">
        <v>43225</v>
      </c>
      <c r="AK4" s="1" t="s">
        <v>199</v>
      </c>
      <c r="AL4" s="1" t="s">
        <v>12</v>
      </c>
      <c r="AM4" s="2">
        <v>43195</v>
      </c>
      <c r="AN4" s="2">
        <v>43225</v>
      </c>
      <c r="AO4" s="1" t="s">
        <v>200</v>
      </c>
      <c r="AP4" s="1" t="s">
        <v>12</v>
      </c>
      <c r="AQ4" s="2">
        <v>43195</v>
      </c>
      <c r="AR4" s="2">
        <v>43225</v>
      </c>
      <c r="AS4" s="1" t="s">
        <v>201</v>
      </c>
      <c r="AT4" s="1" t="s">
        <v>12</v>
      </c>
      <c r="AU4" s="10">
        <v>43195</v>
      </c>
      <c r="AV4" s="10">
        <v>43225</v>
      </c>
      <c r="AW4" s="64" t="s">
        <v>202</v>
      </c>
      <c r="AX4" s="64" t="s">
        <v>12</v>
      </c>
      <c r="AY4" s="10">
        <v>43195</v>
      </c>
      <c r="AZ4" s="10">
        <v>43225</v>
      </c>
      <c r="BA4" s="64" t="s">
        <v>203</v>
      </c>
      <c r="BB4" s="64" t="s">
        <v>12</v>
      </c>
      <c r="BC4" s="10">
        <v>43195</v>
      </c>
      <c r="BD4" s="10">
        <v>43225</v>
      </c>
      <c r="BE4" s="64"/>
      <c r="BF4" s="64"/>
      <c r="BG4" s="10"/>
      <c r="BH4" s="10"/>
      <c r="BI4" s="64"/>
      <c r="BJ4" s="64"/>
      <c r="BK4" s="10"/>
      <c r="BL4" s="10"/>
      <c r="BM4" s="64"/>
      <c r="BN4" s="64"/>
      <c r="BQ4" s="64"/>
      <c r="BR4" s="64"/>
      <c r="BU4" s="64"/>
      <c r="BV4" s="64"/>
      <c r="BY4" s="64"/>
      <c r="BZ4" s="64"/>
      <c r="CC4" s="64"/>
      <c r="CD4" s="64"/>
      <c r="CG4" s="64"/>
      <c r="CH4" s="64"/>
      <c r="CK4" s="64"/>
      <c r="CL4" s="64"/>
      <c r="CO4" s="64"/>
      <c r="CP4" s="64"/>
      <c r="CS4" s="64"/>
      <c r="CT4" s="64"/>
      <c r="CW4" s="64"/>
      <c r="CX4" s="64"/>
      <c r="DA4" s="64"/>
      <c r="DB4" s="64"/>
      <c r="DE4" s="64"/>
      <c r="DF4" s="64"/>
      <c r="DI4" s="64"/>
      <c r="DJ4" s="64"/>
      <c r="DM4" s="64"/>
      <c r="DN4" s="64"/>
      <c r="DQ4" s="64"/>
      <c r="DR4" s="64"/>
      <c r="DU4" s="64"/>
      <c r="DV4" s="64"/>
      <c r="DY4" s="64"/>
      <c r="DZ4" s="64"/>
    </row>
    <row r="5" spans="1:132" x14ac:dyDescent="0.25">
      <c r="A5" s="4">
        <f>A4+1</f>
        <v>4</v>
      </c>
      <c r="B5" s="4"/>
      <c r="C5" s="4"/>
      <c r="D5" s="4"/>
      <c r="E5" s="10"/>
      <c r="F5" s="10"/>
      <c r="G5" s="11" t="str">
        <f>IF(Data[End Time '#1]="","",IF(MONTH(Data[End Time '#1])&lt;4,"FY"&amp;RIGHT(YEAR(Data[End Time '#1]),2)-1,"FY"&amp;RIGHT(YEAR(Data[End Time '#1]),2)))</f>
        <v>FY18</v>
      </c>
      <c r="H5" s="11">
        <f>D6</f>
        <v>0</v>
      </c>
      <c r="I5" s="11" t="str">
        <f>G6</f>
        <v>FY18</v>
      </c>
      <c r="J5" s="10" t="b">
        <f ca="1">IFERROR(IF(((VLOOKUP(D5,INDIRECT(Data[[#This Row],[Look-up]]),1,FALSE)=D5)*(VLOOKUP(D5,INDIRECT(Data[[#This Row],[Look-up]]),2,FALSE)=G5)),FALSE,TRUE),TRUE)</f>
        <v>0</v>
      </c>
      <c r="K5" s="52" t="str">
        <f ca="1">IF(Data[[#This Row],[Validation]]=FALSE,"",CONCATENATE(Data[[#This Row],[Departement]],Data[[#This Row],[Type]],Data[[#This Row],[Fiscal Year]],Data[[#This Row],[Title]]))</f>
        <v/>
      </c>
      <c r="L5" s="10" t="str">
        <f>"H"&amp;A5+1&amp;":I"&amp;MAX(A:A)+1</f>
        <v>H5:I8</v>
      </c>
      <c r="M5" s="4" t="s">
        <v>193</v>
      </c>
      <c r="N5" s="4" t="s">
        <v>12</v>
      </c>
      <c r="O5" s="10">
        <v>43195</v>
      </c>
      <c r="P5" s="10">
        <v>43225</v>
      </c>
      <c r="Q5" s="4" t="s">
        <v>194</v>
      </c>
      <c r="R5" s="4" t="s">
        <v>12</v>
      </c>
      <c r="S5" s="10">
        <v>43195</v>
      </c>
      <c r="T5" s="10">
        <v>43225</v>
      </c>
      <c r="U5" s="64" t="s">
        <v>195</v>
      </c>
      <c r="V5" s="1" t="s">
        <v>12</v>
      </c>
      <c r="W5" s="2">
        <v>43195</v>
      </c>
      <c r="X5" s="2">
        <v>43225</v>
      </c>
      <c r="Y5" s="1" t="s">
        <v>196</v>
      </c>
      <c r="Z5" s="1" t="s">
        <v>12</v>
      </c>
      <c r="AA5" s="2">
        <v>43195</v>
      </c>
      <c r="AB5" s="2">
        <v>43225</v>
      </c>
      <c r="AC5" s="1" t="s">
        <v>197</v>
      </c>
      <c r="AD5" s="1" t="s">
        <v>12</v>
      </c>
      <c r="AE5" s="2">
        <v>43195</v>
      </c>
      <c r="AF5" s="2">
        <v>43225</v>
      </c>
      <c r="AG5" s="1" t="s">
        <v>198</v>
      </c>
      <c r="AH5" s="1" t="s">
        <v>12</v>
      </c>
      <c r="AI5" s="2">
        <v>43195</v>
      </c>
      <c r="AJ5" s="2">
        <v>43225</v>
      </c>
      <c r="AK5" s="1" t="s">
        <v>199</v>
      </c>
      <c r="AL5" s="1" t="s">
        <v>12</v>
      </c>
      <c r="AM5" s="2">
        <v>43195</v>
      </c>
      <c r="AN5" s="2">
        <v>43225</v>
      </c>
      <c r="AO5" s="1" t="s">
        <v>200</v>
      </c>
      <c r="AP5" s="1" t="s">
        <v>12</v>
      </c>
      <c r="AQ5" s="2">
        <v>43195</v>
      </c>
      <c r="AR5" s="2">
        <v>43225</v>
      </c>
      <c r="AS5" s="1" t="s">
        <v>201</v>
      </c>
      <c r="AT5" s="1" t="s">
        <v>12</v>
      </c>
      <c r="AU5" s="65">
        <v>43195</v>
      </c>
      <c r="AV5" s="65">
        <v>43225</v>
      </c>
      <c r="AW5" s="64" t="s">
        <v>202</v>
      </c>
      <c r="AX5" s="64" t="s">
        <v>12</v>
      </c>
      <c r="AY5" s="65">
        <v>43195</v>
      </c>
      <c r="AZ5" s="65">
        <v>43225</v>
      </c>
      <c r="BA5" s="64" t="s">
        <v>203</v>
      </c>
      <c r="BB5" s="64" t="s">
        <v>12</v>
      </c>
      <c r="BC5" s="65">
        <v>43195</v>
      </c>
      <c r="BD5" s="65">
        <v>43225</v>
      </c>
      <c r="BE5" s="64" t="s">
        <v>204</v>
      </c>
      <c r="BF5" s="64" t="s">
        <v>12</v>
      </c>
      <c r="BG5" s="65">
        <v>43195</v>
      </c>
      <c r="BH5" s="65">
        <v>43225</v>
      </c>
      <c r="BI5" s="64" t="s">
        <v>205</v>
      </c>
      <c r="BJ5" s="64" t="s">
        <v>12</v>
      </c>
      <c r="BK5" s="65">
        <v>43195</v>
      </c>
      <c r="BL5" s="65">
        <v>43225</v>
      </c>
      <c r="BM5" s="64" t="s">
        <v>206</v>
      </c>
      <c r="BN5" s="64" t="s">
        <v>12</v>
      </c>
      <c r="BO5" s="2">
        <v>43195</v>
      </c>
      <c r="BP5" s="2">
        <v>43225</v>
      </c>
      <c r="BQ5" s="64" t="s">
        <v>207</v>
      </c>
      <c r="BR5" s="64" t="s">
        <v>12</v>
      </c>
      <c r="BS5" s="2">
        <v>43195</v>
      </c>
      <c r="BT5" s="2">
        <v>43225</v>
      </c>
      <c r="BU5" s="64" t="s">
        <v>208</v>
      </c>
      <c r="BV5" s="64" t="s">
        <v>12</v>
      </c>
      <c r="BW5" s="2">
        <v>43195</v>
      </c>
      <c r="BX5" s="2">
        <v>43225</v>
      </c>
      <c r="BY5" s="64" t="s">
        <v>209</v>
      </c>
      <c r="BZ5" s="64" t="s">
        <v>12</v>
      </c>
      <c r="CA5" s="2">
        <v>43195</v>
      </c>
      <c r="CB5" s="2">
        <v>43225</v>
      </c>
      <c r="CC5" s="64" t="s">
        <v>210</v>
      </c>
      <c r="CD5" s="64" t="s">
        <v>12</v>
      </c>
      <c r="CE5" s="2">
        <v>43195</v>
      </c>
      <c r="CF5" s="2">
        <v>43225</v>
      </c>
      <c r="CG5" s="64" t="s">
        <v>211</v>
      </c>
      <c r="CH5" s="64" t="s">
        <v>12</v>
      </c>
      <c r="CI5" s="2">
        <v>43195</v>
      </c>
      <c r="CJ5" s="2">
        <v>43225</v>
      </c>
      <c r="CK5" s="64" t="s">
        <v>212</v>
      </c>
      <c r="CL5" s="64" t="s">
        <v>12</v>
      </c>
      <c r="CM5" s="2">
        <v>43195</v>
      </c>
      <c r="CN5" s="2">
        <v>43225</v>
      </c>
      <c r="CO5" s="64" t="s">
        <v>213</v>
      </c>
      <c r="CP5" s="64" t="s">
        <v>12</v>
      </c>
      <c r="CQ5" s="2">
        <v>43195</v>
      </c>
      <c r="CR5" s="2">
        <v>43225</v>
      </c>
      <c r="CS5" s="64" t="s">
        <v>214</v>
      </c>
      <c r="CT5" s="64" t="s">
        <v>12</v>
      </c>
      <c r="CU5" s="2">
        <v>43195</v>
      </c>
      <c r="CV5" s="2">
        <v>43225</v>
      </c>
      <c r="CW5" s="64" t="s">
        <v>215</v>
      </c>
      <c r="CX5" s="64" t="s">
        <v>12</v>
      </c>
      <c r="CY5" s="2">
        <v>43195</v>
      </c>
      <c r="CZ5" s="2">
        <v>43225</v>
      </c>
      <c r="DA5" s="64" t="s">
        <v>216</v>
      </c>
      <c r="DB5" s="64" t="s">
        <v>12</v>
      </c>
      <c r="DC5" s="2">
        <v>43195</v>
      </c>
      <c r="DD5" s="2">
        <v>43225</v>
      </c>
      <c r="DE5" s="64" t="s">
        <v>217</v>
      </c>
      <c r="DF5" s="64" t="s">
        <v>12</v>
      </c>
      <c r="DG5" s="2">
        <v>43195</v>
      </c>
      <c r="DH5" s="2">
        <v>43225</v>
      </c>
      <c r="DI5" s="64" t="s">
        <v>218</v>
      </c>
      <c r="DJ5" s="64" t="s">
        <v>12</v>
      </c>
      <c r="DK5" s="2">
        <v>43195</v>
      </c>
      <c r="DL5" s="2">
        <v>43225</v>
      </c>
      <c r="DM5" s="64" t="s">
        <v>219</v>
      </c>
      <c r="DN5" s="64" t="s">
        <v>12</v>
      </c>
      <c r="DO5" s="2">
        <v>43195</v>
      </c>
      <c r="DP5" s="2">
        <v>43225</v>
      </c>
      <c r="DQ5" s="64" t="s">
        <v>220</v>
      </c>
      <c r="DR5" s="64" t="s">
        <v>12</v>
      </c>
      <c r="DS5" s="2">
        <v>43195</v>
      </c>
      <c r="DT5" s="2">
        <v>43225</v>
      </c>
      <c r="DU5" s="64" t="s">
        <v>221</v>
      </c>
      <c r="DV5" s="64" t="s">
        <v>12</v>
      </c>
      <c r="DW5" s="2">
        <v>43195</v>
      </c>
      <c r="DX5" s="2">
        <v>43225</v>
      </c>
      <c r="DY5" s="64" t="s">
        <v>222</v>
      </c>
      <c r="DZ5" s="64" t="s">
        <v>12</v>
      </c>
      <c r="EA5" s="2">
        <v>43195</v>
      </c>
      <c r="EB5" s="2">
        <v>43225</v>
      </c>
    </row>
    <row r="6" spans="1:132" x14ac:dyDescent="0.25">
      <c r="A6" s="4">
        <f>A5+1</f>
        <v>5</v>
      </c>
      <c r="B6" s="4"/>
      <c r="C6" s="4"/>
      <c r="D6" s="4"/>
      <c r="E6" s="10"/>
      <c r="F6" s="10"/>
      <c r="G6" s="11" t="str">
        <f>IF(Data[End Time '#1]="","",IF(MONTH(Data[End Time '#1])&lt;4,"FY"&amp;RIGHT(YEAR(Data[End Time '#1]),2)-1,"FY"&amp;RIGHT(YEAR(Data[End Time '#1]),2)))</f>
        <v>FY18</v>
      </c>
      <c r="H6" s="11">
        <f>D7</f>
        <v>0</v>
      </c>
      <c r="I6" s="11" t="str">
        <f>G7</f>
        <v>FY18</v>
      </c>
      <c r="J6" s="10" t="b">
        <f ca="1">IFERROR(IF(((VLOOKUP(D6,INDIRECT(Data[[#This Row],[Look-up]]),1,FALSE)=D6)*(VLOOKUP(D6,INDIRECT(Data[[#This Row],[Look-up]]),2,FALSE)=G6)),FALSE,TRUE),TRUE)</f>
        <v>0</v>
      </c>
      <c r="K6" s="52" t="str">
        <f ca="1">IF(Data[[#This Row],[Validation]]=FALSE,"",CONCATENATE(Data[[#This Row],[Departement]],Data[[#This Row],[Type]],Data[[#This Row],[Fiscal Year]],Data[[#This Row],[Title]]))</f>
        <v/>
      </c>
      <c r="L6" s="10" t="str">
        <f>"H"&amp;A6+1&amp;":I"&amp;MAX(A:A)+1</f>
        <v>H6:I8</v>
      </c>
      <c r="M6" s="4" t="s">
        <v>193</v>
      </c>
      <c r="N6" s="4" t="s">
        <v>12</v>
      </c>
      <c r="O6" s="10">
        <v>43195</v>
      </c>
      <c r="P6" s="10">
        <v>43225</v>
      </c>
      <c r="Q6" s="4" t="s">
        <v>194</v>
      </c>
      <c r="R6" s="4" t="s">
        <v>12</v>
      </c>
      <c r="S6" s="10">
        <v>43195</v>
      </c>
      <c r="T6" s="10">
        <v>43225</v>
      </c>
      <c r="U6" s="64" t="s">
        <v>195</v>
      </c>
      <c r="V6" s="1" t="s">
        <v>12</v>
      </c>
      <c r="W6" s="2">
        <v>43195</v>
      </c>
      <c r="X6" s="2">
        <v>43225</v>
      </c>
      <c r="Y6" s="1" t="s">
        <v>196</v>
      </c>
      <c r="Z6" s="1" t="s">
        <v>12</v>
      </c>
      <c r="AA6" s="2">
        <v>43195</v>
      </c>
      <c r="AB6" s="2">
        <v>43225</v>
      </c>
      <c r="AC6" s="1" t="s">
        <v>197</v>
      </c>
      <c r="AD6" s="1" t="s">
        <v>12</v>
      </c>
      <c r="AE6" s="2">
        <v>43195</v>
      </c>
      <c r="AF6" s="2">
        <v>43225</v>
      </c>
      <c r="AG6" s="1" t="s">
        <v>198</v>
      </c>
      <c r="AH6" s="1" t="s">
        <v>12</v>
      </c>
      <c r="AI6" s="2">
        <v>43195</v>
      </c>
      <c r="AJ6" s="2">
        <v>43225</v>
      </c>
      <c r="AK6" s="1" t="s">
        <v>199</v>
      </c>
      <c r="AL6" s="1" t="s">
        <v>12</v>
      </c>
      <c r="AM6" s="2">
        <v>43195</v>
      </c>
      <c r="AN6" s="2">
        <v>43225</v>
      </c>
      <c r="AO6" s="1" t="s">
        <v>200</v>
      </c>
      <c r="AP6" s="1" t="s">
        <v>12</v>
      </c>
      <c r="AQ6" s="2">
        <v>43195</v>
      </c>
      <c r="AR6" s="2">
        <v>43225</v>
      </c>
      <c r="AS6" s="1" t="s">
        <v>201</v>
      </c>
      <c r="AT6" s="1" t="s">
        <v>12</v>
      </c>
      <c r="AU6" s="65">
        <v>43195</v>
      </c>
      <c r="AV6" s="65">
        <v>43225</v>
      </c>
      <c r="AW6" s="64" t="s">
        <v>202</v>
      </c>
      <c r="AX6" s="64" t="s">
        <v>12</v>
      </c>
      <c r="AY6" s="65">
        <v>43195</v>
      </c>
      <c r="AZ6" s="65">
        <v>43225</v>
      </c>
      <c r="BA6" s="64" t="s">
        <v>203</v>
      </c>
      <c r="BB6" s="64" t="s">
        <v>12</v>
      </c>
      <c r="BC6" s="65">
        <v>43195</v>
      </c>
      <c r="BD6" s="65">
        <v>43225</v>
      </c>
      <c r="BE6" s="64" t="s">
        <v>204</v>
      </c>
      <c r="BF6" s="64" t="s">
        <v>12</v>
      </c>
      <c r="BG6" s="65">
        <v>43195</v>
      </c>
      <c r="BH6" s="65">
        <v>43225</v>
      </c>
      <c r="BI6" s="64" t="s">
        <v>205</v>
      </c>
      <c r="BJ6" s="64" t="s">
        <v>12</v>
      </c>
      <c r="BK6" s="65">
        <v>43195</v>
      </c>
      <c r="BL6" s="65">
        <v>43225</v>
      </c>
      <c r="BM6" s="64" t="s">
        <v>206</v>
      </c>
      <c r="BN6" s="64" t="s">
        <v>12</v>
      </c>
      <c r="BO6" s="2">
        <v>43195</v>
      </c>
      <c r="BP6" s="2">
        <v>43225</v>
      </c>
      <c r="BQ6" s="64" t="s">
        <v>207</v>
      </c>
      <c r="BR6" s="64" t="s">
        <v>12</v>
      </c>
      <c r="BS6" s="2">
        <v>43195</v>
      </c>
      <c r="BT6" s="2">
        <v>43225</v>
      </c>
      <c r="BU6" s="64" t="s">
        <v>208</v>
      </c>
      <c r="BV6" s="64" t="s">
        <v>12</v>
      </c>
      <c r="BW6" s="2">
        <v>43195</v>
      </c>
      <c r="BX6" s="2">
        <v>43225</v>
      </c>
      <c r="BY6" s="64" t="s">
        <v>209</v>
      </c>
      <c r="BZ6" s="64" t="s">
        <v>12</v>
      </c>
      <c r="CA6" s="2">
        <v>43195</v>
      </c>
      <c r="CB6" s="2">
        <v>43225</v>
      </c>
      <c r="CC6" s="64" t="s">
        <v>210</v>
      </c>
      <c r="CD6" s="64" t="s">
        <v>12</v>
      </c>
      <c r="CE6" s="2">
        <v>43195</v>
      </c>
      <c r="CF6" s="2">
        <v>43225</v>
      </c>
      <c r="CG6" s="64" t="s">
        <v>211</v>
      </c>
      <c r="CH6" s="64" t="s">
        <v>12</v>
      </c>
      <c r="CI6" s="2">
        <v>43195</v>
      </c>
      <c r="CJ6" s="2">
        <v>43225</v>
      </c>
      <c r="CK6" s="64" t="s">
        <v>212</v>
      </c>
      <c r="CL6" s="64" t="s">
        <v>12</v>
      </c>
      <c r="CM6" s="2">
        <v>43195</v>
      </c>
      <c r="CN6" s="2">
        <v>43225</v>
      </c>
      <c r="CO6" s="64" t="s">
        <v>213</v>
      </c>
      <c r="CP6" s="64" t="s">
        <v>12</v>
      </c>
      <c r="CQ6" s="2">
        <v>43195</v>
      </c>
      <c r="CR6" s="2">
        <v>43225</v>
      </c>
      <c r="CS6" s="64" t="s">
        <v>214</v>
      </c>
      <c r="CT6" s="64" t="s">
        <v>12</v>
      </c>
      <c r="CU6" s="2">
        <v>43195</v>
      </c>
      <c r="CV6" s="2">
        <v>43225</v>
      </c>
      <c r="CW6" s="64" t="s">
        <v>215</v>
      </c>
      <c r="CX6" s="64" t="s">
        <v>12</v>
      </c>
      <c r="CY6" s="2">
        <v>43195</v>
      </c>
      <c r="CZ6" s="2">
        <v>43225</v>
      </c>
      <c r="DA6" s="64" t="s">
        <v>216</v>
      </c>
      <c r="DB6" s="64" t="s">
        <v>12</v>
      </c>
      <c r="DC6" s="2">
        <v>43195</v>
      </c>
      <c r="DD6" s="2">
        <v>43225</v>
      </c>
      <c r="DE6" s="64" t="s">
        <v>217</v>
      </c>
      <c r="DF6" s="64" t="s">
        <v>12</v>
      </c>
      <c r="DG6" s="2">
        <v>43195</v>
      </c>
      <c r="DH6" s="2">
        <v>43225</v>
      </c>
      <c r="DI6" s="64" t="s">
        <v>218</v>
      </c>
      <c r="DJ6" s="64" t="s">
        <v>12</v>
      </c>
      <c r="DK6" s="2">
        <v>43195</v>
      </c>
      <c r="DL6" s="2">
        <v>43225</v>
      </c>
      <c r="DM6" s="64" t="s">
        <v>219</v>
      </c>
      <c r="DN6" s="64" t="s">
        <v>12</v>
      </c>
      <c r="DO6" s="2">
        <v>43195</v>
      </c>
      <c r="DP6" s="2">
        <v>43225</v>
      </c>
      <c r="DQ6" s="64" t="s">
        <v>220</v>
      </c>
      <c r="DR6" s="64" t="s">
        <v>12</v>
      </c>
      <c r="DS6" s="2">
        <v>43195</v>
      </c>
      <c r="DT6" s="2">
        <v>43225</v>
      </c>
      <c r="DU6" s="64" t="s">
        <v>221</v>
      </c>
      <c r="DV6" s="64" t="s">
        <v>12</v>
      </c>
      <c r="DW6" s="2">
        <v>43195</v>
      </c>
      <c r="DX6" s="2">
        <v>43225</v>
      </c>
      <c r="DY6" s="64" t="s">
        <v>222</v>
      </c>
      <c r="DZ6" s="64" t="s">
        <v>12</v>
      </c>
      <c r="EA6" s="2">
        <v>43195</v>
      </c>
      <c r="EB6" s="2">
        <v>43225</v>
      </c>
    </row>
    <row r="7" spans="1:132" x14ac:dyDescent="0.25">
      <c r="A7" s="4">
        <f>A6+1</f>
        <v>6</v>
      </c>
      <c r="B7" s="4"/>
      <c r="C7" s="4"/>
      <c r="D7" s="4"/>
      <c r="E7" s="10"/>
      <c r="F7" s="10"/>
      <c r="G7" s="11" t="str">
        <f>IF(Data[End Time '#1]="","",IF(MONTH(Data[End Time '#1])&lt;4,"FY"&amp;RIGHT(YEAR(Data[End Time '#1]),2)-1,"FY"&amp;RIGHT(YEAR(Data[End Time '#1]),2)))</f>
        <v>FY18</v>
      </c>
      <c r="H7" s="11" t="str">
        <f>D8</f>
        <v>Test</v>
      </c>
      <c r="I7" s="11" t="str">
        <f>G8</f>
        <v>FY18</v>
      </c>
      <c r="J7" s="10" t="b">
        <f ca="1">IFERROR(IF(((VLOOKUP(D7,INDIRECT(Data[[#This Row],[Look-up]]),1,FALSE)=D7)*(VLOOKUP(D7,INDIRECT(Data[[#This Row],[Look-up]]),2,FALSE)=G7)),FALSE,TRUE),TRUE)</f>
        <v>1</v>
      </c>
      <c r="K7" s="52" t="str">
        <f ca="1">IF(Data[[#This Row],[Validation]]=FALSE,"",CONCATENATE(Data[[#This Row],[Departement]],Data[[#This Row],[Type]],Data[[#This Row],[Fiscal Year]],Data[[#This Row],[Title]]))</f>
        <v>FY18</v>
      </c>
      <c r="L7" s="10" t="str">
        <f>"H"&amp;A7+1&amp;":I"&amp;MAX(A:A)+1</f>
        <v>H7:I8</v>
      </c>
      <c r="M7" s="4" t="s">
        <v>193</v>
      </c>
      <c r="N7" s="4" t="s">
        <v>12</v>
      </c>
      <c r="O7" s="10">
        <v>43195</v>
      </c>
      <c r="P7" s="10">
        <v>43225</v>
      </c>
      <c r="Q7" s="4" t="s">
        <v>194</v>
      </c>
      <c r="R7" s="4" t="s">
        <v>12</v>
      </c>
      <c r="S7" s="10">
        <v>43195</v>
      </c>
      <c r="T7" s="10">
        <v>43225</v>
      </c>
      <c r="U7" s="64" t="s">
        <v>195</v>
      </c>
      <c r="V7" s="1" t="s">
        <v>12</v>
      </c>
      <c r="W7" s="2">
        <v>43195</v>
      </c>
      <c r="X7" s="2">
        <v>43225</v>
      </c>
      <c r="Y7" s="1" t="s">
        <v>196</v>
      </c>
      <c r="Z7" s="1" t="s">
        <v>12</v>
      </c>
      <c r="AA7" s="2">
        <v>43195</v>
      </c>
      <c r="AB7" s="2">
        <v>43225</v>
      </c>
      <c r="AC7" s="1" t="s">
        <v>197</v>
      </c>
      <c r="AD7" s="1" t="s">
        <v>12</v>
      </c>
      <c r="AE7" s="2">
        <v>43195</v>
      </c>
      <c r="AF7" s="2">
        <v>43225</v>
      </c>
      <c r="AG7" s="1" t="s">
        <v>198</v>
      </c>
      <c r="AH7" s="1" t="s">
        <v>12</v>
      </c>
      <c r="AI7" s="2">
        <v>43195</v>
      </c>
      <c r="AJ7" s="2">
        <v>43225</v>
      </c>
      <c r="AK7" s="1" t="s">
        <v>199</v>
      </c>
      <c r="AL7" s="1" t="s">
        <v>12</v>
      </c>
      <c r="AM7" s="2">
        <v>43195</v>
      </c>
      <c r="AN7" s="2">
        <v>43225</v>
      </c>
      <c r="AO7" s="1" t="s">
        <v>200</v>
      </c>
      <c r="AP7" s="1" t="s">
        <v>12</v>
      </c>
      <c r="AQ7" s="2">
        <v>43195</v>
      </c>
      <c r="AR7" s="2">
        <v>43225</v>
      </c>
      <c r="AS7" s="1" t="s">
        <v>201</v>
      </c>
      <c r="AT7" s="1" t="s">
        <v>12</v>
      </c>
      <c r="AU7" s="65">
        <v>43195</v>
      </c>
      <c r="AV7" s="65">
        <v>43225</v>
      </c>
      <c r="AW7" s="64" t="s">
        <v>202</v>
      </c>
      <c r="AX7" s="64" t="s">
        <v>12</v>
      </c>
      <c r="AY7" s="65">
        <v>43195</v>
      </c>
      <c r="AZ7" s="65">
        <v>43225</v>
      </c>
      <c r="BA7" s="64" t="s">
        <v>203</v>
      </c>
      <c r="BB7" s="64" t="s">
        <v>12</v>
      </c>
      <c r="BC7" s="65">
        <v>43195</v>
      </c>
      <c r="BD7" s="65">
        <v>43225</v>
      </c>
      <c r="BE7" s="64" t="s">
        <v>204</v>
      </c>
      <c r="BF7" s="64" t="s">
        <v>12</v>
      </c>
      <c r="BG7" s="65">
        <v>43195</v>
      </c>
      <c r="BH7" s="65">
        <v>43225</v>
      </c>
      <c r="BI7" s="64" t="s">
        <v>205</v>
      </c>
      <c r="BJ7" s="64" t="s">
        <v>12</v>
      </c>
      <c r="BK7" s="65">
        <v>43195</v>
      </c>
      <c r="BL7" s="65">
        <v>43225</v>
      </c>
      <c r="BM7" s="64" t="s">
        <v>206</v>
      </c>
      <c r="BN7" s="64" t="s">
        <v>12</v>
      </c>
      <c r="BO7" s="2">
        <v>43195</v>
      </c>
      <c r="BP7" s="2">
        <v>43225</v>
      </c>
      <c r="BQ7" s="64" t="s">
        <v>207</v>
      </c>
      <c r="BR7" s="64" t="s">
        <v>12</v>
      </c>
      <c r="BS7" s="2">
        <v>43195</v>
      </c>
      <c r="BT7" s="2">
        <v>43225</v>
      </c>
      <c r="BU7" s="64" t="s">
        <v>208</v>
      </c>
      <c r="BV7" s="64" t="s">
        <v>12</v>
      </c>
      <c r="BW7" s="2">
        <v>43195</v>
      </c>
      <c r="BX7" s="2">
        <v>43225</v>
      </c>
      <c r="BY7" s="64" t="s">
        <v>209</v>
      </c>
      <c r="BZ7" s="64" t="s">
        <v>12</v>
      </c>
      <c r="CA7" s="2">
        <v>43195</v>
      </c>
      <c r="CB7" s="2">
        <v>43225</v>
      </c>
      <c r="CC7" s="64" t="s">
        <v>210</v>
      </c>
      <c r="CD7" s="64" t="s">
        <v>12</v>
      </c>
      <c r="CE7" s="2">
        <v>43195</v>
      </c>
      <c r="CF7" s="2">
        <v>43225</v>
      </c>
      <c r="CG7" s="64" t="s">
        <v>211</v>
      </c>
      <c r="CH7" s="64" t="s">
        <v>12</v>
      </c>
      <c r="CI7" s="2">
        <v>43195</v>
      </c>
      <c r="CJ7" s="2">
        <v>43225</v>
      </c>
      <c r="CK7" s="64" t="s">
        <v>212</v>
      </c>
      <c r="CL7" s="64" t="s">
        <v>12</v>
      </c>
      <c r="CM7" s="2">
        <v>43195</v>
      </c>
      <c r="CN7" s="2">
        <v>43225</v>
      </c>
      <c r="CO7" s="64" t="s">
        <v>213</v>
      </c>
      <c r="CP7" s="64" t="s">
        <v>12</v>
      </c>
      <c r="CQ7" s="2">
        <v>43195</v>
      </c>
      <c r="CR7" s="2">
        <v>43225</v>
      </c>
      <c r="CS7" s="64" t="s">
        <v>214</v>
      </c>
      <c r="CT7" s="64" t="s">
        <v>12</v>
      </c>
      <c r="CU7" s="2">
        <v>43195</v>
      </c>
      <c r="CV7" s="2">
        <v>43225</v>
      </c>
      <c r="CW7" s="64" t="s">
        <v>215</v>
      </c>
      <c r="CX7" s="64" t="s">
        <v>12</v>
      </c>
      <c r="CY7" s="2">
        <v>43195</v>
      </c>
      <c r="CZ7" s="2">
        <v>43225</v>
      </c>
      <c r="DA7" s="64" t="s">
        <v>216</v>
      </c>
      <c r="DB7" s="64" t="s">
        <v>12</v>
      </c>
      <c r="DC7" s="2">
        <v>43195</v>
      </c>
      <c r="DD7" s="2">
        <v>43225</v>
      </c>
      <c r="DE7" s="64" t="s">
        <v>217</v>
      </c>
      <c r="DF7" s="64" t="s">
        <v>12</v>
      </c>
      <c r="DG7" s="2">
        <v>43195</v>
      </c>
      <c r="DH7" s="2">
        <v>43225</v>
      </c>
      <c r="DI7" s="64" t="s">
        <v>218</v>
      </c>
      <c r="DJ7" s="64" t="s">
        <v>12</v>
      </c>
      <c r="DK7" s="2">
        <v>43195</v>
      </c>
      <c r="DL7" s="2">
        <v>43225</v>
      </c>
      <c r="DM7" s="64" t="s">
        <v>219</v>
      </c>
      <c r="DN7" s="64" t="s">
        <v>12</v>
      </c>
      <c r="DO7" s="2">
        <v>43195</v>
      </c>
      <c r="DP7" s="2">
        <v>43225</v>
      </c>
      <c r="DQ7" s="64" t="s">
        <v>220</v>
      </c>
      <c r="DR7" s="64" t="s">
        <v>12</v>
      </c>
      <c r="DS7" s="2">
        <v>43195</v>
      </c>
      <c r="DT7" s="2">
        <v>43225</v>
      </c>
      <c r="DU7" s="64" t="s">
        <v>221</v>
      </c>
      <c r="DV7" s="64" t="s">
        <v>12</v>
      </c>
      <c r="DW7" s="2">
        <v>43195</v>
      </c>
      <c r="DX7" s="2">
        <v>43225</v>
      </c>
      <c r="DY7" s="64" t="s">
        <v>222</v>
      </c>
      <c r="DZ7" s="64" t="s">
        <v>12</v>
      </c>
      <c r="EA7" s="2">
        <v>43195</v>
      </c>
      <c r="EB7" s="2">
        <v>43225</v>
      </c>
    </row>
    <row r="8" spans="1:132" x14ac:dyDescent="0.25">
      <c r="A8" s="4">
        <f>A7+1</f>
        <v>7</v>
      </c>
      <c r="B8" s="4" t="s">
        <v>14</v>
      </c>
      <c r="C8" s="4" t="s">
        <v>8</v>
      </c>
      <c r="D8" s="4" t="s">
        <v>192</v>
      </c>
      <c r="E8" s="10">
        <v>43225</v>
      </c>
      <c r="F8" s="10">
        <v>43318</v>
      </c>
      <c r="G8" s="11" t="str">
        <f>IF(Data[End Time '#1]="","",IF(MONTH(Data[End Time '#1])&lt;4,"FY"&amp;RIGHT(YEAR(Data[End Time '#1]),2)-1,"FY"&amp;RIGHT(YEAR(Data[End Time '#1]),2)))</f>
        <v>FY18</v>
      </c>
      <c r="H8" s="11">
        <f>D9</f>
        <v>0</v>
      </c>
      <c r="I8" s="11">
        <f>G9</f>
        <v>0</v>
      </c>
      <c r="J8" s="10" t="b">
        <f ca="1">IFERROR(IF(((VLOOKUP(D8,INDIRECT(Data[[#This Row],[Look-up]]),1,FALSE)=D8)*(VLOOKUP(D8,INDIRECT(Data[[#This Row],[Look-up]]),2,FALSE)=G8)),FALSE,TRUE),TRUE)</f>
        <v>1</v>
      </c>
      <c r="K8" s="52" t="str">
        <f ca="1">IF(Data[[#This Row],[Validation]]=FALSE,"",CONCATENATE(Data[[#This Row],[Departement]],Data[[#This Row],[Type]],Data[[#This Row],[Fiscal Year]],Data[[#This Row],[Title]]))</f>
        <v>EnergyHybrid PromoFY18Test</v>
      </c>
      <c r="L8" s="10" t="str">
        <f>"H"&amp;A8+1&amp;":I"&amp;MAX(A:A)+1</f>
        <v>H8:I8</v>
      </c>
      <c r="M8" s="4" t="s">
        <v>193</v>
      </c>
      <c r="N8" s="4" t="s">
        <v>12</v>
      </c>
      <c r="O8" s="10">
        <v>43195</v>
      </c>
      <c r="P8" s="10">
        <v>43225</v>
      </c>
      <c r="Q8" s="4" t="s">
        <v>194</v>
      </c>
      <c r="R8" s="4" t="s">
        <v>12</v>
      </c>
      <c r="S8" s="10">
        <v>43195</v>
      </c>
      <c r="T8" s="10">
        <v>43225</v>
      </c>
      <c r="U8" s="64" t="s">
        <v>195</v>
      </c>
      <c r="V8" s="1" t="s">
        <v>12</v>
      </c>
      <c r="W8" s="2">
        <v>43195</v>
      </c>
      <c r="X8" s="2">
        <v>43225</v>
      </c>
      <c r="Y8" s="1" t="s">
        <v>196</v>
      </c>
      <c r="Z8" s="1" t="s">
        <v>12</v>
      </c>
      <c r="AA8" s="2">
        <v>43195</v>
      </c>
      <c r="AB8" s="2">
        <v>43225</v>
      </c>
      <c r="AC8" s="1" t="s">
        <v>197</v>
      </c>
      <c r="AD8" s="1" t="s">
        <v>12</v>
      </c>
      <c r="AE8" s="2">
        <v>43195</v>
      </c>
      <c r="AF8" s="2">
        <v>43225</v>
      </c>
      <c r="AG8" s="1" t="s">
        <v>198</v>
      </c>
      <c r="AH8" s="1" t="s">
        <v>12</v>
      </c>
      <c r="AI8" s="2">
        <v>43195</v>
      </c>
      <c r="AJ8" s="2">
        <v>43225</v>
      </c>
      <c r="AK8" s="1" t="s">
        <v>199</v>
      </c>
      <c r="AL8" s="1" t="s">
        <v>12</v>
      </c>
      <c r="AM8" s="2">
        <v>43195</v>
      </c>
      <c r="AN8" s="2">
        <v>43225</v>
      </c>
      <c r="AO8" s="1" t="s">
        <v>200</v>
      </c>
      <c r="AP8" s="1" t="s">
        <v>12</v>
      </c>
      <c r="AQ8" s="2">
        <v>43195</v>
      </c>
      <c r="AR8" s="2">
        <v>43225</v>
      </c>
      <c r="AS8" s="1" t="s">
        <v>201</v>
      </c>
      <c r="AT8" s="1" t="s">
        <v>12</v>
      </c>
      <c r="AU8" s="65">
        <v>43195</v>
      </c>
      <c r="AV8" s="65">
        <v>43225</v>
      </c>
      <c r="AW8" s="64" t="s">
        <v>202</v>
      </c>
      <c r="AX8" s="64" t="s">
        <v>12</v>
      </c>
      <c r="AY8" s="65">
        <v>43195</v>
      </c>
      <c r="AZ8" s="65">
        <v>43225</v>
      </c>
      <c r="BA8" s="64" t="s">
        <v>203</v>
      </c>
      <c r="BB8" s="64" t="s">
        <v>12</v>
      </c>
      <c r="BC8" s="65">
        <v>43195</v>
      </c>
      <c r="BD8" s="65">
        <v>43225</v>
      </c>
      <c r="BE8" s="64" t="s">
        <v>204</v>
      </c>
      <c r="BF8" s="64" t="s">
        <v>12</v>
      </c>
      <c r="BG8" s="65">
        <v>43195</v>
      </c>
      <c r="BH8" s="65">
        <v>43225</v>
      </c>
      <c r="BI8" s="64" t="s">
        <v>205</v>
      </c>
      <c r="BJ8" s="64" t="s">
        <v>12</v>
      </c>
      <c r="BK8" s="65">
        <v>43195</v>
      </c>
      <c r="BL8" s="65">
        <v>43225</v>
      </c>
      <c r="BM8" s="64" t="s">
        <v>206</v>
      </c>
      <c r="BN8" s="64" t="s">
        <v>12</v>
      </c>
      <c r="BO8" s="2">
        <v>43195</v>
      </c>
      <c r="BP8" s="2">
        <v>43225</v>
      </c>
      <c r="BQ8" s="64" t="s">
        <v>207</v>
      </c>
      <c r="BR8" s="64" t="s">
        <v>12</v>
      </c>
      <c r="BS8" s="2">
        <v>43195</v>
      </c>
      <c r="BT8" s="2">
        <v>43225</v>
      </c>
      <c r="BU8" s="64" t="s">
        <v>208</v>
      </c>
      <c r="BV8" s="64" t="s">
        <v>12</v>
      </c>
      <c r="BW8" s="2">
        <v>43195</v>
      </c>
      <c r="BX8" s="2">
        <v>43225</v>
      </c>
      <c r="BY8" s="64" t="s">
        <v>209</v>
      </c>
      <c r="BZ8" s="64" t="s">
        <v>12</v>
      </c>
      <c r="CA8" s="2">
        <v>43195</v>
      </c>
      <c r="CB8" s="2">
        <v>43225</v>
      </c>
      <c r="CC8" s="64" t="s">
        <v>210</v>
      </c>
      <c r="CD8" s="64" t="s">
        <v>12</v>
      </c>
      <c r="CE8" s="2">
        <v>43195</v>
      </c>
      <c r="CF8" s="2">
        <v>43225</v>
      </c>
      <c r="CG8" s="64" t="s">
        <v>211</v>
      </c>
      <c r="CH8" s="64" t="s">
        <v>12</v>
      </c>
      <c r="CI8" s="2">
        <v>43195</v>
      </c>
      <c r="CJ8" s="2">
        <v>43225</v>
      </c>
      <c r="CK8" s="64" t="s">
        <v>212</v>
      </c>
      <c r="CL8" s="64" t="s">
        <v>12</v>
      </c>
      <c r="CM8" s="2">
        <v>43195</v>
      </c>
      <c r="CN8" s="2">
        <v>43225</v>
      </c>
      <c r="CO8" s="64" t="s">
        <v>213</v>
      </c>
      <c r="CP8" s="64" t="s">
        <v>12</v>
      </c>
      <c r="CQ8" s="2">
        <v>43195</v>
      </c>
      <c r="CR8" s="2">
        <v>43225</v>
      </c>
      <c r="CS8" s="64" t="s">
        <v>214</v>
      </c>
      <c r="CT8" s="64" t="s">
        <v>12</v>
      </c>
      <c r="CU8" s="2">
        <v>43195</v>
      </c>
      <c r="CV8" s="2">
        <v>43225</v>
      </c>
      <c r="CW8" s="64" t="s">
        <v>215</v>
      </c>
      <c r="CX8" s="64" t="s">
        <v>12</v>
      </c>
      <c r="CY8" s="2">
        <v>43195</v>
      </c>
      <c r="CZ8" s="2">
        <v>43225</v>
      </c>
      <c r="DA8" s="64" t="s">
        <v>216</v>
      </c>
      <c r="DB8" s="64" t="s">
        <v>12</v>
      </c>
      <c r="DC8" s="2">
        <v>43195</v>
      </c>
      <c r="DD8" s="2">
        <v>43225</v>
      </c>
      <c r="DE8" s="64" t="s">
        <v>217</v>
      </c>
      <c r="DF8" s="64" t="s">
        <v>12</v>
      </c>
      <c r="DG8" s="2">
        <v>43195</v>
      </c>
      <c r="DH8" s="2">
        <v>43225</v>
      </c>
      <c r="DI8" s="64" t="s">
        <v>218</v>
      </c>
      <c r="DJ8" s="64" t="s">
        <v>12</v>
      </c>
      <c r="DK8" s="2">
        <v>43195</v>
      </c>
      <c r="DL8" s="2">
        <v>43225</v>
      </c>
      <c r="DM8" s="64" t="s">
        <v>219</v>
      </c>
      <c r="DN8" s="64" t="s">
        <v>12</v>
      </c>
      <c r="DO8" s="2">
        <v>43195</v>
      </c>
      <c r="DP8" s="2">
        <v>43225</v>
      </c>
      <c r="DQ8" s="64" t="s">
        <v>220</v>
      </c>
      <c r="DR8" s="64" t="s">
        <v>12</v>
      </c>
      <c r="DS8" s="2">
        <v>43195</v>
      </c>
      <c r="DT8" s="2">
        <v>43225</v>
      </c>
      <c r="DU8" s="64" t="s">
        <v>221</v>
      </c>
      <c r="DV8" s="64" t="s">
        <v>12</v>
      </c>
      <c r="DW8" s="2">
        <v>43195</v>
      </c>
      <c r="DX8" s="2">
        <v>43225</v>
      </c>
      <c r="DY8" s="64" t="s">
        <v>222</v>
      </c>
      <c r="DZ8" s="64" t="s">
        <v>12</v>
      </c>
      <c r="EA8" s="2">
        <v>43195</v>
      </c>
      <c r="EB8" s="2">
        <v>43225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P36"/>
  <sheetViews>
    <sheetView tabSelected="1" workbookViewId="0">
      <selection activeCell="S8" sqref="S8"/>
    </sheetView>
  </sheetViews>
  <sheetFormatPr defaultRowHeight="15.75" x14ac:dyDescent="0.25"/>
  <cols>
    <col min="1" max="1" width="16.375" customWidth="1"/>
    <col min="2" max="2" width="1" style="70" customWidth="1"/>
    <col min="3" max="3" width="14.375" bestFit="1" customWidth="1"/>
    <col min="4" max="4" width="1" style="70" customWidth="1"/>
    <col min="5" max="5" width="10.5" customWidth="1"/>
    <col min="6" max="6" width="9.375" style="19" customWidth="1"/>
    <col min="9" max="9" width="9.125" customWidth="1"/>
    <col min="10" max="10" width="1.125" style="70" customWidth="1"/>
    <col min="16" max="16" width="1.125" style="70" customWidth="1"/>
  </cols>
  <sheetData>
    <row r="1" spans="1:15" x14ac:dyDescent="0.25">
      <c r="A1" s="42" t="s">
        <v>183</v>
      </c>
      <c r="B1" s="42"/>
      <c r="C1" s="42" t="s">
        <v>184</v>
      </c>
      <c r="D1" s="42"/>
      <c r="E1" s="42" t="s">
        <v>185</v>
      </c>
      <c r="F1" s="53"/>
      <c r="G1" s="53"/>
      <c r="H1" s="53"/>
      <c r="I1" s="53"/>
      <c r="K1" s="42" t="s">
        <v>227</v>
      </c>
      <c r="L1" s="70"/>
      <c r="M1" s="70"/>
      <c r="N1" s="70"/>
      <c r="O1" s="70"/>
    </row>
    <row r="2" spans="1:15" x14ac:dyDescent="0.25">
      <c r="A2" s="43" t="s">
        <v>5</v>
      </c>
      <c r="B2" s="42"/>
      <c r="C2" s="18" t="s">
        <v>157</v>
      </c>
      <c r="D2" s="69"/>
      <c r="E2" t="str">
        <f>'Event Calendar'!D4</f>
        <v>FY18</v>
      </c>
      <c r="G2" s="8"/>
      <c r="H2" s="8"/>
      <c r="K2" t="str">
        <f>IF('New Event'!G18="","",IF(MONTH('New Event'!G18)&lt;4,"FY"&amp;RIGHT(YEAR('New Event'!G18),2)-1,"FY"&amp;RIGHT(YEAR('New Event'!G18),2)))</f>
        <v/>
      </c>
    </row>
    <row r="3" spans="1:15" x14ac:dyDescent="0.25">
      <c r="A3" s="12" t="s">
        <v>12</v>
      </c>
      <c r="C3" s="18" t="s">
        <v>172</v>
      </c>
      <c r="D3" s="69"/>
      <c r="E3" s="51" t="str">
        <f>CONCATENATE('Event Calendar'!$D$6,'Event Calendar'!$D$8,E2,TaskList[[#Headers],[Mobile Projector]])</f>
        <v>Memory MediaTrade ShowFY18Mobile Projector</v>
      </c>
      <c r="H3" s="8"/>
      <c r="K3" t="str">
        <f>CONCATENATE('New Event'!G14,'New Event'!G12,K2,'New Event'!G9)</f>
        <v/>
      </c>
    </row>
    <row r="4" spans="1:15" x14ac:dyDescent="0.25">
      <c r="A4" s="12" t="s">
        <v>16</v>
      </c>
      <c r="E4" s="62" t="b">
        <f ca="1">E3=Data!K3</f>
        <v>1</v>
      </c>
      <c r="F4" s="62"/>
      <c r="G4" s="62"/>
      <c r="H4" s="62"/>
      <c r="I4" s="62"/>
      <c r="K4" s="62" t="b">
        <f ca="1">K3=Data!K3</f>
        <v>0</v>
      </c>
      <c r="L4" s="62"/>
      <c r="M4" s="62"/>
      <c r="N4" s="62"/>
      <c r="O4" s="62"/>
    </row>
    <row r="5" spans="1:15" x14ac:dyDescent="0.25">
      <c r="A5" s="12" t="s">
        <v>11</v>
      </c>
      <c r="E5" t="e">
        <f ca="1">VLOOKUP($E$3,Data[],INDIRECT($I5),FALSE)</f>
        <v>#REF!</v>
      </c>
      <c r="F5" t="e">
        <f ca="1">VLOOKUP($E$3,Data[],INDIRECT($I5)+1,FALSE)</f>
        <v>#REF!</v>
      </c>
      <c r="G5" t="e">
        <f ca="1">VLOOKUP($E$3,Data[],INDIRECT($I5)+2,FALSE)</f>
        <v>#REF!</v>
      </c>
      <c r="H5" t="e">
        <f ca="1">VLOOKUP($E$3,Data[],INDIRECT($I5)+3,FALSE)</f>
        <v>#REF!</v>
      </c>
      <c r="I5" s="19">
        <v>13</v>
      </c>
      <c r="K5" t="str">
        <f ca="1">IFERROR(VLOOKUP($K$3,Data[],INDIRECT($I5),FALSE),"")</f>
        <v/>
      </c>
      <c r="L5" t="str">
        <f ca="1">IFERROR(VLOOKUP($K$3,Data[],INDIRECT($I5)+1,FALSE),"")</f>
        <v/>
      </c>
      <c r="M5" t="str">
        <f ca="1">IFERROR(VLOOKUP($K$3,Data[],INDIRECT($I5)+2,FALSE),"")</f>
        <v/>
      </c>
      <c r="N5" t="str">
        <f ca="1">IFERROR(VLOOKUP($K$3,Data[],INDIRECT($I5)+3,FALSE),"")</f>
        <v/>
      </c>
    </row>
    <row r="6" spans="1:15" x14ac:dyDescent="0.25">
      <c r="A6" s="12"/>
      <c r="E6" t="e">
        <f ca="1">VLOOKUP($E$3,Data[],INDIRECT($I6),FALSE)</f>
        <v>#REF!</v>
      </c>
      <c r="F6" t="e">
        <f ca="1">VLOOKUP($E$3,Data[],INDIRECT($I6)+1,FALSE)</f>
        <v>#REF!</v>
      </c>
      <c r="G6" t="e">
        <f ca="1">VLOOKUP($E$3,Data[],INDIRECT($I6)+2,FALSE)</f>
        <v>#REF!</v>
      </c>
      <c r="H6" t="e">
        <f ca="1">VLOOKUP($E$3,Data[],INDIRECT($I6)+3,FALSE)</f>
        <v>#REF!</v>
      </c>
      <c r="I6" s="19">
        <f>I5+4</f>
        <v>17</v>
      </c>
      <c r="K6" t="str">
        <f ca="1">IFERROR(VLOOKUP($K$3,Data[],INDIRECT($I6),FALSE),"")</f>
        <v/>
      </c>
      <c r="L6" t="str">
        <f ca="1">IFERROR(VLOOKUP($K$3,Data[],INDIRECT($I6)+1,FALSE),"")</f>
        <v/>
      </c>
      <c r="M6" t="str">
        <f ca="1">IFERROR(VLOOKUP($K$3,Data[],INDIRECT($I6)+2,FALSE),"")</f>
        <v/>
      </c>
      <c r="N6" t="str">
        <f ca="1">IFERROR(VLOOKUP($K$3,Data[],INDIRECT($I6)+3,FALSE),"")</f>
        <v/>
      </c>
    </row>
    <row r="7" spans="1:15" x14ac:dyDescent="0.25">
      <c r="A7" s="43" t="s">
        <v>2</v>
      </c>
      <c r="B7" s="42"/>
      <c r="E7" t="e">
        <f ca="1">VLOOKUP($E$3,Data[],INDIRECT($I7),FALSE)</f>
        <v>#REF!</v>
      </c>
      <c r="F7" t="e">
        <f ca="1">VLOOKUP($E$3,Data[],INDIRECT($I7)+1,FALSE)</f>
        <v>#REF!</v>
      </c>
      <c r="G7" t="e">
        <f ca="1">VLOOKUP($E$3,Data[],INDIRECT($I7)+2,FALSE)</f>
        <v>#REF!</v>
      </c>
      <c r="H7" t="e">
        <f ca="1">VLOOKUP($E$3,Data[],INDIRECT($I7)+3,FALSE)</f>
        <v>#REF!</v>
      </c>
      <c r="I7" s="19">
        <f t="shared" ref="I7:I19" si="0">I6+4</f>
        <v>21</v>
      </c>
      <c r="K7" t="str">
        <f ca="1">IFERROR(VLOOKUP($K$3,Data[],INDIRECT($I7),FALSE),"")</f>
        <v/>
      </c>
      <c r="L7" t="str">
        <f ca="1">IFERROR(VLOOKUP($K$3,Data[],INDIRECT($I7)+1,FALSE),"")</f>
        <v/>
      </c>
      <c r="M7" t="str">
        <f ca="1">IFERROR(VLOOKUP($K$3,Data[],INDIRECT($I7)+2,FALSE),"")</f>
        <v/>
      </c>
      <c r="N7" t="str">
        <f ca="1">IFERROR(VLOOKUP($K$3,Data[],INDIRECT($I7)+3,FALSE),"")</f>
        <v/>
      </c>
    </row>
    <row r="8" spans="1:15" x14ac:dyDescent="0.25">
      <c r="A8" s="12" t="s">
        <v>9</v>
      </c>
      <c r="E8" t="e">
        <f ca="1">VLOOKUP($E$3,Data[],INDIRECT($I8),FALSE)</f>
        <v>#REF!</v>
      </c>
      <c r="F8" t="e">
        <f ca="1">VLOOKUP($E$3,Data[],INDIRECT($I8)+1,FALSE)</f>
        <v>#REF!</v>
      </c>
      <c r="G8" t="e">
        <f ca="1">VLOOKUP($E$3,Data[],INDIRECT($I8)+2,FALSE)</f>
        <v>#REF!</v>
      </c>
      <c r="H8" t="e">
        <f ca="1">VLOOKUP($E$3,Data[],INDIRECT($I8)+3,FALSE)</f>
        <v>#REF!</v>
      </c>
      <c r="I8" s="19">
        <f t="shared" si="0"/>
        <v>25</v>
      </c>
      <c r="K8" t="str">
        <f ca="1">IFERROR(VLOOKUP($K$3,Data[],INDIRECT($I8),FALSE),"")</f>
        <v/>
      </c>
      <c r="L8" t="str">
        <f ca="1">IFERROR(VLOOKUP($K$3,Data[],INDIRECT($I8)+1,FALSE),"")</f>
        <v/>
      </c>
      <c r="M8" t="str">
        <f ca="1">IFERROR(VLOOKUP($K$3,Data[],INDIRECT($I8)+2,FALSE),"")</f>
        <v/>
      </c>
      <c r="N8" t="str">
        <f ca="1">IFERROR(VLOOKUP($K$3,Data[],INDIRECT($I8)+3,FALSE),"")</f>
        <v/>
      </c>
    </row>
    <row r="9" spans="1:15" x14ac:dyDescent="0.25">
      <c r="A9" s="12" t="s">
        <v>14</v>
      </c>
      <c r="E9" t="e">
        <f ca="1">VLOOKUP($E$3,Data[],INDIRECT($I9),FALSE)</f>
        <v>#REF!</v>
      </c>
      <c r="F9" t="e">
        <f ca="1">VLOOKUP($E$3,Data[],INDIRECT($I9)+1,FALSE)</f>
        <v>#REF!</v>
      </c>
      <c r="G9" t="e">
        <f ca="1">VLOOKUP($E$3,Data[],INDIRECT($I9)+2,FALSE)</f>
        <v>#REF!</v>
      </c>
      <c r="H9" t="e">
        <f ca="1">VLOOKUP($E$3,Data[],INDIRECT($I9)+3,FALSE)</f>
        <v>#REF!</v>
      </c>
      <c r="I9" s="19">
        <f t="shared" si="0"/>
        <v>29</v>
      </c>
      <c r="K9" t="str">
        <f ca="1">IFERROR(VLOOKUP($K$3,Data[],INDIRECT($I9),FALSE),"")</f>
        <v/>
      </c>
      <c r="L9" t="str">
        <f ca="1">IFERROR(VLOOKUP($K$3,Data[],INDIRECT($I9)+1,FALSE),"")</f>
        <v/>
      </c>
      <c r="M9" t="str">
        <f ca="1">IFERROR(VLOOKUP($K$3,Data[],INDIRECT($I9)+2,FALSE),"")</f>
        <v/>
      </c>
      <c r="N9" t="str">
        <f ca="1">IFERROR(VLOOKUP($K$3,Data[],INDIRECT($I9)+3,FALSE),"")</f>
        <v/>
      </c>
    </row>
    <row r="10" spans="1:15" x14ac:dyDescent="0.25">
      <c r="A10" s="12" t="s">
        <v>18</v>
      </c>
      <c r="E10" t="e">
        <f ca="1">VLOOKUP($E$3,Data[],INDIRECT($I10),FALSE)</f>
        <v>#REF!</v>
      </c>
      <c r="F10" t="e">
        <f ca="1">VLOOKUP($E$3,Data[],INDIRECT($I10)+1,FALSE)</f>
        <v>#REF!</v>
      </c>
      <c r="G10" t="e">
        <f ca="1">VLOOKUP($E$3,Data[],INDIRECT($I10)+2,FALSE)</f>
        <v>#REF!</v>
      </c>
      <c r="H10" t="e">
        <f ca="1">VLOOKUP($E$3,Data[],INDIRECT($I10)+3,FALSE)</f>
        <v>#REF!</v>
      </c>
      <c r="I10" s="19">
        <f t="shared" si="0"/>
        <v>33</v>
      </c>
      <c r="K10" t="str">
        <f ca="1">IFERROR(VLOOKUP($K$3,Data[],INDIRECT($I10),FALSE),"")</f>
        <v/>
      </c>
      <c r="L10" t="str">
        <f ca="1">IFERROR(VLOOKUP($K$3,Data[],INDIRECT($I10)+1,FALSE),"")</f>
        <v/>
      </c>
      <c r="M10" t="str">
        <f ca="1">IFERROR(VLOOKUP($K$3,Data[],INDIRECT($I10)+2,FALSE),"")</f>
        <v/>
      </c>
      <c r="N10" t="str">
        <f ca="1">IFERROR(VLOOKUP($K$3,Data[],INDIRECT($I10)+3,FALSE),"")</f>
        <v/>
      </c>
    </row>
    <row r="11" spans="1:15" x14ac:dyDescent="0.25">
      <c r="A11" s="12" t="s">
        <v>20</v>
      </c>
      <c r="E11" t="e">
        <f ca="1">VLOOKUP($E$3,Data[],INDIRECT($I11),FALSE)</f>
        <v>#REF!</v>
      </c>
      <c r="F11" t="e">
        <f ca="1">VLOOKUP($E$3,Data[],INDIRECT($I11)+1,FALSE)</f>
        <v>#REF!</v>
      </c>
      <c r="G11" t="e">
        <f ca="1">VLOOKUP($E$3,Data[],INDIRECT($I11)+2,FALSE)</f>
        <v>#REF!</v>
      </c>
      <c r="H11" t="e">
        <f ca="1">VLOOKUP($E$3,Data[],INDIRECT($I11)+3,FALSE)</f>
        <v>#REF!</v>
      </c>
      <c r="I11" s="19">
        <f t="shared" si="0"/>
        <v>37</v>
      </c>
      <c r="K11" t="str">
        <f ca="1">IFERROR(VLOOKUP($K$3,Data[],INDIRECT($I11),FALSE),"")</f>
        <v/>
      </c>
      <c r="L11" t="str">
        <f ca="1">IFERROR(VLOOKUP($K$3,Data[],INDIRECT($I11)+1,FALSE),"")</f>
        <v/>
      </c>
      <c r="M11" t="str">
        <f ca="1">IFERROR(VLOOKUP($K$3,Data[],INDIRECT($I11)+2,FALSE),"")</f>
        <v/>
      </c>
      <c r="N11" t="str">
        <f ca="1">IFERROR(VLOOKUP($K$3,Data[],INDIRECT($I11)+3,FALSE),"")</f>
        <v/>
      </c>
    </row>
    <row r="12" spans="1:15" x14ac:dyDescent="0.25">
      <c r="A12" s="12"/>
      <c r="E12" t="e">
        <f ca="1">VLOOKUP($E$3,Data[],INDIRECT($I12),FALSE)</f>
        <v>#REF!</v>
      </c>
      <c r="F12" t="e">
        <f ca="1">VLOOKUP($E$3,Data[],INDIRECT($I12)+1,FALSE)</f>
        <v>#REF!</v>
      </c>
      <c r="G12" t="e">
        <f ca="1">VLOOKUP($E$3,Data[],INDIRECT($I12)+2,FALSE)</f>
        <v>#REF!</v>
      </c>
      <c r="H12" t="e">
        <f ca="1">VLOOKUP($E$3,Data[],INDIRECT($I12)+3,FALSE)</f>
        <v>#REF!</v>
      </c>
      <c r="I12" s="19">
        <f t="shared" si="0"/>
        <v>41</v>
      </c>
      <c r="K12" t="str">
        <f ca="1">IFERROR(VLOOKUP($K$3,Data[],INDIRECT($I12),FALSE),"")</f>
        <v/>
      </c>
      <c r="L12" t="str">
        <f ca="1">IFERROR(VLOOKUP($K$3,Data[],INDIRECT($I12)+1,FALSE),"")</f>
        <v/>
      </c>
      <c r="M12" t="str">
        <f ca="1">IFERROR(VLOOKUP($K$3,Data[],INDIRECT($I12)+2,FALSE),"")</f>
        <v/>
      </c>
      <c r="N12" t="str">
        <f ca="1">IFERROR(VLOOKUP($K$3,Data[],INDIRECT($I12)+3,FALSE),"")</f>
        <v/>
      </c>
    </row>
    <row r="13" spans="1:15" x14ac:dyDescent="0.25">
      <c r="A13" s="43" t="s">
        <v>7</v>
      </c>
      <c r="B13" s="42"/>
      <c r="E13" t="e">
        <f ca="1">VLOOKUP($E$3,Data[],INDIRECT($I13),FALSE)</f>
        <v>#REF!</v>
      </c>
      <c r="F13" t="e">
        <f ca="1">VLOOKUP($E$3,Data[],INDIRECT($I13)+1,FALSE)</f>
        <v>#REF!</v>
      </c>
      <c r="G13" t="e">
        <f ca="1">VLOOKUP($E$3,Data[],INDIRECT($I13)+2,FALSE)</f>
        <v>#REF!</v>
      </c>
      <c r="H13" t="e">
        <f ca="1">VLOOKUP($E$3,Data[],INDIRECT($I13)+3,FALSE)</f>
        <v>#REF!</v>
      </c>
      <c r="I13" s="19">
        <f t="shared" si="0"/>
        <v>45</v>
      </c>
      <c r="K13" t="str">
        <f ca="1">IFERROR(VLOOKUP($K$3,Data[],INDIRECT($I13),FALSE),"")</f>
        <v/>
      </c>
      <c r="L13" t="str">
        <f ca="1">IFERROR(VLOOKUP($K$3,Data[],INDIRECT($I13)+1,FALSE),"")</f>
        <v/>
      </c>
      <c r="M13" t="str">
        <f ca="1">IFERROR(VLOOKUP($K$3,Data[],INDIRECT($I13)+2,FALSE),"")</f>
        <v/>
      </c>
      <c r="N13" t="str">
        <f ca="1">IFERROR(VLOOKUP($K$3,Data[],INDIRECT($I13)+3,FALSE),"")</f>
        <v/>
      </c>
    </row>
    <row r="14" spans="1:15" x14ac:dyDescent="0.25">
      <c r="A14" s="12" t="s">
        <v>13</v>
      </c>
      <c r="E14" t="e">
        <f ca="1">VLOOKUP($E$3,Data[],INDIRECT($I14),FALSE)</f>
        <v>#REF!</v>
      </c>
      <c r="F14" t="e">
        <f ca="1">VLOOKUP($E$3,Data[],INDIRECT($I14)+1,FALSE)</f>
        <v>#REF!</v>
      </c>
      <c r="G14" t="e">
        <f ca="1">VLOOKUP($E$3,Data[],INDIRECT($I14)+2,FALSE)</f>
        <v>#REF!</v>
      </c>
      <c r="H14" t="e">
        <f ca="1">VLOOKUP($E$3,Data[],INDIRECT($I14)+3,FALSE)</f>
        <v>#REF!</v>
      </c>
      <c r="I14" s="19">
        <f t="shared" si="0"/>
        <v>49</v>
      </c>
      <c r="K14" t="str">
        <f ca="1">IFERROR(VLOOKUP($K$3,Data[],INDIRECT($I14),FALSE),"")</f>
        <v/>
      </c>
      <c r="L14" t="str">
        <f ca="1">IFERROR(VLOOKUP($K$3,Data[],INDIRECT($I14)+1,FALSE),"")</f>
        <v/>
      </c>
      <c r="M14" t="str">
        <f ca="1">IFERROR(VLOOKUP($K$3,Data[],INDIRECT($I14)+2,FALSE),"")</f>
        <v/>
      </c>
      <c r="N14" t="str">
        <f ca="1">IFERROR(VLOOKUP($K$3,Data[],INDIRECT($I14)+3,FALSE),"")</f>
        <v/>
      </c>
    </row>
    <row r="15" spans="1:15" x14ac:dyDescent="0.25">
      <c r="A15" s="12" t="s">
        <v>8</v>
      </c>
      <c r="E15" t="e">
        <f ca="1">VLOOKUP($E$3,Data[],INDIRECT($I15),FALSE)</f>
        <v>#REF!</v>
      </c>
      <c r="F15" t="e">
        <f ca="1">VLOOKUP($E$3,Data[],INDIRECT($I15)+1,FALSE)</f>
        <v>#REF!</v>
      </c>
      <c r="G15" t="e">
        <f ca="1">VLOOKUP($E$3,Data[],INDIRECT($I15)+2,FALSE)</f>
        <v>#REF!</v>
      </c>
      <c r="H15" t="e">
        <f ca="1">VLOOKUP($E$3,Data[],INDIRECT($I15)+3,FALSE)</f>
        <v>#REF!</v>
      </c>
      <c r="I15" s="19">
        <f t="shared" si="0"/>
        <v>53</v>
      </c>
      <c r="K15" t="str">
        <f ca="1">IFERROR(VLOOKUP($K$3,Data[],INDIRECT($I15),FALSE),"")</f>
        <v/>
      </c>
      <c r="L15" t="str">
        <f ca="1">IFERROR(VLOOKUP($K$3,Data[],INDIRECT($I15)+1,FALSE),"")</f>
        <v/>
      </c>
      <c r="M15" t="str">
        <f ca="1">IFERROR(VLOOKUP($K$3,Data[],INDIRECT($I15)+2,FALSE),"")</f>
        <v/>
      </c>
      <c r="N15" t="str">
        <f ca="1">IFERROR(VLOOKUP($K$3,Data[],INDIRECT($I15)+3,FALSE),"")</f>
        <v/>
      </c>
    </row>
    <row r="16" spans="1:15" x14ac:dyDescent="0.25">
      <c r="A16" s="12" t="s">
        <v>19</v>
      </c>
      <c r="E16" t="e">
        <f ca="1">VLOOKUP($E$3,Data[],INDIRECT($I16),FALSE)</f>
        <v>#REF!</v>
      </c>
      <c r="F16" t="e">
        <f ca="1">VLOOKUP($E$3,Data[],INDIRECT($I16)+1,FALSE)</f>
        <v>#REF!</v>
      </c>
      <c r="G16" t="e">
        <f ca="1">VLOOKUP($E$3,Data[],INDIRECT($I16)+2,FALSE)</f>
        <v>#REF!</v>
      </c>
      <c r="H16" t="e">
        <f ca="1">VLOOKUP($E$3,Data[],INDIRECT($I16)+3,FALSE)</f>
        <v>#REF!</v>
      </c>
      <c r="I16" s="19">
        <f t="shared" si="0"/>
        <v>57</v>
      </c>
      <c r="K16" t="str">
        <f ca="1">IFERROR(VLOOKUP($K$3,Data[],INDIRECT($I16),FALSE),"")</f>
        <v/>
      </c>
      <c r="L16" t="str">
        <f ca="1">IFERROR(VLOOKUP($K$3,Data[],INDIRECT($I16)+1,FALSE),"")</f>
        <v/>
      </c>
      <c r="M16" t="str">
        <f ca="1">IFERROR(VLOOKUP($K$3,Data[],INDIRECT($I16)+2,FALSE),"")</f>
        <v/>
      </c>
      <c r="N16" t="str">
        <f ca="1">IFERROR(VLOOKUP($K$3,Data[],INDIRECT($I16)+3,FALSE),"")</f>
        <v/>
      </c>
    </row>
    <row r="17" spans="1:14" x14ac:dyDescent="0.25">
      <c r="A17" s="12" t="s">
        <v>21</v>
      </c>
      <c r="E17" t="e">
        <f ca="1">VLOOKUP($E$3,Data[],INDIRECT($I17),FALSE)</f>
        <v>#REF!</v>
      </c>
      <c r="F17" t="e">
        <f ca="1">VLOOKUP($E$3,Data[],INDIRECT($I17)+1,FALSE)</f>
        <v>#REF!</v>
      </c>
      <c r="G17" t="e">
        <f ca="1">VLOOKUP($E$3,Data[],INDIRECT($I17)+2,FALSE)</f>
        <v>#REF!</v>
      </c>
      <c r="H17" t="e">
        <f ca="1">VLOOKUP($E$3,Data[],INDIRECT($I17)+3,FALSE)</f>
        <v>#REF!</v>
      </c>
      <c r="I17" s="19">
        <f t="shared" si="0"/>
        <v>61</v>
      </c>
      <c r="K17" t="str">
        <f ca="1">IFERROR(VLOOKUP($K$3,Data[],INDIRECT($I17),FALSE),"")</f>
        <v/>
      </c>
      <c r="L17" t="str">
        <f ca="1">IFERROR(VLOOKUP($K$3,Data[],INDIRECT($I17)+1,FALSE),"")</f>
        <v/>
      </c>
      <c r="M17" t="str">
        <f ca="1">IFERROR(VLOOKUP($K$3,Data[],INDIRECT($I17)+2,FALSE),"")</f>
        <v/>
      </c>
      <c r="N17" t="str">
        <f ca="1">IFERROR(VLOOKUP($K$3,Data[],INDIRECT($I17)+3,FALSE),"")</f>
        <v/>
      </c>
    </row>
    <row r="18" spans="1:14" x14ac:dyDescent="0.25">
      <c r="A18" s="12" t="s">
        <v>17</v>
      </c>
      <c r="E18" t="e">
        <f ca="1">VLOOKUP($E$3,Data[],INDIRECT($I18),FALSE)</f>
        <v>#REF!</v>
      </c>
      <c r="F18" t="e">
        <f ca="1">VLOOKUP($E$3,Data[],INDIRECT($I18)+1,FALSE)</f>
        <v>#REF!</v>
      </c>
      <c r="G18" t="e">
        <f ca="1">VLOOKUP($E$3,Data[],INDIRECT($I18)+2,FALSE)</f>
        <v>#REF!</v>
      </c>
      <c r="H18" t="e">
        <f ca="1">VLOOKUP($E$3,Data[],INDIRECT($I18)+3,FALSE)</f>
        <v>#REF!</v>
      </c>
      <c r="I18" s="19">
        <f t="shared" si="0"/>
        <v>65</v>
      </c>
      <c r="K18" t="str">
        <f ca="1">IFERROR(VLOOKUP($K$3,Data[],INDIRECT($I18),FALSE),"")</f>
        <v/>
      </c>
      <c r="L18" t="str">
        <f ca="1">IFERROR(VLOOKUP($K$3,Data[],INDIRECT($I18)+1,FALSE),"")</f>
        <v/>
      </c>
      <c r="M18" t="str">
        <f ca="1">IFERROR(VLOOKUP($K$3,Data[],INDIRECT($I18)+2,FALSE),"")</f>
        <v/>
      </c>
      <c r="N18" t="str">
        <f ca="1">IFERROR(VLOOKUP($K$3,Data[],INDIRECT($I18)+3,FALSE),"")</f>
        <v/>
      </c>
    </row>
    <row r="19" spans="1:14" x14ac:dyDescent="0.25">
      <c r="A19" s="43" t="s">
        <v>24</v>
      </c>
      <c r="B19" s="42"/>
      <c r="E19" t="e">
        <f ca="1">VLOOKUP($E$3,Data[],INDIRECT($I19),FALSE)</f>
        <v>#REF!</v>
      </c>
      <c r="F19" t="e">
        <f ca="1">VLOOKUP($E$3,Data[],INDIRECT($I19)+1,FALSE)</f>
        <v>#REF!</v>
      </c>
      <c r="G19" t="e">
        <f ca="1">VLOOKUP($E$3,Data[],INDIRECT($I19)+2,FALSE)</f>
        <v>#REF!</v>
      </c>
      <c r="H19" t="e">
        <f ca="1">VLOOKUP($E$3,Data[],INDIRECT($I19)+3,FALSE)</f>
        <v>#REF!</v>
      </c>
      <c r="I19" s="19">
        <f t="shared" si="0"/>
        <v>69</v>
      </c>
      <c r="K19" t="str">
        <f ca="1">IFERROR(VLOOKUP($K$3,Data[],INDIRECT($I19),FALSE),"")</f>
        <v/>
      </c>
      <c r="L19" t="str">
        <f ca="1">IFERROR(VLOOKUP($K$3,Data[],INDIRECT($I19)+1,FALSE),"")</f>
        <v/>
      </c>
      <c r="M19" t="str">
        <f ca="1">IFERROR(VLOOKUP($K$3,Data[],INDIRECT($I19)+2,FALSE),"")</f>
        <v/>
      </c>
      <c r="N19" t="str">
        <f ca="1">IFERROR(VLOOKUP($K$3,Data[],INDIRECT($I19)+3,FALSE),"")</f>
        <v/>
      </c>
    </row>
    <row r="20" spans="1:14" x14ac:dyDescent="0.25">
      <c r="A20" s="12" t="s">
        <v>25</v>
      </c>
      <c r="E20" t="e">
        <f ca="1">VLOOKUP($E$3,Data[],INDIRECT($I20),FALSE)</f>
        <v>#REF!</v>
      </c>
      <c r="F20" t="e">
        <f ca="1">VLOOKUP($E$3,Data[],INDIRECT($I20)+1,FALSE)</f>
        <v>#REF!</v>
      </c>
      <c r="G20" t="e">
        <f ca="1">VLOOKUP($E$3,Data[],INDIRECT($I20)+2,FALSE)</f>
        <v>#REF!</v>
      </c>
      <c r="H20" t="e">
        <f ca="1">VLOOKUP($E$3,Data[],INDIRECT($I20)+3,FALSE)</f>
        <v>#REF!</v>
      </c>
      <c r="I20" s="19">
        <f t="shared" ref="I20:I27" si="1">I19+4</f>
        <v>73</v>
      </c>
      <c r="K20" t="str">
        <f ca="1">IFERROR(VLOOKUP($K$3,Data[],INDIRECT($I20),FALSE),"")</f>
        <v/>
      </c>
      <c r="L20" t="str">
        <f ca="1">IFERROR(VLOOKUP($K$3,Data[],INDIRECT($I20)+1,FALSE),"")</f>
        <v/>
      </c>
      <c r="M20" t="str">
        <f ca="1">IFERROR(VLOOKUP($K$3,Data[],INDIRECT($I20)+2,FALSE),"")</f>
        <v/>
      </c>
      <c r="N20" t="str">
        <f ca="1">IFERROR(VLOOKUP($K$3,Data[],INDIRECT($I20)+3,FALSE),"")</f>
        <v/>
      </c>
    </row>
    <row r="21" spans="1:14" x14ac:dyDescent="0.25">
      <c r="A21" s="12" t="s">
        <v>26</v>
      </c>
      <c r="E21" t="e">
        <f ca="1">VLOOKUP($E$3,Data[],INDIRECT($I21),FALSE)</f>
        <v>#REF!</v>
      </c>
      <c r="F21" t="e">
        <f ca="1">VLOOKUP($E$3,Data[],INDIRECT($I21)+1,FALSE)</f>
        <v>#REF!</v>
      </c>
      <c r="G21" t="e">
        <f ca="1">VLOOKUP($E$3,Data[],INDIRECT($I21)+2,FALSE)</f>
        <v>#REF!</v>
      </c>
      <c r="H21" t="e">
        <f ca="1">VLOOKUP($E$3,Data[],INDIRECT($I21)+3,FALSE)</f>
        <v>#REF!</v>
      </c>
      <c r="I21" s="19">
        <f t="shared" si="1"/>
        <v>77</v>
      </c>
      <c r="K21" t="str">
        <f ca="1">IFERROR(VLOOKUP($K$3,Data[],INDIRECT($I21),FALSE),"")</f>
        <v/>
      </c>
      <c r="L21" t="str">
        <f ca="1">IFERROR(VLOOKUP($K$3,Data[],INDIRECT($I21)+1,FALSE),"")</f>
        <v/>
      </c>
      <c r="M21" t="str">
        <f ca="1">IFERROR(VLOOKUP($K$3,Data[],INDIRECT($I21)+2,FALSE),"")</f>
        <v/>
      </c>
      <c r="N21" t="str">
        <f ca="1">IFERROR(VLOOKUP($K$3,Data[],INDIRECT($I21)+3,FALSE),"")</f>
        <v/>
      </c>
    </row>
    <row r="22" spans="1:14" x14ac:dyDescent="0.25">
      <c r="A22" s="12" t="s">
        <v>27</v>
      </c>
      <c r="E22" t="e">
        <f ca="1">VLOOKUP($E$3,Data[],INDIRECT($I22),FALSE)</f>
        <v>#REF!</v>
      </c>
      <c r="F22" t="e">
        <f ca="1">VLOOKUP($E$3,Data[],INDIRECT($I22)+1,FALSE)</f>
        <v>#REF!</v>
      </c>
      <c r="G22" t="e">
        <f ca="1">VLOOKUP($E$3,Data[],INDIRECT($I22)+2,FALSE)</f>
        <v>#REF!</v>
      </c>
      <c r="H22" t="e">
        <f ca="1">VLOOKUP($E$3,Data[],INDIRECT($I22)+3,FALSE)</f>
        <v>#REF!</v>
      </c>
      <c r="I22" s="19">
        <f t="shared" si="1"/>
        <v>81</v>
      </c>
      <c r="K22" t="str">
        <f ca="1">IFERROR(VLOOKUP($K$3,Data[],INDIRECT($I22),FALSE),"")</f>
        <v/>
      </c>
      <c r="L22" t="str">
        <f ca="1">IFERROR(VLOOKUP($K$3,Data[],INDIRECT($I22)+1,FALSE),"")</f>
        <v/>
      </c>
      <c r="M22" t="str">
        <f ca="1">IFERROR(VLOOKUP($K$3,Data[],INDIRECT($I22)+2,FALSE),"")</f>
        <v/>
      </c>
      <c r="N22" t="str">
        <f ca="1">IFERROR(VLOOKUP($K$3,Data[],INDIRECT($I22)+3,FALSE),"")</f>
        <v/>
      </c>
    </row>
    <row r="23" spans="1:14" x14ac:dyDescent="0.25">
      <c r="A23" s="12" t="s">
        <v>28</v>
      </c>
      <c r="E23" t="e">
        <f ca="1">VLOOKUP($E$3,Data[],INDIRECT($I23),FALSE)</f>
        <v>#REF!</v>
      </c>
      <c r="F23" t="e">
        <f ca="1">VLOOKUP($E$3,Data[],INDIRECT($I23)+1,FALSE)</f>
        <v>#REF!</v>
      </c>
      <c r="G23" t="e">
        <f ca="1">VLOOKUP($E$3,Data[],INDIRECT($I23)+2,FALSE)</f>
        <v>#REF!</v>
      </c>
      <c r="H23" t="e">
        <f ca="1">VLOOKUP($E$3,Data[],INDIRECT($I23)+3,FALSE)</f>
        <v>#REF!</v>
      </c>
      <c r="I23" s="19">
        <f t="shared" si="1"/>
        <v>85</v>
      </c>
      <c r="K23" t="str">
        <f ca="1">IFERROR(VLOOKUP($K$3,Data[],INDIRECT($I23),FALSE),"")</f>
        <v/>
      </c>
      <c r="L23" t="str">
        <f ca="1">IFERROR(VLOOKUP($K$3,Data[],INDIRECT($I23)+1,FALSE),"")</f>
        <v/>
      </c>
      <c r="M23" t="str">
        <f ca="1">IFERROR(VLOOKUP($K$3,Data[],INDIRECT($I23)+2,FALSE),"")</f>
        <v/>
      </c>
      <c r="N23" t="str">
        <f ca="1">IFERROR(VLOOKUP($K$3,Data[],INDIRECT($I23)+3,FALSE),"")</f>
        <v/>
      </c>
    </row>
    <row r="24" spans="1:14" x14ac:dyDescent="0.25">
      <c r="A24" s="12" t="s">
        <v>29</v>
      </c>
      <c r="E24" t="e">
        <f ca="1">VLOOKUP($E$3,Data[],INDIRECT($I24),FALSE)</f>
        <v>#REF!</v>
      </c>
      <c r="F24" t="e">
        <f ca="1">VLOOKUP($E$3,Data[],INDIRECT($I24)+1,FALSE)</f>
        <v>#REF!</v>
      </c>
      <c r="G24" t="e">
        <f ca="1">VLOOKUP($E$3,Data[],INDIRECT($I24)+2,FALSE)</f>
        <v>#REF!</v>
      </c>
      <c r="H24" t="e">
        <f ca="1">VLOOKUP($E$3,Data[],INDIRECT($I24)+3,FALSE)</f>
        <v>#REF!</v>
      </c>
      <c r="I24" s="19">
        <f t="shared" si="1"/>
        <v>89</v>
      </c>
      <c r="K24" t="str">
        <f ca="1">IFERROR(VLOOKUP($K$3,Data[],INDIRECT($I24),FALSE),"")</f>
        <v/>
      </c>
      <c r="L24" t="str">
        <f ca="1">IFERROR(VLOOKUP($K$3,Data[],INDIRECT($I24)+1,FALSE),"")</f>
        <v/>
      </c>
      <c r="M24" t="str">
        <f ca="1">IFERROR(VLOOKUP($K$3,Data[],INDIRECT($I24)+2,FALSE),"")</f>
        <v/>
      </c>
      <c r="N24" t="str">
        <f ca="1">IFERROR(VLOOKUP($K$3,Data[],INDIRECT($I24)+3,FALSE),"")</f>
        <v/>
      </c>
    </row>
    <row r="25" spans="1:14" x14ac:dyDescent="0.25">
      <c r="A25" s="12" t="s">
        <v>30</v>
      </c>
      <c r="E25" t="e">
        <f ca="1">VLOOKUP($E$3,Data[],INDIRECT($I25),FALSE)</f>
        <v>#REF!</v>
      </c>
      <c r="F25" t="e">
        <f ca="1">VLOOKUP($E$3,Data[],INDIRECT($I25)+1,FALSE)</f>
        <v>#REF!</v>
      </c>
      <c r="G25" t="e">
        <f ca="1">VLOOKUP($E$3,Data[],INDIRECT($I25)+2,FALSE)</f>
        <v>#REF!</v>
      </c>
      <c r="H25" t="e">
        <f ca="1">VLOOKUP($E$3,Data[],INDIRECT($I25)+3,FALSE)</f>
        <v>#REF!</v>
      </c>
      <c r="I25" s="19">
        <f t="shared" si="1"/>
        <v>93</v>
      </c>
      <c r="K25" t="str">
        <f ca="1">IFERROR(VLOOKUP($K$3,Data[],INDIRECT($I25),FALSE),"")</f>
        <v/>
      </c>
      <c r="L25" t="str">
        <f ca="1">IFERROR(VLOOKUP($K$3,Data[],INDIRECT($I25)+1,FALSE),"")</f>
        <v/>
      </c>
      <c r="M25" t="str">
        <f ca="1">IFERROR(VLOOKUP($K$3,Data[],INDIRECT($I25)+2,FALSE),"")</f>
        <v/>
      </c>
      <c r="N25" t="str">
        <f ca="1">IFERROR(VLOOKUP($K$3,Data[],INDIRECT($I25)+3,FALSE),"")</f>
        <v/>
      </c>
    </row>
    <row r="26" spans="1:14" x14ac:dyDescent="0.25">
      <c r="A26" s="12" t="s">
        <v>31</v>
      </c>
      <c r="E26" t="e">
        <f ca="1">VLOOKUP($E$3,Data[],INDIRECT($I26),FALSE)</f>
        <v>#REF!</v>
      </c>
      <c r="F26" t="e">
        <f ca="1">VLOOKUP($E$3,Data[],INDIRECT($I26)+1,FALSE)</f>
        <v>#REF!</v>
      </c>
      <c r="G26" t="e">
        <f ca="1">VLOOKUP($E$3,Data[],INDIRECT($I26)+2,FALSE)</f>
        <v>#REF!</v>
      </c>
      <c r="H26" t="e">
        <f ca="1">VLOOKUP($E$3,Data[],INDIRECT($I26)+3,FALSE)</f>
        <v>#REF!</v>
      </c>
      <c r="I26" s="19">
        <f t="shared" si="1"/>
        <v>97</v>
      </c>
      <c r="K26" t="str">
        <f ca="1">IFERROR(VLOOKUP($K$3,Data[],INDIRECT($I26),FALSE),"")</f>
        <v/>
      </c>
      <c r="L26" t="str">
        <f ca="1">IFERROR(VLOOKUP($K$3,Data[],INDIRECT($I26)+1,FALSE),"")</f>
        <v/>
      </c>
      <c r="M26" t="str">
        <f ca="1">IFERROR(VLOOKUP($K$3,Data[],INDIRECT($I26)+2,FALSE),"")</f>
        <v/>
      </c>
      <c r="N26" t="str">
        <f ca="1">IFERROR(VLOOKUP($K$3,Data[],INDIRECT($I26)+3,FALSE),"")</f>
        <v/>
      </c>
    </row>
    <row r="27" spans="1:14" x14ac:dyDescent="0.25">
      <c r="A27" s="12" t="s">
        <v>32</v>
      </c>
      <c r="E27" t="e">
        <f ca="1">VLOOKUP($E$3,Data[],INDIRECT($I27),FALSE)</f>
        <v>#REF!</v>
      </c>
      <c r="F27" t="e">
        <f ca="1">VLOOKUP($E$3,Data[],INDIRECT($I27)+1,FALSE)</f>
        <v>#REF!</v>
      </c>
      <c r="G27" t="e">
        <f ca="1">VLOOKUP($E$3,Data[],INDIRECT($I27)+2,FALSE)</f>
        <v>#REF!</v>
      </c>
      <c r="H27" t="e">
        <f ca="1">VLOOKUP($E$3,Data[],INDIRECT($I27)+3,FALSE)</f>
        <v>#REF!</v>
      </c>
      <c r="I27" s="19">
        <f t="shared" si="1"/>
        <v>101</v>
      </c>
      <c r="K27" t="str">
        <f ca="1">IFERROR(VLOOKUP($K$3,Data[],INDIRECT($I27),FALSE),"")</f>
        <v/>
      </c>
      <c r="L27" t="str">
        <f ca="1">IFERROR(VLOOKUP($K$3,Data[],INDIRECT($I27)+1,FALSE),"")</f>
        <v/>
      </c>
      <c r="M27" t="str">
        <f ca="1">IFERROR(VLOOKUP($K$3,Data[],INDIRECT($I27)+2,FALSE),"")</f>
        <v/>
      </c>
      <c r="N27" t="str">
        <f ca="1">IFERROR(VLOOKUP($K$3,Data[],INDIRECT($I27)+3,FALSE),"")</f>
        <v/>
      </c>
    </row>
    <row r="28" spans="1:14" x14ac:dyDescent="0.25">
      <c r="A28" s="12" t="s">
        <v>33</v>
      </c>
      <c r="E28" t="e">
        <f ca="1">VLOOKUP($E$3,Data[],INDIRECT($I28),FALSE)</f>
        <v>#REF!</v>
      </c>
      <c r="F28" t="e">
        <f ca="1">VLOOKUP($E$3,Data[],INDIRECT($I28)+1,FALSE)</f>
        <v>#REF!</v>
      </c>
      <c r="G28" t="e">
        <f ca="1">VLOOKUP($E$3,Data[],INDIRECT($I28)+2,FALSE)</f>
        <v>#REF!</v>
      </c>
      <c r="H28" t="e">
        <f ca="1">VLOOKUP($E$3,Data[],INDIRECT($I28)+3,FALSE)</f>
        <v>#REF!</v>
      </c>
      <c r="I28" s="19">
        <f t="shared" ref="I28:I34" si="2">I27+4</f>
        <v>105</v>
      </c>
      <c r="K28" t="str">
        <f ca="1">IFERROR(VLOOKUP($K$3,Data[],INDIRECT($I28),FALSE),"")</f>
        <v/>
      </c>
      <c r="L28" t="str">
        <f ca="1">IFERROR(VLOOKUP($K$3,Data[],INDIRECT($I28)+1,FALSE),"")</f>
        <v/>
      </c>
      <c r="M28" t="str">
        <f ca="1">IFERROR(VLOOKUP($K$3,Data[],INDIRECT($I28)+2,FALSE),"")</f>
        <v/>
      </c>
      <c r="N28" t="str">
        <f ca="1">IFERROR(VLOOKUP($K$3,Data[],INDIRECT($I28)+3,FALSE),"")</f>
        <v/>
      </c>
    </row>
    <row r="29" spans="1:14" x14ac:dyDescent="0.25">
      <c r="A29" s="12" t="s">
        <v>34</v>
      </c>
      <c r="E29" t="e">
        <f ca="1">VLOOKUP($E$3,Data[],INDIRECT($I29),FALSE)</f>
        <v>#REF!</v>
      </c>
      <c r="F29" t="e">
        <f ca="1">VLOOKUP($E$3,Data[],INDIRECT($I29)+1,FALSE)</f>
        <v>#REF!</v>
      </c>
      <c r="G29" t="e">
        <f ca="1">VLOOKUP($E$3,Data[],INDIRECT($I29)+2,FALSE)</f>
        <v>#REF!</v>
      </c>
      <c r="H29" t="e">
        <f ca="1">VLOOKUP($E$3,Data[],INDIRECT($I29)+3,FALSE)</f>
        <v>#REF!</v>
      </c>
      <c r="I29" s="19">
        <f t="shared" si="2"/>
        <v>109</v>
      </c>
      <c r="K29" t="str">
        <f ca="1">IFERROR(VLOOKUP($K$3,Data[],INDIRECT($I29),FALSE),"")</f>
        <v/>
      </c>
      <c r="L29" t="str">
        <f ca="1">IFERROR(VLOOKUP($K$3,Data[],INDIRECT($I29)+1,FALSE),"")</f>
        <v/>
      </c>
      <c r="M29" t="str">
        <f ca="1">IFERROR(VLOOKUP($K$3,Data[],INDIRECT($I29)+2,FALSE),"")</f>
        <v/>
      </c>
      <c r="N29" t="str">
        <f ca="1">IFERROR(VLOOKUP($K$3,Data[],INDIRECT($I29)+3,FALSE),"")</f>
        <v/>
      </c>
    </row>
    <row r="30" spans="1:14" x14ac:dyDescent="0.25">
      <c r="A30" s="12" t="s">
        <v>35</v>
      </c>
      <c r="E30" t="e">
        <f ca="1">VLOOKUP($E$3,Data[],INDIRECT($I30),FALSE)</f>
        <v>#REF!</v>
      </c>
      <c r="F30" t="e">
        <f ca="1">VLOOKUP($E$3,Data[],INDIRECT($I30)+1,FALSE)</f>
        <v>#REF!</v>
      </c>
      <c r="G30" t="e">
        <f ca="1">VLOOKUP($E$3,Data[],INDIRECT($I30)+2,FALSE)</f>
        <v>#REF!</v>
      </c>
      <c r="H30" t="e">
        <f ca="1">VLOOKUP($E$3,Data[],INDIRECT($I30)+3,FALSE)</f>
        <v>#REF!</v>
      </c>
      <c r="I30" s="19">
        <f t="shared" si="2"/>
        <v>113</v>
      </c>
      <c r="K30" t="str">
        <f ca="1">IFERROR(VLOOKUP($K$3,Data[],INDIRECT($I30),FALSE),"")</f>
        <v/>
      </c>
      <c r="L30" t="str">
        <f ca="1">IFERROR(VLOOKUP($K$3,Data[],INDIRECT($I30)+1,FALSE),"")</f>
        <v/>
      </c>
      <c r="M30" t="str">
        <f ca="1">IFERROR(VLOOKUP($K$3,Data[],INDIRECT($I30)+2,FALSE),"")</f>
        <v/>
      </c>
      <c r="N30" t="str">
        <f ca="1">IFERROR(VLOOKUP($K$3,Data[],INDIRECT($I30)+3,FALSE),"")</f>
        <v/>
      </c>
    </row>
    <row r="31" spans="1:14" x14ac:dyDescent="0.25">
      <c r="A31" s="12" t="s">
        <v>36</v>
      </c>
      <c r="E31" t="e">
        <f ca="1">VLOOKUP($E$3,Data[],INDIRECT($I31),FALSE)</f>
        <v>#REF!</v>
      </c>
      <c r="F31" t="e">
        <f ca="1">VLOOKUP($E$3,Data[],INDIRECT($I31)+1,FALSE)</f>
        <v>#REF!</v>
      </c>
      <c r="G31" t="e">
        <f ca="1">VLOOKUP($E$3,Data[],INDIRECT($I31)+2,FALSE)</f>
        <v>#REF!</v>
      </c>
      <c r="H31" t="e">
        <f ca="1">VLOOKUP($E$3,Data[],INDIRECT($I31)+3,FALSE)</f>
        <v>#REF!</v>
      </c>
      <c r="I31" s="19">
        <f t="shared" si="2"/>
        <v>117</v>
      </c>
      <c r="K31" t="str">
        <f ca="1">IFERROR(VLOOKUP($K$3,Data[],INDIRECT($I31),FALSE),"")</f>
        <v/>
      </c>
      <c r="L31" t="str">
        <f ca="1">IFERROR(VLOOKUP($K$3,Data[],INDIRECT($I31)+1,FALSE),"")</f>
        <v/>
      </c>
      <c r="M31" t="str">
        <f ca="1">IFERROR(VLOOKUP($K$3,Data[],INDIRECT($I31)+2,FALSE),"")</f>
        <v/>
      </c>
      <c r="N31" t="str">
        <f ca="1">IFERROR(VLOOKUP($K$3,Data[],INDIRECT($I31)+3,FALSE),"")</f>
        <v/>
      </c>
    </row>
    <row r="32" spans="1:14" x14ac:dyDescent="0.25">
      <c r="A32" s="12"/>
      <c r="E32" t="e">
        <f ca="1">VLOOKUP($E$3,Data[],INDIRECT($I32),FALSE)</f>
        <v>#REF!</v>
      </c>
      <c r="F32" t="e">
        <f ca="1">VLOOKUP($E$3,Data[],INDIRECT($I32)+1,FALSE)</f>
        <v>#REF!</v>
      </c>
      <c r="G32" t="e">
        <f ca="1">VLOOKUP($E$3,Data[],INDIRECT($I32)+2,FALSE)</f>
        <v>#REF!</v>
      </c>
      <c r="H32" t="e">
        <f ca="1">VLOOKUP($E$3,Data[],INDIRECT($I32)+3,FALSE)</f>
        <v>#REF!</v>
      </c>
      <c r="I32" s="19">
        <f t="shared" si="2"/>
        <v>121</v>
      </c>
      <c r="K32" t="str">
        <f ca="1">IFERROR(VLOOKUP($K$3,Data[],INDIRECT($I32),FALSE),"")</f>
        <v/>
      </c>
      <c r="L32" t="str">
        <f ca="1">IFERROR(VLOOKUP($K$3,Data[],INDIRECT($I32)+1,FALSE),"")</f>
        <v/>
      </c>
      <c r="M32" t="str">
        <f ca="1">IFERROR(VLOOKUP($K$3,Data[],INDIRECT($I32)+2,FALSE),"")</f>
        <v/>
      </c>
      <c r="N32" t="str">
        <f ca="1">IFERROR(VLOOKUP($K$3,Data[],INDIRECT($I32)+3,FALSE),"")</f>
        <v/>
      </c>
    </row>
    <row r="33" spans="1:14" x14ac:dyDescent="0.25">
      <c r="A33" s="43" t="s">
        <v>190</v>
      </c>
      <c r="B33" s="42"/>
      <c r="E33" t="e">
        <f ca="1">VLOOKUP($E$3,Data[],INDIRECT($I33),FALSE)</f>
        <v>#REF!</v>
      </c>
      <c r="F33" t="e">
        <f ca="1">VLOOKUP($E$3,Data[],INDIRECT($I33)+1,FALSE)</f>
        <v>#REF!</v>
      </c>
      <c r="G33" t="e">
        <f ca="1">VLOOKUP($E$3,Data[],INDIRECT($I33)+2,FALSE)</f>
        <v>#REF!</v>
      </c>
      <c r="H33" t="e">
        <f ca="1">VLOOKUP($E$3,Data[],INDIRECT($I33)+3,FALSE)</f>
        <v>#REF!</v>
      </c>
      <c r="I33" s="19">
        <f t="shared" si="2"/>
        <v>125</v>
      </c>
      <c r="K33" t="str">
        <f ca="1">IFERROR(VLOOKUP($K$3,Data[],INDIRECT($I33),FALSE),"")</f>
        <v/>
      </c>
      <c r="L33" t="str">
        <f ca="1">IFERROR(VLOOKUP($K$3,Data[],INDIRECT($I33)+1,FALSE),"")</f>
        <v/>
      </c>
      <c r="M33" t="str">
        <f ca="1">IFERROR(VLOOKUP($K$3,Data[],INDIRECT($I33)+2,FALSE),"")</f>
        <v/>
      </c>
      <c r="N33" t="str">
        <f ca="1">IFERROR(VLOOKUP($K$3,Data[],INDIRECT($I33)+3,FALSE),"")</f>
        <v/>
      </c>
    </row>
    <row r="34" spans="1:14" x14ac:dyDescent="0.25">
      <c r="A34" s="12" t="s">
        <v>191</v>
      </c>
      <c r="E34" t="e">
        <f ca="1">VLOOKUP($E$3,Data[],INDIRECT($I34),FALSE)</f>
        <v>#REF!</v>
      </c>
      <c r="F34" t="e">
        <f ca="1">VLOOKUP($E$3,Data[],INDIRECT($I34)+1,FALSE)</f>
        <v>#REF!</v>
      </c>
      <c r="G34" t="e">
        <f ca="1">VLOOKUP($E$3,Data[],INDIRECT($I34)+2,FALSE)</f>
        <v>#REF!</v>
      </c>
      <c r="H34" t="e">
        <f ca="1">VLOOKUP($E$3,Data[],INDIRECT($I34)+3,FALSE)</f>
        <v>#REF!</v>
      </c>
      <c r="I34" s="34">
        <f t="shared" si="2"/>
        <v>129</v>
      </c>
      <c r="K34" t="str">
        <f ca="1">IFERROR(VLOOKUP($K$3,Data[],INDIRECT($I34),FALSE),"")</f>
        <v/>
      </c>
      <c r="L34" t="str">
        <f ca="1">IFERROR(VLOOKUP($K$3,Data[],INDIRECT($I34)+1,FALSE),"")</f>
        <v/>
      </c>
      <c r="M34" t="str">
        <f ca="1">IFERROR(VLOOKUP($K$3,Data[],INDIRECT($I34)+2,FALSE),"")</f>
        <v/>
      </c>
      <c r="N34" t="str">
        <f ca="1">IFERROR(VLOOKUP($K$3,Data[],INDIRECT($I34)+3,FALSE),"")</f>
        <v/>
      </c>
    </row>
    <row r="35" spans="1:14" x14ac:dyDescent="0.25">
      <c r="A35" s="12" t="s">
        <v>5</v>
      </c>
    </row>
    <row r="36" spans="1:14" x14ac:dyDescent="0.25">
      <c r="A36" s="12" t="s">
        <v>2</v>
      </c>
    </row>
  </sheetData>
  <mergeCells count="2">
    <mergeCell ref="E4:I4"/>
    <mergeCell ref="K4:O4"/>
  </mergeCells>
  <pageMargins left="0.7" right="0.7" top="0.75" bottom="0.75" header="0.3" footer="0.3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5</vt:i4>
      </vt:variant>
    </vt:vector>
  </HeadingPairs>
  <TitlesOfParts>
    <vt:vector size="9" baseType="lpstr">
      <vt:lpstr>New Event</vt:lpstr>
      <vt:lpstr>Event Calendar</vt:lpstr>
      <vt:lpstr>Data</vt:lpstr>
      <vt:lpstr>Annexe Data</vt:lpstr>
      <vt:lpstr>Departement</vt:lpstr>
      <vt:lpstr>Division</vt:lpstr>
      <vt:lpstr>Month</vt:lpstr>
      <vt:lpstr>Type</vt:lpstr>
      <vt:lpstr>TypeC</vt:lpstr>
    </vt:vector>
  </TitlesOfParts>
  <Company>Sony Europe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Delaporte, Cyprien</dc:creator>
  <cp:lastModifiedBy>Delaporte, Cyprien</cp:lastModifiedBy>
  <dcterms:created xsi:type="dcterms:W3CDTF">2018-07-05T13:35:56Z</dcterms:created>
  <dcterms:modified xsi:type="dcterms:W3CDTF">2018-07-09T10:32:03Z</dcterms:modified>
</cp:coreProperties>
</file>