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ocuments\TEST\"/>
    </mc:Choice>
  </mc:AlternateContent>
  <bookViews>
    <workbookView xWindow="0" yWindow="0" windowWidth="5475" windowHeight="7290" activeTab="1"/>
  </bookViews>
  <sheets>
    <sheet name="TABLEAU" sheetId="1" r:id="rId1"/>
    <sheet name="KEYWORD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4" i="1"/>
  <c r="G4" i="2"/>
  <c r="H4" i="2"/>
  <c r="I4" i="2"/>
  <c r="G5" i="2"/>
  <c r="H5" i="2"/>
  <c r="I5" i="2"/>
  <c r="G6" i="2"/>
  <c r="H6" i="2"/>
  <c r="I6" i="2"/>
  <c r="G7" i="2"/>
  <c r="H7" i="2"/>
  <c r="I7" i="2"/>
  <c r="G8" i="2"/>
  <c r="H8" i="2"/>
  <c r="I8" i="2"/>
  <c r="G9" i="2"/>
  <c r="H9" i="2"/>
  <c r="I9" i="2"/>
  <c r="G10" i="2"/>
  <c r="H10" i="2"/>
  <c r="I10" i="2"/>
  <c r="H3" i="2"/>
  <c r="I3" i="2"/>
  <c r="G3" i="2"/>
  <c r="D11" i="1"/>
  <c r="D8" i="1"/>
  <c r="D9" i="1"/>
  <c r="D10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4" i="1"/>
  <c r="D7" i="1" l="1"/>
  <c r="D5" i="1"/>
  <c r="D6" i="1"/>
</calcChain>
</file>

<file path=xl/sharedStrings.xml><?xml version="1.0" encoding="utf-8"?>
<sst xmlns="http://schemas.openxmlformats.org/spreadsheetml/2006/main" count="158" uniqueCount="135">
  <si>
    <t>KEYWORD 1</t>
  </si>
  <si>
    <t>KEYWORD 2</t>
  </si>
  <si>
    <t>KEYWORD 3</t>
  </si>
  <si>
    <t>CODE</t>
  </si>
  <si>
    <t>LIBELLE</t>
  </si>
  <si>
    <t>chaque keyword devra être recherché dans "LIBELLE" sous "TABLEAU"</t>
  </si>
  <si>
    <t>Chaque fois que l'un ou l'autre des mots clés est trouvé</t>
  </si>
  <si>
    <t>le CODE de la ligne correspondant au mot clé devra être renseigné dans la colonne CODE sous "TABLEAU"</t>
  </si>
  <si>
    <t>CODE MOTS CLES A RENSEIGNER</t>
  </si>
  <si>
    <t>Exemple : les mots clés CHQ, CHEQ, CHEQUE trouvés dans LIBELLE sous TABLEAU auront pour code "1" ainsi de suite</t>
  </si>
  <si>
    <t xml:space="preserve">CHQ </t>
  </si>
  <si>
    <t xml:space="preserve">CHEQ </t>
  </si>
  <si>
    <t xml:space="preserve">CHEQUE </t>
  </si>
  <si>
    <t xml:space="preserve">FRAIS </t>
  </si>
  <si>
    <t xml:space="preserve">EFFET </t>
  </si>
  <si>
    <t xml:space="preserve">  </t>
  </si>
  <si>
    <t xml:space="preserve">FORCAGE </t>
  </si>
  <si>
    <t xml:space="preserve">OUV </t>
  </si>
  <si>
    <t xml:space="preserve">CREDOC </t>
  </si>
  <si>
    <t xml:space="preserve">INTERNATIONAL </t>
  </si>
  <si>
    <t xml:space="preserve">ENRG </t>
  </si>
  <si>
    <t xml:space="preserve">CONV </t>
  </si>
  <si>
    <t xml:space="preserve">CIONS </t>
  </si>
  <si>
    <t xml:space="preserve">CAUT </t>
  </si>
  <si>
    <t xml:space="preserve">ESCPT </t>
  </si>
  <si>
    <t xml:space="preserve">EFF </t>
  </si>
  <si>
    <t xml:space="preserve">PLACE </t>
  </si>
  <si>
    <t xml:space="preserve">FRAIS/OUV CREDOC IMPORT DOSSIER </t>
  </si>
  <si>
    <t xml:space="preserve">VIR FAVEUR </t>
  </si>
  <si>
    <t xml:space="preserve">FRAIS/DOMICILIAT IMPORT MONTANT </t>
  </si>
  <si>
    <t xml:space="preserve">RET CHQ  3 </t>
  </si>
  <si>
    <t xml:space="preserve">FRAIS DE FORCAGE </t>
  </si>
  <si>
    <t xml:space="preserve">RET CHQ  4 </t>
  </si>
  <si>
    <t xml:space="preserve">FRAIS/ESCPTE EFFET </t>
  </si>
  <si>
    <t xml:space="preserve">FRAIS/ESCPTE EFF </t>
  </si>
  <si>
    <t xml:space="preserve">ESCPT EFF SG S/PLACE </t>
  </si>
  <si>
    <t xml:space="preserve">AGIOS DU 31/07/17 AU 31/0 </t>
  </si>
  <si>
    <t xml:space="preserve">FRAIS MOD CREDOC </t>
  </si>
  <si>
    <t xml:space="preserve">RET CHQ  5 </t>
  </si>
  <si>
    <t xml:space="preserve">CHEQUE 6 </t>
  </si>
  <si>
    <t xml:space="preserve">LOYER CRÉDIBAIL CONTRAT </t>
  </si>
  <si>
    <t xml:space="preserve">ENRG CONV CAUT </t>
  </si>
  <si>
    <t xml:space="preserve">CHQ 7 </t>
  </si>
  <si>
    <t xml:space="preserve">RET CHEQ  8 </t>
  </si>
  <si>
    <t xml:space="preserve">RET CHEQ  9 </t>
  </si>
  <si>
    <t xml:space="preserve">FRAIS TRF INTERNATIONAL </t>
  </si>
  <si>
    <t xml:space="preserve">FRAIS TRANSFERT NATIONAL </t>
  </si>
  <si>
    <t xml:space="preserve">RETRAIT DEPLACE 10 </t>
  </si>
  <si>
    <t xml:space="preserve">RETRAIT CHQ NO 9 </t>
  </si>
  <si>
    <t xml:space="preserve">RETRAIT CHQ NO 15 </t>
  </si>
  <si>
    <t xml:space="preserve">EFFET N </t>
  </si>
  <si>
    <t xml:space="preserve">EFFET 3335 </t>
  </si>
  <si>
    <t xml:space="preserve">EFFET  2092001 </t>
  </si>
  <si>
    <t xml:space="preserve">EFFET  3332 </t>
  </si>
  <si>
    <t xml:space="preserve">SAISIE AUTO COM 2666 </t>
  </si>
  <si>
    <t xml:space="preserve">DOMICILIATDIM20180185 </t>
  </si>
  <si>
    <t xml:space="preserve">CHEQUE NO 11 </t>
  </si>
  <si>
    <t xml:space="preserve">AGIOS DU 31/12/17 AU 31/01/18 </t>
  </si>
  <si>
    <t xml:space="preserve">DOMICILIATDIM20180246 </t>
  </si>
  <si>
    <t xml:space="preserve">CIONS CAUT 74858 </t>
  </si>
  <si>
    <t xml:space="preserve">DONS CAUT 74859 </t>
  </si>
  <si>
    <t xml:space="preserve">CHEQUE NO         14 </t>
  </si>
  <si>
    <t xml:space="preserve">RETRAFT CHQ NO          22 </t>
  </si>
  <si>
    <t xml:space="preserve">RETFLAIT DEPLACE         23 </t>
  </si>
  <si>
    <t xml:space="preserve">TRF00062106 EMIS EUR1657 </t>
  </si>
  <si>
    <t xml:space="preserve">TRF00062106 </t>
  </si>
  <si>
    <t xml:space="preserve">TRF00062109 EMIS USD2101 </t>
  </si>
  <si>
    <t xml:space="preserve">FRAIS TRF00062109 </t>
  </si>
  <si>
    <t xml:space="preserve">TRF00062110 EMIS USD 174 </t>
  </si>
  <si>
    <t xml:space="preserve">FRAIS TRF00062110 </t>
  </si>
  <si>
    <t xml:space="preserve">CHEQUE NO         21 </t>
  </si>
  <si>
    <t xml:space="preserve">REGLT CDI      1496 </t>
  </si>
  <si>
    <t xml:space="preserve">FRAIS CDI     1496 </t>
  </si>
  <si>
    <t xml:space="preserve">REGLT CDI      1497 </t>
  </si>
  <si>
    <t xml:space="preserve">FRAIS CDI     1497 </t>
  </si>
  <si>
    <t xml:space="preserve">DOMICILIATD1M20 </t>
  </si>
  <si>
    <t xml:space="preserve">CHEQUE NO         6 </t>
  </si>
  <si>
    <t xml:space="preserve">CHEQUE NO        24 </t>
  </si>
  <si>
    <t xml:space="preserve">CHEQUE NO        20 </t>
  </si>
  <si>
    <t xml:space="preserve">CHEQUE NO        26 </t>
  </si>
  <si>
    <t xml:space="preserve">CHEQUE NO        13 </t>
  </si>
  <si>
    <t xml:space="preserve">CHEQUE NO        19 </t>
  </si>
  <si>
    <t xml:space="preserve">RGLMT EFF </t>
  </si>
  <si>
    <t xml:space="preserve">FRAIS/EFF  </t>
  </si>
  <si>
    <t xml:space="preserve">EFFET 3442 </t>
  </si>
  <si>
    <t xml:space="preserve">EFFET REM 50000379 </t>
  </si>
  <si>
    <t xml:space="preserve">TRF00062258 EMIS USD341 </t>
  </si>
  <si>
    <t xml:space="preserve">FRAIS TRF00062258 </t>
  </si>
  <si>
    <t xml:space="preserve">TRF00062259 EMIS USD712 </t>
  </si>
  <si>
    <t xml:space="preserve">FRAIS TRF00062259 </t>
  </si>
  <si>
    <t xml:space="preserve">CHEQUE NO          16 </t>
  </si>
  <si>
    <t xml:space="preserve">CHEQUE PAYE NO            12 </t>
  </si>
  <si>
    <t xml:space="preserve">TRF000694 EMIS USD687 </t>
  </si>
  <si>
    <t xml:space="preserve">FRAIS TRF00062294 </t>
  </si>
  <si>
    <t xml:space="preserve">AGIOS DU 31/01/18 AU 28/02/18 </t>
  </si>
  <si>
    <t xml:space="preserve">CHEQUE NO          18 </t>
  </si>
  <si>
    <t xml:space="preserve">CHEQUE NO          17 </t>
  </si>
  <si>
    <t xml:space="preserve">CHEQUE NO          27 </t>
  </si>
  <si>
    <t xml:space="preserve">CHEQUE NO          25 </t>
  </si>
  <si>
    <t xml:space="preserve">TRF00062648 EMIS </t>
  </si>
  <si>
    <t xml:space="preserve">TRF00062649 EMIS  </t>
  </si>
  <si>
    <t xml:space="preserve">FRAIS TRF00062649 TMS </t>
  </si>
  <si>
    <t xml:space="preserve">TRF00062683 EMIS </t>
  </si>
  <si>
    <t xml:space="preserve">FRAIS TRF0006283 </t>
  </si>
  <si>
    <t xml:space="preserve">DOMICILIATDIM20180590 </t>
  </si>
  <si>
    <t xml:space="preserve">AGIOS DU 28/02/18 AU 31/03/18 </t>
  </si>
  <si>
    <t xml:space="preserve">CIONS CAUT 7858 </t>
  </si>
  <si>
    <t xml:space="preserve">CIONS CAUT 759 </t>
  </si>
  <si>
    <t xml:space="preserve">FRAIS CDI CDI00001527 </t>
  </si>
  <si>
    <t xml:space="preserve">CHEQUE NO 30 </t>
  </si>
  <si>
    <t xml:space="preserve">DOMICILIATDIM20 </t>
  </si>
  <si>
    <t xml:space="preserve">CHEQUE PAYE 0000026 </t>
  </si>
  <si>
    <t xml:space="preserve">FRAIS RGLT CDI17 </t>
  </si>
  <si>
    <t xml:space="preserve">DOMICILIATDIM208 </t>
  </si>
  <si>
    <t xml:space="preserve">TRF00061 EMIS EUR127 </t>
  </si>
  <si>
    <t xml:space="preserve">CHEQUE NO 19 </t>
  </si>
  <si>
    <t xml:space="preserve">CHEQUE NO 17 </t>
  </si>
  <si>
    <t xml:space="preserve">VIREMENT REGL  </t>
  </si>
  <si>
    <t xml:space="preserve">FRAIS/VRT  </t>
  </si>
  <si>
    <t xml:space="preserve">DOMICILIATDIM201 </t>
  </si>
  <si>
    <t xml:space="preserve">TRF000610 EMIS EUR 48 </t>
  </si>
  <si>
    <t xml:space="preserve">FRAIS/TRF  TRF </t>
  </si>
  <si>
    <t xml:space="preserve">EFFET 50000391 </t>
  </si>
  <si>
    <t xml:space="preserve">EFFET 3683 </t>
  </si>
  <si>
    <t xml:space="preserve">TRF INTERNATIONAL </t>
  </si>
  <si>
    <t xml:space="preserve">FRAIS TRF </t>
  </si>
  <si>
    <t xml:space="preserve">AGIOS DU 31/03/18 AU 30/04/18 </t>
  </si>
  <si>
    <t xml:space="preserve">Je souhaite distinguer chaque frais car chaque opération génère un frais </t>
  </si>
  <si>
    <t>Et chaque frais d'une opération à un code spécifique attribué</t>
  </si>
  <si>
    <t>par exxemple l'EFFET et frais sur effet</t>
  </si>
  <si>
    <t>transfert international et frais sur transfert international</t>
  </si>
  <si>
    <t>ouverture de crédoc et frais sur ouverture de crédoc</t>
  </si>
  <si>
    <t>…</t>
  </si>
  <si>
    <t>Donc l'opération d'effet à un code et ses frais liés ont leurs code</t>
  </si>
  <si>
    <t>de même que le transfert à un code et les frais sur transfert ont un 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</si>
</sst>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rgb="FF222222"/>
      <name val="Courier New"/>
      <family val="3"/>
    </font>
    <font>
      <sz val="10"/>
      <color rgb="FF7F0055"/>
      <name val="Courier New"/>
      <family val="3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2" fillId="0" borderId="1" xfId="0" applyFont="1" applyBorder="1"/>
    <xf numFmtId="0" fontId="1" fillId="0" borderId="1" xfId="0" applyFont="1" applyBorder="1" applyAlignment="1">
      <alignment horizontal="center" vertical="center"/>
    </xf>
    <xf numFmtId="0" fontId="3" fillId="0" borderId="1" xfId="0" applyFont="1" applyBorder="1"/>
    <xf numFmtId="0" fontId="0" fillId="7" borderId="1" xfId="0" applyFill="1" applyBorder="1"/>
    <xf numFmtId="0" fontId="2" fillId="0" borderId="0" xfId="0" applyFont="1" applyFill="1" applyBorder="1"/>
    <xf numFmtId="0" fontId="0" fillId="0" borderId="0" xfId="0" applyFill="1" applyBorder="1"/>
    <xf numFmtId="0" fontId="4" fillId="0" borderId="0" xfId="0" applyFont="1" applyAlignment="1">
      <alignment horizontal="left" vertical="center" indent="1"/>
    </xf>
    <xf numFmtId="0" fontId="5" fillId="0" borderId="1" xfId="1" applyBorder="1"/>
    <xf numFmtId="0" fontId="6" fillId="0" borderId="1" xfId="2" applyFont="1" applyFill="1" applyBorder="1"/>
    <xf numFmtId="0" fontId="6" fillId="0" borderId="1" xfId="2" applyFill="1" applyBorder="1"/>
    <xf numFmtId="0" fontId="6" fillId="0" borderId="1" xfId="2" applyBorder="1"/>
    <xf numFmtId="0" fontId="6" fillId="0" borderId="1" xfId="2" applyFont="1" applyBorder="1"/>
    <xf numFmtId="0" fontId="0" fillId="8" borderId="1" xfId="0" applyFill="1" applyBorder="1"/>
    <xf numFmtId="0" fontId="0" fillId="9" borderId="1" xfId="0" applyFill="1" applyBorder="1"/>
    <xf numFmtId="0" fontId="0" fillId="0" borderId="1" xfId="0" applyFill="1" applyBorder="1"/>
    <xf numFmtId="0" fontId="0" fillId="0" borderId="0" xfId="0" applyFill="1"/>
    <xf numFmtId="0" fontId="7" fillId="0" borderId="0" xfId="0" applyFont="1"/>
  </cellXfs>
  <cellStyles count="3">
    <cellStyle name="Normal" xfId="0" builtinId="0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J119"/>
  <sheetViews>
    <sheetView topLeftCell="A4" workbookViewId="0">
      <selection activeCell="H8" sqref="H8"/>
    </sheetView>
  </sheetViews>
  <sheetFormatPr baseColWidth="10" defaultRowHeight="15" x14ac:dyDescent="0.25"/>
  <cols>
    <col min="3" max="3" width="35" bestFit="1" customWidth="1"/>
    <col min="4" max="4" width="29.7109375" bestFit="1" customWidth="1"/>
    <col min="6" max="6" width="35.85546875" bestFit="1" customWidth="1"/>
  </cols>
  <sheetData>
    <row r="3" spans="3:10" x14ac:dyDescent="0.25">
      <c r="C3" s="8" t="s">
        <v>4</v>
      </c>
      <c r="D3" s="8" t="s">
        <v>8</v>
      </c>
    </row>
    <row r="4" spans="3:10" x14ac:dyDescent="0.25">
      <c r="C4" s="1" t="s">
        <v>27</v>
      </c>
      <c r="D4" s="9">
        <f>SUMPRODUCT(ISNUMBER(SEARCH(KEYWORD!$C$3:$E$7,C4))*KEYWORD!$B$3:$B$7)</f>
        <v>8</v>
      </c>
      <c r="F4" t="str">
        <f>+C4&amp;" "</f>
        <v xml:space="preserve">FRAIS/OUV CREDOC IMPORT DOSSIER  </v>
      </c>
    </row>
    <row r="5" spans="3:10" ht="15.75" x14ac:dyDescent="0.25">
      <c r="C5" s="1" t="s">
        <v>27</v>
      </c>
      <c r="D5" s="9">
        <f>SUMPRODUCT(ISNUMBER(SEARCH(KEYWORD!$C$3:$E$7,C5))*KEYWORD!$B$3:$B$7)</f>
        <v>8</v>
      </c>
      <c r="F5" t="str">
        <f t="shared" ref="F5:F68" si="0">+C5&amp;" "</f>
        <v xml:space="preserve">FRAIS/OUV CREDOC IMPORT DOSSIER  </v>
      </c>
      <c r="G5" s="11"/>
      <c r="H5" s="11"/>
      <c r="I5" s="11"/>
      <c r="J5" s="11"/>
    </row>
    <row r="6" spans="3:10" x14ac:dyDescent="0.25">
      <c r="C6" s="1" t="s">
        <v>27</v>
      </c>
      <c r="D6" s="9">
        <f>SUMPRODUCT(ISNUMBER(SEARCH(KEYWORD!$C$3:$E$7,C6))*KEYWORD!$B$3:$B$7)</f>
        <v>8</v>
      </c>
      <c r="F6" t="str">
        <f t="shared" si="0"/>
        <v xml:space="preserve">FRAIS/OUV CREDOC IMPORT DOSSIER  </v>
      </c>
      <c r="G6" s="12"/>
      <c r="H6" s="12"/>
      <c r="I6" s="12"/>
      <c r="J6" s="12"/>
    </row>
    <row r="7" spans="3:10" x14ac:dyDescent="0.25">
      <c r="C7" s="1" t="s">
        <v>28</v>
      </c>
      <c r="D7" s="9">
        <f>SUMPRODUCT(ISNUMBER(SEARCH(KEYWORD!$C$3:$E$7,C7))*KEYWORD!$B$3:$B$7)</f>
        <v>0</v>
      </c>
      <c r="F7" t="str">
        <f t="shared" si="0"/>
        <v xml:space="preserve">VIR FAVEUR  </v>
      </c>
      <c r="G7" s="12"/>
      <c r="H7" s="12"/>
      <c r="I7" s="12"/>
      <c r="J7" s="12"/>
    </row>
    <row r="8" spans="3:10" x14ac:dyDescent="0.25">
      <c r="C8" s="1" t="s">
        <v>29</v>
      </c>
      <c r="D8" s="9">
        <f>SUMPRODUCT(ISNUMBER(SEARCH(KEYWORD!$C$3:$E$7,C8))*KEYWORD!$B$3:$B$7)</f>
        <v>0</v>
      </c>
      <c r="F8" t="str">
        <f t="shared" si="0"/>
        <v xml:space="preserve">FRAIS/DOMICILIAT IMPORT MONTANT  </v>
      </c>
      <c r="G8" s="12"/>
      <c r="H8" s="12"/>
      <c r="I8" s="12"/>
      <c r="J8" s="12"/>
    </row>
    <row r="9" spans="3:10" x14ac:dyDescent="0.25">
      <c r="C9" s="1" t="s">
        <v>30</v>
      </c>
      <c r="D9" s="9">
        <f>SUMPRODUCT(ISNUMBER(SEARCH(KEYWORD!$C$3:$E$7,C9))*KEYWORD!$B$3:$B$7)</f>
        <v>1</v>
      </c>
      <c r="F9" t="str">
        <f t="shared" si="0"/>
        <v xml:space="preserve">RET CHQ  3  </v>
      </c>
      <c r="G9" s="12"/>
      <c r="H9" s="12"/>
      <c r="I9" s="12"/>
      <c r="J9" s="12"/>
    </row>
    <row r="10" spans="3:10" x14ac:dyDescent="0.25">
      <c r="C10" s="1" t="s">
        <v>31</v>
      </c>
      <c r="D10" s="9">
        <f>SUMPRODUCT(ISNUMBER(SEARCH(KEYWORD!$C$3:$E$7,C10))*KEYWORD!$B$3:$B$7)</f>
        <v>17</v>
      </c>
      <c r="F10" t="str">
        <f t="shared" si="0"/>
        <v xml:space="preserve">FRAIS DE FORCAGE  </v>
      </c>
      <c r="G10" s="12"/>
      <c r="H10" s="12"/>
      <c r="I10" s="12"/>
      <c r="J10" s="12"/>
    </row>
    <row r="11" spans="3:10" x14ac:dyDescent="0.25">
      <c r="C11" s="1" t="s">
        <v>32</v>
      </c>
      <c r="D11" s="9">
        <f>SUMPRODUCT(ISNUMBER(SEARCH(KEYWORD!$C$3:$E$7,C11))*KEYWORD!$B$3:$B$7)</f>
        <v>1</v>
      </c>
      <c r="F11" t="str">
        <f t="shared" si="0"/>
        <v xml:space="preserve">RET CHQ  4  </v>
      </c>
    </row>
    <row r="12" spans="3:10" x14ac:dyDescent="0.25">
      <c r="C12" s="1" t="s">
        <v>31</v>
      </c>
      <c r="D12" s="9">
        <f>SUMPRODUCT(ISNUMBER(SEARCH(KEYWORD!$C$3:$E$7,C12))*KEYWORD!$B$3:$B$7)</f>
        <v>17</v>
      </c>
      <c r="F12" t="str">
        <f t="shared" si="0"/>
        <v xml:space="preserve">FRAIS DE FORCAGE  </v>
      </c>
    </row>
    <row r="13" spans="3:10" x14ac:dyDescent="0.25">
      <c r="C13" s="1" t="s">
        <v>29</v>
      </c>
      <c r="D13" s="9">
        <f>SUMPRODUCT(ISNUMBER(SEARCH(KEYWORD!$C$3:$E$7,C13))*KEYWORD!$B$3:$B$7)</f>
        <v>0</v>
      </c>
      <c r="F13" t="str">
        <f t="shared" si="0"/>
        <v xml:space="preserve">FRAIS/DOMICILIAT IMPORT MONTANT  </v>
      </c>
    </row>
    <row r="14" spans="3:10" x14ac:dyDescent="0.25">
      <c r="C14" s="1" t="s">
        <v>29</v>
      </c>
      <c r="D14" s="9">
        <f>SUMPRODUCT(ISNUMBER(SEARCH(KEYWORD!$C$3:$E$7,C14))*KEYWORD!$B$3:$B$7)</f>
        <v>0</v>
      </c>
      <c r="F14" t="str">
        <f t="shared" si="0"/>
        <v xml:space="preserve">FRAIS/DOMICILIAT IMPORT MONTANT  </v>
      </c>
    </row>
    <row r="15" spans="3:10" s="22" customFormat="1" x14ac:dyDescent="0.25">
      <c r="C15" s="21" t="s">
        <v>33</v>
      </c>
      <c r="D15" s="9">
        <f>SUMPRODUCT(ISNUMBER(SEARCH(KEYWORD!$C$3:$E$7,C15))*KEYWORD!$B$3:$B$7)</f>
        <v>2</v>
      </c>
      <c r="F15" t="str">
        <f t="shared" si="0"/>
        <v xml:space="preserve">FRAIS/ESCPTE EFFET  </v>
      </c>
    </row>
    <row r="16" spans="3:10" x14ac:dyDescent="0.25">
      <c r="C16" s="1" t="s">
        <v>34</v>
      </c>
      <c r="D16" s="9">
        <f>SUMPRODUCT(ISNUMBER(SEARCH(KEYWORD!$C$3:$E$7,C16))*KEYWORD!$B$3:$B$7)</f>
        <v>0</v>
      </c>
      <c r="F16" t="str">
        <f t="shared" si="0"/>
        <v xml:space="preserve">FRAIS/ESCPTE EFF  </v>
      </c>
    </row>
    <row r="17" spans="3:6" s="22" customFormat="1" x14ac:dyDescent="0.25">
      <c r="C17" s="21" t="s">
        <v>33</v>
      </c>
      <c r="D17" s="9">
        <f>SUMPRODUCT(ISNUMBER(SEARCH(KEYWORD!$C$3:$E$7,C17))*KEYWORD!$B$3:$B$7)</f>
        <v>2</v>
      </c>
      <c r="F17" t="str">
        <f t="shared" si="0"/>
        <v xml:space="preserve">FRAIS/ESCPTE EFFET  </v>
      </c>
    </row>
    <row r="18" spans="3:6" x14ac:dyDescent="0.25">
      <c r="C18" s="1" t="s">
        <v>34</v>
      </c>
      <c r="D18" s="9">
        <f>SUMPRODUCT(ISNUMBER(SEARCH(KEYWORD!$C$3:$E$7,C18))*KEYWORD!$B$3:$B$7)</f>
        <v>0</v>
      </c>
      <c r="F18" t="str">
        <f t="shared" si="0"/>
        <v xml:space="preserve">FRAIS/ESCPTE EFF  </v>
      </c>
    </row>
    <row r="19" spans="3:6" x14ac:dyDescent="0.25">
      <c r="C19" s="1" t="s">
        <v>35</v>
      </c>
      <c r="D19" s="9">
        <f>SUMPRODUCT(ISNUMBER(SEARCH(KEYWORD!$C$3:$E$7,C19))*KEYWORD!$B$3:$B$7)</f>
        <v>0</v>
      </c>
      <c r="F19" t="str">
        <f t="shared" si="0"/>
        <v xml:space="preserve">ESCPT EFF SG S/PLACE  </v>
      </c>
    </row>
    <row r="20" spans="3:6" x14ac:dyDescent="0.25">
      <c r="C20" s="1" t="s">
        <v>36</v>
      </c>
      <c r="D20" s="9">
        <f>SUMPRODUCT(ISNUMBER(SEARCH(KEYWORD!$C$3:$E$7,C20))*KEYWORD!$B$3:$B$7)</f>
        <v>0</v>
      </c>
      <c r="F20" t="str">
        <f t="shared" si="0"/>
        <v xml:space="preserve">AGIOS DU 31/07/17 AU 31/0  </v>
      </c>
    </row>
    <row r="21" spans="3:6" x14ac:dyDescent="0.25">
      <c r="C21" s="1" t="s">
        <v>27</v>
      </c>
      <c r="D21" s="9">
        <f>SUMPRODUCT(ISNUMBER(SEARCH(KEYWORD!$C$3:$E$7,C21))*KEYWORD!$B$3:$B$7)</f>
        <v>8</v>
      </c>
      <c r="F21" t="str">
        <f t="shared" si="0"/>
        <v xml:space="preserve">FRAIS/OUV CREDOC IMPORT DOSSIER  </v>
      </c>
    </row>
    <row r="22" spans="3:6" x14ac:dyDescent="0.25">
      <c r="C22" s="1" t="s">
        <v>37</v>
      </c>
      <c r="D22" s="9">
        <f>SUMPRODUCT(ISNUMBER(SEARCH(KEYWORD!$C$3:$E$7,C22))*KEYWORD!$B$3:$B$7)</f>
        <v>18</v>
      </c>
      <c r="F22" t="str">
        <f t="shared" si="0"/>
        <v xml:space="preserve">FRAIS MOD CREDOC  </v>
      </c>
    </row>
    <row r="23" spans="3:6" x14ac:dyDescent="0.25">
      <c r="C23" s="1" t="s">
        <v>38</v>
      </c>
      <c r="D23" s="9">
        <f>SUMPRODUCT(ISNUMBER(SEARCH(KEYWORD!$C$3:$E$7,C23))*KEYWORD!$B$3:$B$7)</f>
        <v>1</v>
      </c>
      <c r="F23" t="str">
        <f t="shared" si="0"/>
        <v xml:space="preserve">RET CHQ  5  </v>
      </c>
    </row>
    <row r="24" spans="3:6" x14ac:dyDescent="0.25">
      <c r="C24" s="21" t="s">
        <v>39</v>
      </c>
      <c r="D24" s="9">
        <f>SUMPRODUCT(ISNUMBER(SEARCH(KEYWORD!$C$3:$E$7,C24))*KEYWORD!$B$3:$B$7)</f>
        <v>1</v>
      </c>
      <c r="F24" t="str">
        <f t="shared" si="0"/>
        <v xml:space="preserve">CHEQUE 6  </v>
      </c>
    </row>
    <row r="25" spans="3:6" x14ac:dyDescent="0.25">
      <c r="C25" s="1" t="s">
        <v>40</v>
      </c>
      <c r="D25" s="9">
        <f>SUMPRODUCT(ISNUMBER(SEARCH(KEYWORD!$C$3:$E$7,C25))*KEYWORD!$B$3:$B$7)</f>
        <v>0</v>
      </c>
      <c r="F25" t="str">
        <f t="shared" si="0"/>
        <v xml:space="preserve">LOYER CRÉDIBAIL CONTRAT  </v>
      </c>
    </row>
    <row r="26" spans="3:6" x14ac:dyDescent="0.25">
      <c r="C26" s="1" t="s">
        <v>41</v>
      </c>
      <c r="D26" s="9">
        <f>SUMPRODUCT(ISNUMBER(SEARCH(KEYWORD!$C$3:$E$7,C26))*KEYWORD!$B$3:$B$7)</f>
        <v>0</v>
      </c>
      <c r="F26" t="str">
        <f t="shared" si="0"/>
        <v xml:space="preserve">ENRG CONV CAUT  </v>
      </c>
    </row>
    <row r="27" spans="3:6" x14ac:dyDescent="0.25">
      <c r="C27" s="1" t="s">
        <v>41</v>
      </c>
      <c r="D27" s="9">
        <f>SUMPRODUCT(ISNUMBER(SEARCH(KEYWORD!$C$3:$E$7,C27))*KEYWORD!$B$3:$B$7)</f>
        <v>0</v>
      </c>
      <c r="F27" t="str">
        <f t="shared" si="0"/>
        <v xml:space="preserve">ENRG CONV CAUT  </v>
      </c>
    </row>
    <row r="28" spans="3:6" x14ac:dyDescent="0.25">
      <c r="C28" s="1" t="s">
        <v>42</v>
      </c>
      <c r="D28" s="9">
        <f>SUMPRODUCT(ISNUMBER(SEARCH(KEYWORD!$C$3:$E$7,C28))*KEYWORD!$B$3:$B$7)</f>
        <v>1</v>
      </c>
      <c r="F28" t="str">
        <f t="shared" si="0"/>
        <v xml:space="preserve">CHQ 7  </v>
      </c>
    </row>
    <row r="29" spans="3:6" x14ac:dyDescent="0.25">
      <c r="C29" s="1" t="s">
        <v>43</v>
      </c>
      <c r="D29" s="9">
        <f>SUMPRODUCT(ISNUMBER(SEARCH(KEYWORD!$C$3:$E$7,C29))*KEYWORD!$B$3:$B$7)</f>
        <v>1</v>
      </c>
      <c r="F29" t="str">
        <f t="shared" si="0"/>
        <v xml:space="preserve">RET CHEQ  8  </v>
      </c>
    </row>
    <row r="30" spans="3:6" x14ac:dyDescent="0.25">
      <c r="C30" s="1" t="s">
        <v>44</v>
      </c>
      <c r="D30" s="9">
        <f>SUMPRODUCT(ISNUMBER(SEARCH(KEYWORD!$C$3:$E$7,C30))*KEYWORD!$B$3:$B$7)</f>
        <v>1</v>
      </c>
      <c r="F30" t="str">
        <f t="shared" si="0"/>
        <v xml:space="preserve">RET CHEQ  9  </v>
      </c>
    </row>
    <row r="31" spans="3:6" x14ac:dyDescent="0.25">
      <c r="C31" s="1" t="s">
        <v>31</v>
      </c>
      <c r="D31" s="9">
        <f>SUMPRODUCT(ISNUMBER(SEARCH(KEYWORD!$C$3:$E$7,C31))*KEYWORD!$B$3:$B$7)</f>
        <v>17</v>
      </c>
      <c r="F31" t="str">
        <f t="shared" si="0"/>
        <v xml:space="preserve">FRAIS DE FORCAGE  </v>
      </c>
    </row>
    <row r="32" spans="3:6" x14ac:dyDescent="0.25">
      <c r="C32" s="1" t="s">
        <v>29</v>
      </c>
      <c r="D32" s="9">
        <f>SUMPRODUCT(ISNUMBER(SEARCH(KEYWORD!$C$3:$E$7,C32))*KEYWORD!$B$3:$B$7)</f>
        <v>0</v>
      </c>
      <c r="F32" t="str">
        <f t="shared" si="0"/>
        <v xml:space="preserve">FRAIS/DOMICILIAT IMPORT MONTANT  </v>
      </c>
    </row>
    <row r="33" spans="3:6" x14ac:dyDescent="0.25">
      <c r="C33" s="1" t="s">
        <v>45</v>
      </c>
      <c r="D33" s="9">
        <f>SUMPRODUCT(ISNUMBER(SEARCH(KEYWORD!$C$3:$E$7,C33))*KEYWORD!$B$3:$B$7)</f>
        <v>19</v>
      </c>
      <c r="F33" t="str">
        <f t="shared" si="0"/>
        <v xml:space="preserve">FRAIS TRF INTERNATIONAL  </v>
      </c>
    </row>
    <row r="34" spans="3:6" x14ac:dyDescent="0.25">
      <c r="C34" s="1" t="s">
        <v>46</v>
      </c>
      <c r="D34" s="9">
        <f>SUMPRODUCT(ISNUMBER(SEARCH(KEYWORD!$C$3:$E$7,C34))*KEYWORD!$B$3:$B$7)</f>
        <v>14</v>
      </c>
      <c r="F34" t="str">
        <f t="shared" si="0"/>
        <v xml:space="preserve">FRAIS TRANSFERT NATIONAL  </v>
      </c>
    </row>
    <row r="35" spans="3:6" x14ac:dyDescent="0.25">
      <c r="C35" s="14" t="s">
        <v>47</v>
      </c>
      <c r="D35" s="9">
        <f>SUMPRODUCT(ISNUMBER(SEARCH(KEYWORD!$C$3:$E$7,C35))*KEYWORD!$B$3:$B$7)</f>
        <v>0</v>
      </c>
      <c r="F35" t="str">
        <f t="shared" si="0"/>
        <v xml:space="preserve">RETRAIT DEPLACE 10  </v>
      </c>
    </row>
    <row r="36" spans="3:6" x14ac:dyDescent="0.25">
      <c r="C36" s="14" t="s">
        <v>48</v>
      </c>
      <c r="D36" s="9">
        <f>SUMPRODUCT(ISNUMBER(SEARCH(KEYWORD!$C$3:$E$7,C36))*KEYWORD!$B$3:$B$7)</f>
        <v>1</v>
      </c>
      <c r="F36" t="str">
        <f t="shared" si="0"/>
        <v xml:space="preserve">RETRAIT CHQ NO 9  </v>
      </c>
    </row>
    <row r="37" spans="3:6" x14ac:dyDescent="0.25">
      <c r="C37" s="14" t="s">
        <v>31</v>
      </c>
      <c r="D37" s="9">
        <f>SUMPRODUCT(ISNUMBER(SEARCH(KEYWORD!$C$3:$E$7,C37))*KEYWORD!$B$3:$B$7)</f>
        <v>17</v>
      </c>
      <c r="F37" t="str">
        <f t="shared" si="0"/>
        <v xml:space="preserve">FRAIS DE FORCAGE  </v>
      </c>
    </row>
    <row r="38" spans="3:6" x14ac:dyDescent="0.25">
      <c r="C38" s="14" t="s">
        <v>49</v>
      </c>
      <c r="D38" s="9">
        <f>SUMPRODUCT(ISNUMBER(SEARCH(KEYWORD!$C$3:$E$7,C38))*KEYWORD!$B$3:$B$7)</f>
        <v>1</v>
      </c>
      <c r="F38" t="str">
        <f t="shared" si="0"/>
        <v xml:space="preserve">RETRAIT CHQ NO 15  </v>
      </c>
    </row>
    <row r="39" spans="3:6" x14ac:dyDescent="0.25">
      <c r="C39" s="14" t="s">
        <v>50</v>
      </c>
      <c r="D39" s="9">
        <f>SUMPRODUCT(ISNUMBER(SEARCH(KEYWORD!$C$3:$E$7,C39))*KEYWORD!$B$3:$B$7)</f>
        <v>2</v>
      </c>
      <c r="F39" t="str">
        <f t="shared" si="0"/>
        <v xml:space="preserve">EFFET N  </v>
      </c>
    </row>
    <row r="40" spans="3:6" x14ac:dyDescent="0.25">
      <c r="C40" s="14" t="s">
        <v>51</v>
      </c>
      <c r="D40" s="9">
        <f>SUMPRODUCT(ISNUMBER(SEARCH(KEYWORD!$C$3:$E$7,C40))*KEYWORD!$B$3:$B$7)</f>
        <v>2</v>
      </c>
      <c r="F40" t="str">
        <f t="shared" si="0"/>
        <v xml:space="preserve">EFFET 3335  </v>
      </c>
    </row>
    <row r="41" spans="3:6" x14ac:dyDescent="0.25">
      <c r="C41" s="14" t="s">
        <v>52</v>
      </c>
      <c r="D41" s="9">
        <f>SUMPRODUCT(ISNUMBER(SEARCH(KEYWORD!$C$3:$E$7,C41))*KEYWORD!$B$3:$B$7)</f>
        <v>2</v>
      </c>
      <c r="F41" t="str">
        <f t="shared" si="0"/>
        <v xml:space="preserve">EFFET  2092001  </v>
      </c>
    </row>
    <row r="42" spans="3:6" x14ac:dyDescent="0.25">
      <c r="C42" s="14" t="s">
        <v>53</v>
      </c>
      <c r="D42" s="9">
        <f>SUMPRODUCT(ISNUMBER(SEARCH(KEYWORD!$C$3:$E$7,C42))*KEYWORD!$B$3:$B$7)</f>
        <v>2</v>
      </c>
      <c r="F42" t="str">
        <f t="shared" si="0"/>
        <v xml:space="preserve">EFFET  3332  </v>
      </c>
    </row>
    <row r="43" spans="3:6" x14ac:dyDescent="0.25">
      <c r="C43" s="14" t="s">
        <v>54</v>
      </c>
      <c r="D43" s="9">
        <f>SUMPRODUCT(ISNUMBER(SEARCH(KEYWORD!$C$3:$E$7,C43))*KEYWORD!$B$3:$B$7)</f>
        <v>0</v>
      </c>
      <c r="F43" t="str">
        <f t="shared" si="0"/>
        <v xml:space="preserve">SAISIE AUTO COM 2666  </v>
      </c>
    </row>
    <row r="44" spans="3:6" x14ac:dyDescent="0.25">
      <c r="C44" s="14" t="s">
        <v>55</v>
      </c>
      <c r="D44" s="9">
        <f>SUMPRODUCT(ISNUMBER(SEARCH(KEYWORD!$C$3:$E$7,C44))*KEYWORD!$B$3:$B$7)</f>
        <v>0</v>
      </c>
      <c r="F44" t="str">
        <f t="shared" si="0"/>
        <v xml:space="preserve">DOMICILIATDIM20180185  </v>
      </c>
    </row>
    <row r="45" spans="3:6" x14ac:dyDescent="0.25">
      <c r="C45" s="14" t="s">
        <v>56</v>
      </c>
      <c r="D45" s="9">
        <f>SUMPRODUCT(ISNUMBER(SEARCH(KEYWORD!$C$3:$E$7,C45))*KEYWORD!$B$3:$B$7)</f>
        <v>1</v>
      </c>
      <c r="F45" t="str">
        <f t="shared" si="0"/>
        <v xml:space="preserve">CHEQUE NO 11  </v>
      </c>
    </row>
    <row r="46" spans="3:6" x14ac:dyDescent="0.25">
      <c r="C46" s="14" t="s">
        <v>57</v>
      </c>
      <c r="D46" s="9">
        <f>SUMPRODUCT(ISNUMBER(SEARCH(KEYWORD!$C$3:$E$7,C46))*KEYWORD!$B$3:$B$7)</f>
        <v>0</v>
      </c>
      <c r="F46" t="str">
        <f t="shared" si="0"/>
        <v xml:space="preserve">AGIOS DU 31/12/17 AU 31/01/18  </v>
      </c>
    </row>
    <row r="47" spans="3:6" x14ac:dyDescent="0.25">
      <c r="C47" s="14" t="s">
        <v>58</v>
      </c>
      <c r="D47" s="9">
        <f>SUMPRODUCT(ISNUMBER(SEARCH(KEYWORD!$C$3:$E$7,C47))*KEYWORD!$B$3:$B$7)</f>
        <v>0</v>
      </c>
      <c r="F47" t="str">
        <f t="shared" si="0"/>
        <v xml:space="preserve">DOMICILIATDIM20180246  </v>
      </c>
    </row>
    <row r="48" spans="3:6" x14ac:dyDescent="0.25">
      <c r="C48" s="14" t="s">
        <v>59</v>
      </c>
      <c r="D48" s="9">
        <f>SUMPRODUCT(ISNUMBER(SEARCH(KEYWORD!$C$3:$E$7,C48))*KEYWORD!$B$3:$B$7)</f>
        <v>0</v>
      </c>
      <c r="F48" t="str">
        <f t="shared" si="0"/>
        <v xml:space="preserve">CIONS CAUT 74858  </v>
      </c>
    </row>
    <row r="49" spans="3:6" x14ac:dyDescent="0.25">
      <c r="C49" s="14" t="s">
        <v>60</v>
      </c>
      <c r="D49" s="9">
        <f>SUMPRODUCT(ISNUMBER(SEARCH(KEYWORD!$C$3:$E$7,C49))*KEYWORD!$B$3:$B$7)</f>
        <v>0</v>
      </c>
      <c r="F49" t="str">
        <f t="shared" si="0"/>
        <v xml:space="preserve">DONS CAUT 74859  </v>
      </c>
    </row>
    <row r="50" spans="3:6" x14ac:dyDescent="0.25">
      <c r="C50" s="14" t="s">
        <v>61</v>
      </c>
      <c r="D50" s="9">
        <f>SUMPRODUCT(ISNUMBER(SEARCH(KEYWORD!$C$3:$E$7,C50))*KEYWORD!$B$3:$B$7)</f>
        <v>1</v>
      </c>
      <c r="F50" t="str">
        <f t="shared" si="0"/>
        <v xml:space="preserve">CHEQUE NO         14  </v>
      </c>
    </row>
    <row r="51" spans="3:6" x14ac:dyDescent="0.25">
      <c r="C51" s="14" t="s">
        <v>62</v>
      </c>
      <c r="D51" s="9">
        <f>SUMPRODUCT(ISNUMBER(SEARCH(KEYWORD!$C$3:$E$7,C51))*KEYWORD!$B$3:$B$7)</f>
        <v>1</v>
      </c>
      <c r="F51" t="str">
        <f t="shared" si="0"/>
        <v xml:space="preserve">RETRAFT CHQ NO          22  </v>
      </c>
    </row>
    <row r="52" spans="3:6" x14ac:dyDescent="0.25">
      <c r="C52" s="14" t="s">
        <v>63</v>
      </c>
      <c r="D52" s="9">
        <f>SUMPRODUCT(ISNUMBER(SEARCH(KEYWORD!$C$3:$E$7,C52))*KEYWORD!$B$3:$B$7)</f>
        <v>0</v>
      </c>
      <c r="F52" t="str">
        <f t="shared" si="0"/>
        <v xml:space="preserve">RETFLAIT DEPLACE         23  </v>
      </c>
    </row>
    <row r="53" spans="3:6" x14ac:dyDescent="0.25">
      <c r="C53" s="14" t="s">
        <v>64</v>
      </c>
      <c r="D53" s="9">
        <f>SUMPRODUCT(ISNUMBER(SEARCH(KEYWORD!$C$3:$E$7,C53))*KEYWORD!$B$3:$B$7)</f>
        <v>0</v>
      </c>
      <c r="F53" t="str">
        <f t="shared" si="0"/>
        <v xml:space="preserve">TRF00062106 EMIS EUR1657  </v>
      </c>
    </row>
    <row r="54" spans="3:6" x14ac:dyDescent="0.25">
      <c r="C54" s="14" t="s">
        <v>65</v>
      </c>
      <c r="D54" s="9">
        <f>SUMPRODUCT(ISNUMBER(SEARCH(KEYWORD!$C$3:$E$7,C54))*KEYWORD!$B$3:$B$7)</f>
        <v>0</v>
      </c>
      <c r="F54" t="str">
        <f t="shared" si="0"/>
        <v xml:space="preserve">TRF00062106  </v>
      </c>
    </row>
    <row r="55" spans="3:6" x14ac:dyDescent="0.25">
      <c r="C55" s="14" t="s">
        <v>66</v>
      </c>
      <c r="D55" s="9">
        <f>SUMPRODUCT(ISNUMBER(SEARCH(KEYWORD!$C$3:$E$7,C55))*KEYWORD!$B$3:$B$7)</f>
        <v>0</v>
      </c>
      <c r="F55" t="str">
        <f t="shared" si="0"/>
        <v xml:space="preserve">TRF00062109 EMIS USD2101  </v>
      </c>
    </row>
    <row r="56" spans="3:6" x14ac:dyDescent="0.25">
      <c r="C56" s="14" t="s">
        <v>67</v>
      </c>
      <c r="D56" s="9">
        <f>SUMPRODUCT(ISNUMBER(SEARCH(KEYWORD!$C$3:$E$7,C56))*KEYWORD!$B$3:$B$7)</f>
        <v>14</v>
      </c>
      <c r="F56" t="str">
        <f t="shared" si="0"/>
        <v xml:space="preserve">FRAIS TRF00062109  </v>
      </c>
    </row>
    <row r="57" spans="3:6" x14ac:dyDescent="0.25">
      <c r="C57" s="14" t="s">
        <v>68</v>
      </c>
      <c r="D57" s="9">
        <f>SUMPRODUCT(ISNUMBER(SEARCH(KEYWORD!$C$3:$E$7,C57))*KEYWORD!$B$3:$B$7)</f>
        <v>0</v>
      </c>
      <c r="F57" t="str">
        <f t="shared" si="0"/>
        <v xml:space="preserve">TRF00062110 EMIS USD 174  </v>
      </c>
    </row>
    <row r="58" spans="3:6" x14ac:dyDescent="0.25">
      <c r="C58" s="14" t="s">
        <v>69</v>
      </c>
      <c r="D58" s="9">
        <f>SUMPRODUCT(ISNUMBER(SEARCH(KEYWORD!$C$3:$E$7,C58))*KEYWORD!$B$3:$B$7)</f>
        <v>14</v>
      </c>
      <c r="F58" t="str">
        <f t="shared" si="0"/>
        <v xml:space="preserve">FRAIS TRF00062110  </v>
      </c>
    </row>
    <row r="59" spans="3:6" x14ac:dyDescent="0.25">
      <c r="C59" s="15" t="s">
        <v>70</v>
      </c>
      <c r="D59" s="9">
        <f>SUMPRODUCT(ISNUMBER(SEARCH(KEYWORD!$C$3:$E$7,C59))*KEYWORD!$B$3:$B$7)</f>
        <v>1</v>
      </c>
      <c r="F59" t="str">
        <f t="shared" si="0"/>
        <v xml:space="preserve">CHEQUE NO         21  </v>
      </c>
    </row>
    <row r="60" spans="3:6" x14ac:dyDescent="0.25">
      <c r="C60" s="15" t="s">
        <v>71</v>
      </c>
      <c r="D60" s="9">
        <f>SUMPRODUCT(ISNUMBER(SEARCH(KEYWORD!$C$3:$E$7,C60))*KEYWORD!$B$3:$B$7)</f>
        <v>0</v>
      </c>
      <c r="F60" t="str">
        <f t="shared" si="0"/>
        <v xml:space="preserve">REGLT CDI      1496  </v>
      </c>
    </row>
    <row r="61" spans="3:6" x14ac:dyDescent="0.25">
      <c r="C61" s="15" t="s">
        <v>72</v>
      </c>
      <c r="D61" s="9">
        <f>SUMPRODUCT(ISNUMBER(SEARCH(KEYWORD!$C$3:$E$7,C61))*KEYWORD!$B$3:$B$7)</f>
        <v>14</v>
      </c>
      <c r="F61" t="str">
        <f t="shared" si="0"/>
        <v xml:space="preserve">FRAIS CDI     1496  </v>
      </c>
    </row>
    <row r="62" spans="3:6" x14ac:dyDescent="0.25">
      <c r="C62" s="15" t="s">
        <v>73</v>
      </c>
      <c r="D62" s="9">
        <f>SUMPRODUCT(ISNUMBER(SEARCH(KEYWORD!$C$3:$E$7,C62))*KEYWORD!$B$3:$B$7)</f>
        <v>0</v>
      </c>
      <c r="F62" t="str">
        <f t="shared" si="0"/>
        <v xml:space="preserve">REGLT CDI      1497  </v>
      </c>
    </row>
    <row r="63" spans="3:6" x14ac:dyDescent="0.25">
      <c r="C63" s="15" t="s">
        <v>74</v>
      </c>
      <c r="D63" s="9">
        <f>SUMPRODUCT(ISNUMBER(SEARCH(KEYWORD!$C$3:$E$7,C63))*KEYWORD!$B$3:$B$7)</f>
        <v>14</v>
      </c>
      <c r="F63" t="str">
        <f t="shared" si="0"/>
        <v xml:space="preserve">FRAIS CDI     1497  </v>
      </c>
    </row>
    <row r="64" spans="3:6" x14ac:dyDescent="0.25">
      <c r="C64" s="15" t="s">
        <v>75</v>
      </c>
      <c r="D64" s="9">
        <f>SUMPRODUCT(ISNUMBER(SEARCH(KEYWORD!$C$3:$E$7,C64))*KEYWORD!$B$3:$B$7)</f>
        <v>0</v>
      </c>
      <c r="F64" t="str">
        <f t="shared" si="0"/>
        <v xml:space="preserve">DOMICILIATD1M20  </v>
      </c>
    </row>
    <row r="65" spans="3:6" x14ac:dyDescent="0.25">
      <c r="C65" s="15" t="s">
        <v>76</v>
      </c>
      <c r="D65" s="9">
        <f>SUMPRODUCT(ISNUMBER(SEARCH(KEYWORD!$C$3:$E$7,C65))*KEYWORD!$B$3:$B$7)</f>
        <v>1</v>
      </c>
      <c r="F65" t="str">
        <f t="shared" si="0"/>
        <v xml:space="preserve">CHEQUE NO         6  </v>
      </c>
    </row>
    <row r="66" spans="3:6" x14ac:dyDescent="0.25">
      <c r="C66" s="15" t="s">
        <v>77</v>
      </c>
      <c r="D66" s="9">
        <f>SUMPRODUCT(ISNUMBER(SEARCH(KEYWORD!$C$3:$E$7,C66))*KEYWORD!$B$3:$B$7)</f>
        <v>1</v>
      </c>
      <c r="F66" t="str">
        <f t="shared" si="0"/>
        <v xml:space="preserve">CHEQUE NO        24  </v>
      </c>
    </row>
    <row r="67" spans="3:6" x14ac:dyDescent="0.25">
      <c r="C67" s="15" t="s">
        <v>78</v>
      </c>
      <c r="D67" s="9">
        <f>SUMPRODUCT(ISNUMBER(SEARCH(KEYWORD!$C$3:$E$7,C67))*KEYWORD!$B$3:$B$7)</f>
        <v>1</v>
      </c>
      <c r="F67" t="str">
        <f t="shared" si="0"/>
        <v xml:space="preserve">CHEQUE NO        20  </v>
      </c>
    </row>
    <row r="68" spans="3:6" x14ac:dyDescent="0.25">
      <c r="C68" s="15" t="s">
        <v>79</v>
      </c>
      <c r="D68" s="9">
        <f>SUMPRODUCT(ISNUMBER(SEARCH(KEYWORD!$C$3:$E$7,C68))*KEYWORD!$B$3:$B$7)</f>
        <v>1</v>
      </c>
      <c r="F68" t="str">
        <f t="shared" si="0"/>
        <v xml:space="preserve">CHEQUE NO        26  </v>
      </c>
    </row>
    <row r="69" spans="3:6" x14ac:dyDescent="0.25">
      <c r="C69" s="15" t="s">
        <v>80</v>
      </c>
      <c r="D69" s="9">
        <f>SUMPRODUCT(ISNUMBER(SEARCH(KEYWORD!$C$3:$E$7,C69))*KEYWORD!$B$3:$B$7)</f>
        <v>1</v>
      </c>
      <c r="F69" t="str">
        <f t="shared" ref="F69:F119" si="1">+C69&amp;" "</f>
        <v xml:space="preserve">CHEQUE NO        13  </v>
      </c>
    </row>
    <row r="70" spans="3:6" x14ac:dyDescent="0.25">
      <c r="C70" s="15" t="s">
        <v>81</v>
      </c>
      <c r="D70" s="9">
        <f>SUMPRODUCT(ISNUMBER(SEARCH(KEYWORD!$C$3:$E$7,C70))*KEYWORD!$B$3:$B$7)</f>
        <v>1</v>
      </c>
      <c r="F70" t="str">
        <f t="shared" si="1"/>
        <v xml:space="preserve">CHEQUE NO        19  </v>
      </c>
    </row>
    <row r="71" spans="3:6" x14ac:dyDescent="0.25">
      <c r="C71" s="15" t="s">
        <v>82</v>
      </c>
      <c r="D71" s="9">
        <f>SUMPRODUCT(ISNUMBER(SEARCH(KEYWORD!$C$3:$E$7,C71))*KEYWORD!$B$3:$B$7)</f>
        <v>0</v>
      </c>
      <c r="F71" t="str">
        <f t="shared" si="1"/>
        <v xml:space="preserve">RGLMT EFF  </v>
      </c>
    </row>
    <row r="72" spans="3:6" x14ac:dyDescent="0.25">
      <c r="C72" s="15" t="s">
        <v>83</v>
      </c>
      <c r="D72" s="9">
        <f>SUMPRODUCT(ISNUMBER(SEARCH(KEYWORD!$C$3:$E$7,C72))*KEYWORD!$B$3:$B$7)</f>
        <v>0</v>
      </c>
      <c r="F72" t="str">
        <f t="shared" si="1"/>
        <v xml:space="preserve">FRAIS/EFF   </v>
      </c>
    </row>
    <row r="73" spans="3:6" x14ac:dyDescent="0.25">
      <c r="C73" s="15" t="s">
        <v>84</v>
      </c>
      <c r="D73" s="9">
        <f>SUMPRODUCT(ISNUMBER(SEARCH(KEYWORD!$C$3:$E$7,C73))*KEYWORD!$B$3:$B$7)</f>
        <v>2</v>
      </c>
      <c r="F73" t="str">
        <f t="shared" si="1"/>
        <v xml:space="preserve">EFFET 3442  </v>
      </c>
    </row>
    <row r="74" spans="3:6" x14ac:dyDescent="0.25">
      <c r="C74" s="16" t="s">
        <v>85</v>
      </c>
      <c r="D74" s="9">
        <f>SUMPRODUCT(ISNUMBER(SEARCH(KEYWORD!$C$3:$E$7,C74))*KEYWORD!$B$3:$B$7)</f>
        <v>2</v>
      </c>
      <c r="F74" t="str">
        <f t="shared" si="1"/>
        <v xml:space="preserve">EFFET REM 50000379  </v>
      </c>
    </row>
    <row r="75" spans="3:6" x14ac:dyDescent="0.25">
      <c r="C75" s="15" t="s">
        <v>86</v>
      </c>
      <c r="D75" s="9">
        <f>SUMPRODUCT(ISNUMBER(SEARCH(KEYWORD!$C$3:$E$7,C75))*KEYWORD!$B$3:$B$7)</f>
        <v>0</v>
      </c>
      <c r="F75" t="str">
        <f t="shared" si="1"/>
        <v xml:space="preserve">TRF00062258 EMIS USD341  </v>
      </c>
    </row>
    <row r="76" spans="3:6" x14ac:dyDescent="0.25">
      <c r="C76" s="17" t="s">
        <v>87</v>
      </c>
      <c r="D76" s="9">
        <f>SUMPRODUCT(ISNUMBER(SEARCH(KEYWORD!$C$3:$E$7,C76))*KEYWORD!$B$3:$B$7)</f>
        <v>14</v>
      </c>
      <c r="F76" t="str">
        <f t="shared" si="1"/>
        <v xml:space="preserve">FRAIS TRF00062258  </v>
      </c>
    </row>
    <row r="77" spans="3:6" x14ac:dyDescent="0.25">
      <c r="C77" s="18" t="s">
        <v>88</v>
      </c>
      <c r="D77" s="9">
        <f>SUMPRODUCT(ISNUMBER(SEARCH(KEYWORD!$C$3:$E$7,C77))*KEYWORD!$B$3:$B$7)</f>
        <v>0</v>
      </c>
      <c r="F77" t="str">
        <f t="shared" si="1"/>
        <v xml:space="preserve">TRF00062259 EMIS USD712  </v>
      </c>
    </row>
    <row r="78" spans="3:6" x14ac:dyDescent="0.25">
      <c r="C78" s="18" t="s">
        <v>89</v>
      </c>
      <c r="D78" s="9">
        <f>SUMPRODUCT(ISNUMBER(SEARCH(KEYWORD!$C$3:$E$7,C78))*KEYWORD!$B$3:$B$7)</f>
        <v>14</v>
      </c>
      <c r="F78" t="str">
        <f t="shared" si="1"/>
        <v xml:space="preserve">FRAIS TRF00062259  </v>
      </c>
    </row>
    <row r="79" spans="3:6" x14ac:dyDescent="0.25">
      <c r="C79" s="17" t="s">
        <v>90</v>
      </c>
      <c r="D79" s="9">
        <f>SUMPRODUCT(ISNUMBER(SEARCH(KEYWORD!$C$3:$E$7,C79))*KEYWORD!$B$3:$B$7)</f>
        <v>1</v>
      </c>
      <c r="F79" t="str">
        <f t="shared" si="1"/>
        <v xml:space="preserve">CHEQUE NO          16  </v>
      </c>
    </row>
    <row r="80" spans="3:6" x14ac:dyDescent="0.25">
      <c r="C80" s="18" t="s">
        <v>91</v>
      </c>
      <c r="D80" s="9">
        <f>SUMPRODUCT(ISNUMBER(SEARCH(KEYWORD!$C$3:$E$7,C80))*KEYWORD!$B$3:$B$7)</f>
        <v>1</v>
      </c>
      <c r="F80" t="str">
        <f t="shared" si="1"/>
        <v xml:space="preserve">CHEQUE PAYE NO            12  </v>
      </c>
    </row>
    <row r="81" spans="3:6" x14ac:dyDescent="0.25">
      <c r="C81" s="18" t="s">
        <v>92</v>
      </c>
      <c r="D81" s="9">
        <f>SUMPRODUCT(ISNUMBER(SEARCH(KEYWORD!$C$3:$E$7,C81))*KEYWORD!$B$3:$B$7)</f>
        <v>0</v>
      </c>
      <c r="F81" t="str">
        <f t="shared" si="1"/>
        <v xml:space="preserve">TRF000694 EMIS USD687  </v>
      </c>
    </row>
    <row r="82" spans="3:6" x14ac:dyDescent="0.25">
      <c r="C82" s="18" t="s">
        <v>93</v>
      </c>
      <c r="D82" s="9">
        <f>SUMPRODUCT(ISNUMBER(SEARCH(KEYWORD!$C$3:$E$7,C82))*KEYWORD!$B$3:$B$7)</f>
        <v>14</v>
      </c>
      <c r="F82" t="str">
        <f t="shared" si="1"/>
        <v xml:space="preserve">FRAIS TRF00062294  </v>
      </c>
    </row>
    <row r="83" spans="3:6" x14ac:dyDescent="0.25">
      <c r="C83" s="17" t="s">
        <v>94</v>
      </c>
      <c r="D83" s="9">
        <f>SUMPRODUCT(ISNUMBER(SEARCH(KEYWORD!$C$3:$E$7,C83))*KEYWORD!$B$3:$B$7)</f>
        <v>0</v>
      </c>
      <c r="F83" t="str">
        <f t="shared" si="1"/>
        <v xml:space="preserve">AGIOS DU 31/01/18 AU 28/02/18  </v>
      </c>
    </row>
    <row r="84" spans="3:6" x14ac:dyDescent="0.25">
      <c r="C84" s="17" t="s">
        <v>95</v>
      </c>
      <c r="D84" s="9">
        <f>SUMPRODUCT(ISNUMBER(SEARCH(KEYWORD!$C$3:$E$7,C84))*KEYWORD!$B$3:$B$7)</f>
        <v>1</v>
      </c>
      <c r="F84" t="str">
        <f t="shared" si="1"/>
        <v xml:space="preserve">CHEQUE NO          18  </v>
      </c>
    </row>
    <row r="85" spans="3:6" x14ac:dyDescent="0.25">
      <c r="C85" s="17" t="s">
        <v>96</v>
      </c>
      <c r="D85" s="9">
        <f>SUMPRODUCT(ISNUMBER(SEARCH(KEYWORD!$C$3:$E$7,C85))*KEYWORD!$B$3:$B$7)</f>
        <v>1</v>
      </c>
      <c r="F85" t="str">
        <f t="shared" si="1"/>
        <v xml:space="preserve">CHEQUE NO          17  </v>
      </c>
    </row>
    <row r="86" spans="3:6" x14ac:dyDescent="0.25">
      <c r="C86" s="18" t="s">
        <v>97</v>
      </c>
      <c r="D86" s="9">
        <f>SUMPRODUCT(ISNUMBER(SEARCH(KEYWORD!$C$3:$E$7,C86))*KEYWORD!$B$3:$B$7)</f>
        <v>1</v>
      </c>
      <c r="F86" t="str">
        <f t="shared" si="1"/>
        <v xml:space="preserve">CHEQUE NO          27  </v>
      </c>
    </row>
    <row r="87" spans="3:6" x14ac:dyDescent="0.25">
      <c r="C87" s="17" t="s">
        <v>98</v>
      </c>
      <c r="D87" s="9">
        <f>SUMPRODUCT(ISNUMBER(SEARCH(KEYWORD!$C$3:$E$7,C87))*KEYWORD!$B$3:$B$7)</f>
        <v>1</v>
      </c>
      <c r="F87" t="str">
        <f t="shared" si="1"/>
        <v xml:space="preserve">CHEQUE NO          25  </v>
      </c>
    </row>
    <row r="88" spans="3:6" x14ac:dyDescent="0.25">
      <c r="C88" s="18" t="s">
        <v>99</v>
      </c>
      <c r="D88" s="9">
        <f>SUMPRODUCT(ISNUMBER(SEARCH(KEYWORD!$C$3:$E$7,C88))*KEYWORD!$B$3:$B$7)</f>
        <v>0</v>
      </c>
      <c r="F88" t="str">
        <f t="shared" si="1"/>
        <v xml:space="preserve">TRF00062648 EMIS  </v>
      </c>
    </row>
    <row r="89" spans="3:6" x14ac:dyDescent="0.25">
      <c r="C89" s="18" t="s">
        <v>100</v>
      </c>
      <c r="D89" s="9">
        <f>SUMPRODUCT(ISNUMBER(SEARCH(KEYWORD!$C$3:$E$7,C89))*KEYWORD!$B$3:$B$7)</f>
        <v>0</v>
      </c>
      <c r="F89" t="str">
        <f t="shared" si="1"/>
        <v xml:space="preserve">TRF00062649 EMIS   </v>
      </c>
    </row>
    <row r="90" spans="3:6" x14ac:dyDescent="0.25">
      <c r="C90" s="17" t="s">
        <v>101</v>
      </c>
      <c r="D90" s="9">
        <f>SUMPRODUCT(ISNUMBER(SEARCH(KEYWORD!$C$3:$E$7,C90))*KEYWORD!$B$3:$B$7)</f>
        <v>14</v>
      </c>
      <c r="F90" t="str">
        <f t="shared" si="1"/>
        <v xml:space="preserve">FRAIS TRF00062649 TMS  </v>
      </c>
    </row>
    <row r="91" spans="3:6" x14ac:dyDescent="0.25">
      <c r="C91" s="18" t="s">
        <v>102</v>
      </c>
      <c r="D91" s="9">
        <f>SUMPRODUCT(ISNUMBER(SEARCH(KEYWORD!$C$3:$E$7,C91))*KEYWORD!$B$3:$B$7)</f>
        <v>0</v>
      </c>
      <c r="F91" t="str">
        <f t="shared" si="1"/>
        <v xml:space="preserve">TRF00062683 EMIS  </v>
      </c>
    </row>
    <row r="92" spans="3:6" x14ac:dyDescent="0.25">
      <c r="C92" s="18" t="s">
        <v>103</v>
      </c>
      <c r="D92" s="9">
        <f>SUMPRODUCT(ISNUMBER(SEARCH(KEYWORD!$C$3:$E$7,C92))*KEYWORD!$B$3:$B$7)</f>
        <v>14</v>
      </c>
      <c r="F92" t="str">
        <f t="shared" si="1"/>
        <v xml:space="preserve">FRAIS TRF0006283  </v>
      </c>
    </row>
    <row r="93" spans="3:6" x14ac:dyDescent="0.25">
      <c r="C93" s="18" t="s">
        <v>104</v>
      </c>
      <c r="D93" s="9">
        <f>SUMPRODUCT(ISNUMBER(SEARCH(KEYWORD!$C$3:$E$7,C93))*KEYWORD!$B$3:$B$7)</f>
        <v>0</v>
      </c>
      <c r="F93" t="str">
        <f t="shared" si="1"/>
        <v xml:space="preserve">DOMICILIATDIM20180590  </v>
      </c>
    </row>
    <row r="94" spans="3:6" x14ac:dyDescent="0.25">
      <c r="C94" s="17" t="s">
        <v>105</v>
      </c>
      <c r="D94" s="9">
        <f>SUMPRODUCT(ISNUMBER(SEARCH(KEYWORD!$C$3:$E$7,C94))*KEYWORD!$B$3:$B$7)</f>
        <v>0</v>
      </c>
      <c r="F94" t="str">
        <f t="shared" si="1"/>
        <v xml:space="preserve">AGIOS DU 28/02/18 AU 31/03/18  </v>
      </c>
    </row>
    <row r="95" spans="3:6" x14ac:dyDescent="0.25">
      <c r="C95" s="17" t="s">
        <v>105</v>
      </c>
      <c r="D95" s="9">
        <f>SUMPRODUCT(ISNUMBER(SEARCH(KEYWORD!$C$3:$E$7,C95))*KEYWORD!$B$3:$B$7)</f>
        <v>0</v>
      </c>
      <c r="F95" t="str">
        <f t="shared" si="1"/>
        <v xml:space="preserve">AGIOS DU 28/02/18 AU 31/03/18  </v>
      </c>
    </row>
    <row r="96" spans="3:6" x14ac:dyDescent="0.25">
      <c r="C96" s="17" t="s">
        <v>105</v>
      </c>
      <c r="D96" s="9">
        <f>SUMPRODUCT(ISNUMBER(SEARCH(KEYWORD!$C$3:$E$7,C96))*KEYWORD!$B$3:$B$7)</f>
        <v>0</v>
      </c>
      <c r="F96" t="str">
        <f t="shared" si="1"/>
        <v xml:space="preserve">AGIOS DU 28/02/18 AU 31/03/18  </v>
      </c>
    </row>
    <row r="97" spans="3:6" x14ac:dyDescent="0.25">
      <c r="C97" s="17" t="s">
        <v>106</v>
      </c>
      <c r="D97" s="9">
        <f>SUMPRODUCT(ISNUMBER(SEARCH(KEYWORD!$C$3:$E$7,C97))*KEYWORD!$B$3:$B$7)</f>
        <v>0</v>
      </c>
      <c r="F97" t="str">
        <f t="shared" si="1"/>
        <v xml:space="preserve">CIONS CAUT 7858  </v>
      </c>
    </row>
    <row r="98" spans="3:6" x14ac:dyDescent="0.25">
      <c r="C98" s="18" t="s">
        <v>107</v>
      </c>
      <c r="D98" s="9">
        <f>SUMPRODUCT(ISNUMBER(SEARCH(KEYWORD!$C$3:$E$7,C98))*KEYWORD!$B$3:$B$7)</f>
        <v>0</v>
      </c>
      <c r="F98" t="str">
        <f t="shared" si="1"/>
        <v xml:space="preserve">CIONS CAUT 759  </v>
      </c>
    </row>
    <row r="99" spans="3:6" x14ac:dyDescent="0.25">
      <c r="C99" s="18" t="s">
        <v>108</v>
      </c>
      <c r="D99" s="9">
        <f>SUMPRODUCT(ISNUMBER(SEARCH(KEYWORD!$C$3:$E$7,C99))*KEYWORD!$B$3:$B$7)</f>
        <v>14</v>
      </c>
      <c r="F99" t="str">
        <f t="shared" si="1"/>
        <v xml:space="preserve">FRAIS CDI CDI00001527  </v>
      </c>
    </row>
    <row r="100" spans="3:6" x14ac:dyDescent="0.25">
      <c r="C100" s="17" t="s">
        <v>109</v>
      </c>
      <c r="D100" s="9">
        <f>SUMPRODUCT(ISNUMBER(SEARCH(KEYWORD!$C$3:$E$7,C100))*KEYWORD!$B$3:$B$7)</f>
        <v>1</v>
      </c>
      <c r="F100" t="str">
        <f t="shared" si="1"/>
        <v xml:space="preserve">CHEQUE NO 30  </v>
      </c>
    </row>
    <row r="101" spans="3:6" x14ac:dyDescent="0.25">
      <c r="C101" s="17" t="s">
        <v>110</v>
      </c>
      <c r="D101" s="9">
        <f>SUMPRODUCT(ISNUMBER(SEARCH(KEYWORD!$C$3:$E$7,C101))*KEYWORD!$B$3:$B$7)</f>
        <v>0</v>
      </c>
      <c r="F101" t="str">
        <f t="shared" si="1"/>
        <v xml:space="preserve">DOMICILIATDIM20  </v>
      </c>
    </row>
    <row r="102" spans="3:6" x14ac:dyDescent="0.25">
      <c r="C102" s="17" t="s">
        <v>111</v>
      </c>
      <c r="D102" s="9">
        <f>SUMPRODUCT(ISNUMBER(SEARCH(KEYWORD!$C$3:$E$7,C102))*KEYWORD!$B$3:$B$7)</f>
        <v>1</v>
      </c>
      <c r="F102" t="str">
        <f t="shared" si="1"/>
        <v xml:space="preserve">CHEQUE PAYE 0000026  </v>
      </c>
    </row>
    <row r="103" spans="3:6" x14ac:dyDescent="0.25">
      <c r="C103" s="18" t="s">
        <v>112</v>
      </c>
      <c r="D103" s="9">
        <f>SUMPRODUCT(ISNUMBER(SEARCH(KEYWORD!$C$3:$E$7,C103))*KEYWORD!$B$3:$B$7)</f>
        <v>14</v>
      </c>
      <c r="F103" t="str">
        <f t="shared" si="1"/>
        <v xml:space="preserve">FRAIS RGLT CDI17  </v>
      </c>
    </row>
    <row r="104" spans="3:6" x14ac:dyDescent="0.25">
      <c r="C104" s="17" t="s">
        <v>113</v>
      </c>
      <c r="D104" s="9">
        <f>SUMPRODUCT(ISNUMBER(SEARCH(KEYWORD!$C$3:$E$7,C104))*KEYWORD!$B$3:$B$7)</f>
        <v>0</v>
      </c>
      <c r="F104" t="str">
        <f t="shared" si="1"/>
        <v xml:space="preserve">DOMICILIATDIM208  </v>
      </c>
    </row>
    <row r="105" spans="3:6" x14ac:dyDescent="0.25">
      <c r="C105" s="18" t="s">
        <v>114</v>
      </c>
      <c r="D105" s="9">
        <f>SUMPRODUCT(ISNUMBER(SEARCH(KEYWORD!$C$3:$E$7,C105))*KEYWORD!$B$3:$B$7)</f>
        <v>0</v>
      </c>
      <c r="F105" t="str">
        <f t="shared" si="1"/>
        <v xml:space="preserve">TRF00061 EMIS EUR127  </v>
      </c>
    </row>
    <row r="106" spans="3:6" x14ac:dyDescent="0.25">
      <c r="C106" s="17" t="s">
        <v>115</v>
      </c>
      <c r="D106" s="9">
        <f>SUMPRODUCT(ISNUMBER(SEARCH(KEYWORD!$C$3:$E$7,C106))*KEYWORD!$B$3:$B$7)</f>
        <v>1</v>
      </c>
      <c r="F106" t="str">
        <f t="shared" si="1"/>
        <v xml:space="preserve">CHEQUE NO 19  </v>
      </c>
    </row>
    <row r="107" spans="3:6" x14ac:dyDescent="0.25">
      <c r="C107" s="17" t="s">
        <v>116</v>
      </c>
      <c r="D107" s="9">
        <f>SUMPRODUCT(ISNUMBER(SEARCH(KEYWORD!$C$3:$E$7,C107))*KEYWORD!$B$3:$B$7)</f>
        <v>1</v>
      </c>
      <c r="F107" t="str">
        <f t="shared" si="1"/>
        <v xml:space="preserve">CHEQUE NO 17  </v>
      </c>
    </row>
    <row r="108" spans="3:6" x14ac:dyDescent="0.25">
      <c r="C108" s="18" t="s">
        <v>117</v>
      </c>
      <c r="D108" s="9">
        <f>SUMPRODUCT(ISNUMBER(SEARCH(KEYWORD!$C$3:$E$7,C108))*KEYWORD!$B$3:$B$7)</f>
        <v>0</v>
      </c>
      <c r="F108" t="str">
        <f t="shared" si="1"/>
        <v xml:space="preserve">VIREMENT REGL   </v>
      </c>
    </row>
    <row r="109" spans="3:6" x14ac:dyDescent="0.25">
      <c r="C109" s="17" t="s">
        <v>118</v>
      </c>
      <c r="D109" s="9">
        <f>SUMPRODUCT(ISNUMBER(SEARCH(KEYWORD!$C$3:$E$7,C109))*KEYWORD!$B$3:$B$7)</f>
        <v>0</v>
      </c>
      <c r="F109" t="str">
        <f t="shared" si="1"/>
        <v xml:space="preserve">FRAIS/VRT   </v>
      </c>
    </row>
    <row r="110" spans="3:6" x14ac:dyDescent="0.25">
      <c r="C110" s="17" t="s">
        <v>119</v>
      </c>
      <c r="D110" s="9">
        <f>SUMPRODUCT(ISNUMBER(SEARCH(KEYWORD!$C$3:$E$7,C110))*KEYWORD!$B$3:$B$7)</f>
        <v>0</v>
      </c>
      <c r="F110" t="str">
        <f t="shared" si="1"/>
        <v xml:space="preserve">DOMICILIATDIM201  </v>
      </c>
    </row>
    <row r="111" spans="3:6" x14ac:dyDescent="0.25">
      <c r="C111" s="18" t="s">
        <v>120</v>
      </c>
      <c r="D111" s="9">
        <f>SUMPRODUCT(ISNUMBER(SEARCH(KEYWORD!$C$3:$E$7,C111))*KEYWORD!$B$3:$B$7)</f>
        <v>0</v>
      </c>
      <c r="F111" t="str">
        <f t="shared" si="1"/>
        <v xml:space="preserve">TRF000610 EMIS EUR 48  </v>
      </c>
    </row>
    <row r="112" spans="3:6" x14ac:dyDescent="0.25">
      <c r="C112" s="17" t="s">
        <v>121</v>
      </c>
      <c r="D112" s="9">
        <f>SUMPRODUCT(ISNUMBER(SEARCH(KEYWORD!$C$3:$E$7,C112))*KEYWORD!$B$3:$B$7)</f>
        <v>0</v>
      </c>
      <c r="F112" t="str">
        <f t="shared" si="1"/>
        <v xml:space="preserve">FRAIS/TRF  TRF  </v>
      </c>
    </row>
    <row r="113" spans="3:6" x14ac:dyDescent="0.25">
      <c r="C113" s="17" t="s">
        <v>122</v>
      </c>
      <c r="D113" s="9">
        <f>SUMPRODUCT(ISNUMBER(SEARCH(KEYWORD!$C$3:$E$7,C113))*KEYWORD!$B$3:$B$7)</f>
        <v>2</v>
      </c>
      <c r="F113" t="str">
        <f t="shared" si="1"/>
        <v xml:space="preserve">EFFET 50000391  </v>
      </c>
    </row>
    <row r="114" spans="3:6" x14ac:dyDescent="0.25">
      <c r="C114" s="17" t="s">
        <v>123</v>
      </c>
      <c r="D114" s="9">
        <f>SUMPRODUCT(ISNUMBER(SEARCH(KEYWORD!$C$3:$E$7,C114))*KEYWORD!$B$3:$B$7)</f>
        <v>2</v>
      </c>
      <c r="F114" t="str">
        <f t="shared" si="1"/>
        <v xml:space="preserve">EFFET 3683  </v>
      </c>
    </row>
    <row r="115" spans="3:6" x14ac:dyDescent="0.25">
      <c r="C115" s="18" t="s">
        <v>124</v>
      </c>
      <c r="D115" s="9">
        <f>SUMPRODUCT(ISNUMBER(SEARCH(KEYWORD!$C$3:$E$7,C115))*KEYWORD!$B$3:$B$7)</f>
        <v>5</v>
      </c>
      <c r="F115" t="str">
        <f t="shared" si="1"/>
        <v xml:space="preserve">TRF INTERNATIONAL  </v>
      </c>
    </row>
    <row r="116" spans="3:6" x14ac:dyDescent="0.25">
      <c r="C116" s="18" t="s">
        <v>125</v>
      </c>
      <c r="D116" s="9">
        <f>SUMPRODUCT(ISNUMBER(SEARCH(KEYWORD!$C$3:$E$7,C116))*KEYWORD!$B$3:$B$7)</f>
        <v>14</v>
      </c>
      <c r="F116" t="str">
        <f t="shared" si="1"/>
        <v xml:space="preserve">FRAIS TRF  </v>
      </c>
    </row>
    <row r="117" spans="3:6" x14ac:dyDescent="0.25">
      <c r="C117" s="18" t="s">
        <v>124</v>
      </c>
      <c r="D117" s="9">
        <f>SUMPRODUCT(ISNUMBER(SEARCH(KEYWORD!$C$3:$E$7,C117))*KEYWORD!$B$3:$B$7)</f>
        <v>5</v>
      </c>
      <c r="F117" t="str">
        <f t="shared" si="1"/>
        <v xml:space="preserve">TRF INTERNATIONAL  </v>
      </c>
    </row>
    <row r="118" spans="3:6" x14ac:dyDescent="0.25">
      <c r="C118" s="18" t="s">
        <v>125</v>
      </c>
      <c r="D118" s="9">
        <f>SUMPRODUCT(ISNUMBER(SEARCH(KEYWORD!$C$3:$E$7,C118))*KEYWORD!$B$3:$B$7)</f>
        <v>14</v>
      </c>
      <c r="F118" t="str">
        <f t="shared" si="1"/>
        <v xml:space="preserve">FRAIS TRF  </v>
      </c>
    </row>
    <row r="119" spans="3:6" x14ac:dyDescent="0.25">
      <c r="C119" s="17" t="s">
        <v>126</v>
      </c>
      <c r="D119" s="9">
        <f>SUMPRODUCT(ISNUMBER(SEARCH(KEYWORD!$C$3:$E$7,C119))*KEYWORD!$B$3:$B$7)</f>
        <v>0</v>
      </c>
      <c r="F119" t="str">
        <f t="shared" si="1"/>
        <v xml:space="preserve">AGIOS DU 31/03/18 AU 30/04/18  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8"/>
  <sheetViews>
    <sheetView tabSelected="1" topLeftCell="E1" workbookViewId="0">
      <selection activeCell="K19" sqref="K19"/>
    </sheetView>
  </sheetViews>
  <sheetFormatPr baseColWidth="10" defaultRowHeight="15" x14ac:dyDescent="0.25"/>
  <cols>
    <col min="2" max="2" width="6.28515625" bestFit="1" customWidth="1"/>
    <col min="3" max="3" width="17.140625" bestFit="1" customWidth="1"/>
    <col min="4" max="4" width="15.42578125" bestFit="1" customWidth="1"/>
    <col min="5" max="5" width="12.7109375" bestFit="1" customWidth="1"/>
    <col min="12" max="12" width="97.7109375" bestFit="1" customWidth="1"/>
  </cols>
  <sheetData>
    <row r="2" spans="2:12" ht="15.75" x14ac:dyDescent="0.25">
      <c r="B2" s="7" t="s">
        <v>3</v>
      </c>
      <c r="C2" s="7" t="s">
        <v>0</v>
      </c>
      <c r="D2" s="7" t="s">
        <v>1</v>
      </c>
      <c r="E2" s="7" t="s">
        <v>2</v>
      </c>
    </row>
    <row r="3" spans="2:12" x14ac:dyDescent="0.25">
      <c r="B3" s="3">
        <v>1</v>
      </c>
      <c r="C3" s="3" t="s">
        <v>10</v>
      </c>
      <c r="D3" s="3" t="s">
        <v>11</v>
      </c>
      <c r="E3" s="3" t="s">
        <v>12</v>
      </c>
      <c r="G3" t="str">
        <f>+C3&amp;" "</f>
        <v xml:space="preserve">CHQ  </v>
      </c>
      <c r="H3" t="str">
        <f t="shared" ref="H3:I3" si="0">+D3&amp;" "</f>
        <v xml:space="preserve">CHEQ  </v>
      </c>
      <c r="I3" t="str">
        <f t="shared" si="0"/>
        <v xml:space="preserve">CHEQUE  </v>
      </c>
      <c r="J3" s="13"/>
      <c r="L3" t="s">
        <v>5</v>
      </c>
    </row>
    <row r="4" spans="2:12" x14ac:dyDescent="0.25">
      <c r="B4" s="2">
        <v>2</v>
      </c>
      <c r="C4" s="2" t="s">
        <v>13</v>
      </c>
      <c r="D4" s="2" t="s">
        <v>14</v>
      </c>
      <c r="E4" s="2" t="s">
        <v>15</v>
      </c>
      <c r="G4" t="str">
        <f t="shared" ref="G4:G10" si="1">+C4&amp;" "</f>
        <v xml:space="preserve">FRAIS  </v>
      </c>
      <c r="H4" t="str">
        <f t="shared" ref="H4:H10" si="2">+D4&amp;" "</f>
        <v xml:space="preserve">EFFET  </v>
      </c>
      <c r="I4" t="str">
        <f t="shared" ref="I4:I10" si="3">+E4&amp;" "</f>
        <v xml:space="preserve">   </v>
      </c>
      <c r="J4" s="13"/>
      <c r="L4" t="s">
        <v>6</v>
      </c>
    </row>
    <row r="5" spans="2:12" x14ac:dyDescent="0.25">
      <c r="B5" s="4">
        <v>3</v>
      </c>
      <c r="C5" s="4" t="s">
        <v>13</v>
      </c>
      <c r="D5" s="4" t="s">
        <v>16</v>
      </c>
      <c r="E5" s="4" t="s">
        <v>15</v>
      </c>
      <c r="G5" t="str">
        <f t="shared" si="1"/>
        <v xml:space="preserve">FRAIS  </v>
      </c>
      <c r="H5" t="str">
        <f t="shared" si="2"/>
        <v xml:space="preserve">FORCAGE  </v>
      </c>
      <c r="I5" t="str">
        <f t="shared" si="3"/>
        <v xml:space="preserve">   </v>
      </c>
      <c r="J5" s="13"/>
      <c r="L5" t="s">
        <v>7</v>
      </c>
    </row>
    <row r="6" spans="2:12" x14ac:dyDescent="0.25">
      <c r="B6" s="5">
        <v>4</v>
      </c>
      <c r="C6" s="5" t="s">
        <v>13</v>
      </c>
      <c r="D6" s="5" t="s">
        <v>17</v>
      </c>
      <c r="E6" s="5" t="s">
        <v>18</v>
      </c>
      <c r="G6" t="str">
        <f t="shared" si="1"/>
        <v xml:space="preserve">FRAIS  </v>
      </c>
      <c r="H6" t="str">
        <f t="shared" si="2"/>
        <v xml:space="preserve">OUV  </v>
      </c>
      <c r="I6" t="str">
        <f t="shared" si="3"/>
        <v xml:space="preserve">CREDOC  </v>
      </c>
      <c r="J6" s="13"/>
    </row>
    <row r="7" spans="2:12" x14ac:dyDescent="0.25">
      <c r="B7" s="6">
        <v>5</v>
      </c>
      <c r="C7" s="6" t="s">
        <v>13</v>
      </c>
      <c r="D7" s="6" t="s">
        <v>19</v>
      </c>
      <c r="E7" s="6" t="s">
        <v>15</v>
      </c>
      <c r="G7" t="str">
        <f t="shared" si="1"/>
        <v xml:space="preserve">FRAIS  </v>
      </c>
      <c r="H7" t="str">
        <f t="shared" si="2"/>
        <v xml:space="preserve">INTERNATIONAL  </v>
      </c>
      <c r="I7" t="str">
        <f t="shared" si="3"/>
        <v xml:space="preserve">   </v>
      </c>
      <c r="J7" s="13"/>
      <c r="L7" t="s">
        <v>9</v>
      </c>
    </row>
    <row r="8" spans="2:12" x14ac:dyDescent="0.25">
      <c r="B8" s="10">
        <v>6</v>
      </c>
      <c r="C8" s="10" t="s">
        <v>20</v>
      </c>
      <c r="D8" s="10" t="s">
        <v>21</v>
      </c>
      <c r="E8" s="10" t="s">
        <v>15</v>
      </c>
      <c r="G8" t="str">
        <f t="shared" si="1"/>
        <v xml:space="preserve">ENRG  </v>
      </c>
      <c r="H8" t="str">
        <f t="shared" si="2"/>
        <v xml:space="preserve">CONV  </v>
      </c>
      <c r="I8" t="str">
        <f t="shared" si="3"/>
        <v xml:space="preserve">   </v>
      </c>
    </row>
    <row r="9" spans="2:12" x14ac:dyDescent="0.25">
      <c r="B9" s="19">
        <v>7</v>
      </c>
      <c r="C9" s="19" t="s">
        <v>22</v>
      </c>
      <c r="D9" s="19" t="s">
        <v>23</v>
      </c>
      <c r="E9" s="19" t="s">
        <v>15</v>
      </c>
      <c r="G9" t="str">
        <f t="shared" si="1"/>
        <v xml:space="preserve">CIONS  </v>
      </c>
      <c r="H9" t="str">
        <f t="shared" si="2"/>
        <v xml:space="preserve">CAUT  </v>
      </c>
      <c r="I9" t="str">
        <f t="shared" si="3"/>
        <v xml:space="preserve">   </v>
      </c>
    </row>
    <row r="10" spans="2:12" x14ac:dyDescent="0.25">
      <c r="B10" s="20">
        <v>8</v>
      </c>
      <c r="C10" s="20" t="s">
        <v>24</v>
      </c>
      <c r="D10" s="20" t="s">
        <v>25</v>
      </c>
      <c r="E10" s="20" t="s">
        <v>26</v>
      </c>
      <c r="G10" t="str">
        <f t="shared" si="1"/>
        <v xml:space="preserve">ESCPT  </v>
      </c>
      <c r="H10" t="str">
        <f t="shared" si="2"/>
        <v xml:space="preserve">EFF  </v>
      </c>
      <c r="I10" t="str">
        <f t="shared" si="3"/>
        <v xml:space="preserve">PLACE  </v>
      </c>
      <c r="L10" s="23" t="s">
        <v>127</v>
      </c>
    </row>
    <row r="11" spans="2:12" x14ac:dyDescent="0.25">
      <c r="L11" s="23" t="s">
        <v>128</v>
      </c>
    </row>
    <row r="12" spans="2:12" x14ac:dyDescent="0.25">
      <c r="L12" s="23" t="s">
        <v>129</v>
      </c>
    </row>
    <row r="13" spans="2:12" x14ac:dyDescent="0.25">
      <c r="L13" s="23" t="s">
        <v>130</v>
      </c>
    </row>
    <row r="14" spans="2:12" x14ac:dyDescent="0.25">
      <c r="L14" s="23" t="s">
        <v>131</v>
      </c>
    </row>
    <row r="16" spans="2:12" x14ac:dyDescent="0.25">
      <c r="L16" s="23" t="s">
        <v>133</v>
      </c>
    </row>
    <row r="17" spans="12:12" x14ac:dyDescent="0.25">
      <c r="L17" s="23" t="s">
        <v>134</v>
      </c>
    </row>
    <row r="18" spans="12:12" x14ac:dyDescent="0.25">
      <c r="L18" s="23" t="s">
        <v>132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KEYWORD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DAVID</cp:lastModifiedBy>
  <dcterms:created xsi:type="dcterms:W3CDTF">2018-06-26T09:59:32Z</dcterms:created>
  <dcterms:modified xsi:type="dcterms:W3CDTF">2018-06-29T07:38:57Z</dcterms:modified>
</cp:coreProperties>
</file>