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HP\Documents\"/>
    </mc:Choice>
  </mc:AlternateContent>
  <bookViews>
    <workbookView xWindow="0" yWindow="0" windowWidth="8355" windowHeight="4545" activeTab="2"/>
  </bookViews>
  <sheets>
    <sheet name="OPERATIONS DU RELEVE BANCAIRE" sheetId="3" r:id="rId1"/>
    <sheet name="FRFO" sheetId="4" r:id="rId2"/>
    <sheet name="FRFO RESOLU" sheetId="5" r:id="rId3"/>
  </sheets>
  <definedNames>
    <definedName name="_xlnm._FilterDatabase" localSheetId="0" hidden="1">'OPERATIONS DU RELEVE BANCAIRE'!$B$2:$J$78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 i="5" l="1" a="1"/>
  <c r="K6" i="5" s="1"/>
  <c r="K7" i="5" a="1"/>
  <c r="K7" i="5"/>
  <c r="K8" i="5" a="1"/>
  <c r="K8" i="5" s="1"/>
  <c r="K9" i="5" a="1"/>
  <c r="K9" i="5"/>
  <c r="K10" i="5" a="1"/>
  <c r="K10" i="5" s="1"/>
  <c r="K11" i="5" a="1"/>
  <c r="K11" i="5"/>
  <c r="K12" i="5" a="1"/>
  <c r="K12" i="5" s="1"/>
  <c r="K13" i="5" a="1"/>
  <c r="K13" i="5"/>
  <c r="K14" i="5" a="1"/>
  <c r="K14" i="5" s="1"/>
  <c r="K15" i="5" a="1"/>
  <c r="K15" i="5"/>
  <c r="K16" i="5" a="1"/>
  <c r="K16" i="5" s="1"/>
  <c r="K17" i="5" a="1"/>
  <c r="K17" i="5"/>
  <c r="K18" i="5" a="1"/>
  <c r="K18" i="5" s="1"/>
  <c r="K19" i="5" a="1"/>
  <c r="K19" i="5"/>
  <c r="K20" i="5" a="1"/>
  <c r="K20" i="5" s="1"/>
  <c r="K21" i="5" a="1"/>
  <c r="K21" i="5"/>
  <c r="K22" i="5" a="1"/>
  <c r="K22" i="5" s="1"/>
  <c r="K23" i="5" a="1"/>
  <c r="K23" i="5" s="1"/>
  <c r="K24" i="5" a="1"/>
  <c r="K24" i="5" s="1"/>
  <c r="K5" i="5" a="1"/>
  <c r="K5" i="5" s="1"/>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3" i="3"/>
  <c r="J3" i="3" l="1"/>
  <c r="J4" i="3"/>
  <c r="J5" i="3" s="1"/>
  <c r="J6" i="3" s="1"/>
  <c r="J7" i="3" s="1"/>
  <c r="J8" i="3" s="1"/>
  <c r="J9" i="3" l="1"/>
  <c r="J10" i="3" s="1"/>
  <c r="J5" i="5" a="1"/>
  <c r="J5" i="5" s="1"/>
  <c r="J11" i="3" l="1"/>
  <c r="J12" i="3" s="1"/>
  <c r="J13" i="3" s="1"/>
  <c r="J14" i="3" s="1"/>
  <c r="J15" i="3" s="1"/>
  <c r="J16" i="3" s="1"/>
  <c r="J6" i="5" a="1"/>
  <c r="J6" i="5" s="1"/>
  <c r="J17" i="3" l="1"/>
  <c r="J18" i="3" s="1"/>
  <c r="J19" i="3" s="1"/>
  <c r="J20" i="3" s="1"/>
  <c r="J21" i="3" s="1"/>
  <c r="J7" i="5" a="1"/>
  <c r="J7" i="5" s="1"/>
  <c r="J8" i="5" a="1"/>
  <c r="J8" i="5" s="1"/>
  <c r="J22" i="3" l="1"/>
  <c r="J23" i="3" s="1"/>
  <c r="J24" i="3" s="1"/>
  <c r="J25" i="3" s="1"/>
  <c r="J26" i="3" s="1"/>
  <c r="J27" i="3" s="1"/>
  <c r="J9" i="5" a="1"/>
  <c r="J9" i="5" s="1"/>
  <c r="J28" i="3" l="1"/>
  <c r="J29" i="3" s="1"/>
  <c r="J30" i="3" s="1"/>
  <c r="J31" i="3" s="1"/>
  <c r="J32" i="3" s="1"/>
  <c r="J33" i="3" s="1"/>
  <c r="J34" i="3" s="1"/>
  <c r="J35" i="3" s="1"/>
  <c r="J36" i="3" s="1"/>
  <c r="J37" i="3" s="1"/>
  <c r="J10" i="5" a="1"/>
  <c r="J10" i="5" s="1"/>
  <c r="J38" i="3" l="1"/>
  <c r="J39" i="3" s="1"/>
  <c r="J40" i="3" s="1"/>
  <c r="J41" i="3" s="1"/>
  <c r="J42" i="3" s="1"/>
  <c r="J43" i="3" s="1"/>
  <c r="J13" i="5" a="1"/>
  <c r="J13" i="5" s="1"/>
  <c r="J12" i="5" a="1"/>
  <c r="J12" i="5" s="1"/>
  <c r="J11" i="5" a="1"/>
  <c r="J11" i="5" s="1"/>
  <c r="J44" i="3" l="1"/>
  <c r="J45" i="3" s="1"/>
  <c r="J46" i="3" s="1"/>
  <c r="J14" i="5" a="1"/>
  <c r="J14" i="5" s="1"/>
  <c r="J47" i="3" l="1"/>
  <c r="J48" i="3" s="1"/>
  <c r="J49" i="3" s="1"/>
  <c r="J50" i="3" s="1"/>
  <c r="J51" i="3" s="1"/>
  <c r="J15" i="5" a="1"/>
  <c r="J15" i="5" s="1"/>
  <c r="J52" i="3" l="1"/>
  <c r="J53" i="3" s="1"/>
  <c r="J54" i="3" s="1"/>
  <c r="J55" i="3" s="1"/>
  <c r="J56" i="3" s="1"/>
  <c r="J57" i="3" s="1"/>
  <c r="J58" i="3" s="1"/>
  <c r="J59" i="3" s="1"/>
  <c r="J60" i="3" s="1"/>
  <c r="J61" i="3" s="1"/>
  <c r="J16" i="5" a="1"/>
  <c r="J16" i="5" s="1"/>
  <c r="J62" i="3" l="1"/>
  <c r="J63" i="3" s="1"/>
  <c r="J64" i="3" s="1"/>
  <c r="J17" i="5" a="1"/>
  <c r="J17" i="5" s="1"/>
  <c r="J18" i="5" a="1"/>
  <c r="J18" i="5" s="1"/>
  <c r="J19" i="5" a="1"/>
  <c r="J19" i="5" s="1"/>
  <c r="J65" i="3" l="1"/>
  <c r="J66" i="3" s="1"/>
  <c r="J67" i="3" s="1"/>
  <c r="J20" i="5" a="1"/>
  <c r="J20" i="5" s="1"/>
  <c r="J68" i="3" l="1"/>
  <c r="J69" i="3" s="1"/>
  <c r="J70" i="3" s="1"/>
  <c r="J71" i="3" s="1"/>
  <c r="J72" i="3" s="1"/>
  <c r="J73" i="3" s="1"/>
  <c r="J74" i="3" s="1"/>
  <c r="J75" i="3" s="1"/>
  <c r="J76" i="3" s="1"/>
  <c r="J77" i="3" s="1"/>
  <c r="J78" i="3" s="1"/>
  <c r="J21" i="5" a="1"/>
  <c r="J21" i="5" s="1"/>
  <c r="J24" i="5" l="1" a="1"/>
  <c r="J24" i="5" s="1"/>
  <c r="J22" i="5" a="1"/>
  <c r="J22" i="5" s="1"/>
  <c r="J23" i="5" a="1"/>
  <c r="J23" i="5" s="1"/>
</calcChain>
</file>

<file path=xl/sharedStrings.xml><?xml version="1.0" encoding="utf-8"?>
<sst xmlns="http://schemas.openxmlformats.org/spreadsheetml/2006/main" count="274" uniqueCount="44">
  <si>
    <t>DATE OPERATION</t>
  </si>
  <si>
    <t>LIBELLE</t>
  </si>
  <si>
    <t>DATE VALEUR</t>
  </si>
  <si>
    <t>FLUX</t>
  </si>
  <si>
    <t>CODE FLUX</t>
  </si>
  <si>
    <t>DEBIT</t>
  </si>
  <si>
    <t>CREDIT</t>
  </si>
  <si>
    <t>REMISE CHEQUE</t>
  </si>
  <si>
    <t>CHEQUE EMIS</t>
  </si>
  <si>
    <t>EFFET A PAYER</t>
  </si>
  <si>
    <t>FRAIS DE FORCAGE</t>
  </si>
  <si>
    <t>TRANSFERT INTERNATIONALE</t>
  </si>
  <si>
    <t>FRAIS/TRANSFERT INTERNATIONAL</t>
  </si>
  <si>
    <t>VIREMENT RECU</t>
  </si>
  <si>
    <t>COMMISSION SUR CAUTION</t>
  </si>
  <si>
    <t>CREDIT SPOT VERSEMENT</t>
  </si>
  <si>
    <t>AGIOS</t>
  </si>
  <si>
    <t>CHEM</t>
  </si>
  <si>
    <t>FRFO</t>
  </si>
  <si>
    <t>RECH</t>
  </si>
  <si>
    <t>EFPA</t>
  </si>
  <si>
    <t>TRIN</t>
  </si>
  <si>
    <t>FRIN</t>
  </si>
  <si>
    <t>VIRE</t>
  </si>
  <si>
    <t>COCA</t>
  </si>
  <si>
    <t>CRVE</t>
  </si>
  <si>
    <t>AGAG</t>
  </si>
  <si>
    <t>SOLDE</t>
  </si>
  <si>
    <t>NUMERO OPERATION</t>
  </si>
  <si>
    <t>SOLDE J</t>
  </si>
  <si>
    <t>SOLDE J-1</t>
  </si>
  <si>
    <t>SOLDE AU 31/12/2016</t>
  </si>
  <si>
    <t>EXPLICATIONS FRAIS DE FORCAGE</t>
  </si>
  <si>
    <t>J'aimerais donc pouvoir avec une macro ou une formule :</t>
  </si>
  <si>
    <t>3- Que le solde de la veille du jour de l'apparition des frais de forcage soit renseigner dans une autre colonne</t>
  </si>
  <si>
    <t xml:space="preserve">2- Puis, que le solde du jour  de l'apparition des frais de forcage soit renseigner dans une colonne </t>
  </si>
  <si>
    <t>Les frais de forcage sont des prélèvements réalisés par la banque lorsque le titulaire du compte (les entreprises généralement) dépasse son découvert autorisé. Il s'agit d'un montant fixe qui est prelevé en principe pour tous les mouvements débiteurs réalisés après le dépassement du découvert autorisé. En d'autres termes si le découvert autorisé est de -100 Millions chaque opérations au débit du compte générera des frais de forçage tant que le solde reste en dessous des -100 Millions de découvert autorisé. Mon exemple de relevé bancaire ne respecte pas strictement ce que la banque réalise mais il est suffisant pour comprendre le principe ;)</t>
  </si>
  <si>
    <t>La méthode de prélèvement dépend des banques; une banque peut choisir de prélever ses frais de forcage le jour même où les opérations au débit se réalisent et une autre banque peut décider de les prélever le jour suivant l'occurrence des opérations au débit.</t>
  </si>
  <si>
    <t>Mon travail consiste à m'assurer que le solde du jour de l'apparition des frais de forçage (Lorsque la banque applique la règle du jour j) est bien en dessous du découvert autorisé ou si le solde de la veille du jour de l'apparition des frais de forcage (lorsque la banque applique la règle du J+1) est bien inférieur au découvert autorisé.</t>
  </si>
  <si>
    <t>Comme présenté dans le tableau ci-contre</t>
  </si>
  <si>
    <r>
      <t xml:space="preserve">Je précise que le solde à prendre est celui de la dernière opération du jour et ce peu importe l'emplacement du frais de forcage durant la journée </t>
    </r>
    <r>
      <rPr>
        <sz val="11"/>
        <color rgb="FFFF0000"/>
        <rFont val="Calibri"/>
        <family val="2"/>
        <scheme val="minor"/>
      </rPr>
      <t>(voir les opérations du 12/01/2017 pour exemples).
PAR AILLEURS LES DATES A PRENDRE EN COMPTE SONT UNIQUEMENT LES DATES D'OPERATIONS PAS LES DATES DE VALEURS</t>
    </r>
  </si>
  <si>
    <t>Je vous remercie infiniment pour votre aide</t>
  </si>
  <si>
    <t>1- Reprendre tous les frais de forcage (code flux 43) de la feuille (OPERATIONS DU RELEVE BANCAIRE) avec leur montant</t>
  </si>
  <si>
    <t>CONDITIONS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</si>
</sst>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 _€_-;\-* #,##0.00\ _€_-;_-* &quot;-&quot;??\ _€_-;_-@_-"/>
    <numFmt numFmtId="164" formatCode="_-* #,##0\ _€_-;\-* #,##0\ _€_-;_-* &quot;-&quot;??\ _€_-;_-@_-"/>
  </numFmts>
  <fonts count="7"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rgb="FF000000"/>
      <name val="Calibri"/>
      <family val="2"/>
      <scheme val="minor"/>
    </font>
    <font>
      <sz val="10"/>
      <name val="Arial"/>
      <family val="2"/>
    </font>
    <font>
      <b/>
      <i/>
      <u/>
      <sz val="11"/>
      <color theme="1"/>
      <name val="Calibri"/>
      <family val="2"/>
      <scheme val="minor"/>
    </font>
  </fonts>
  <fills count="3">
    <fill>
      <patternFill patternType="none"/>
    </fill>
    <fill>
      <patternFill patternType="gray125"/>
    </fill>
    <fill>
      <patternFill patternType="solid">
        <fgColor rgb="FFFFFF00"/>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43" fontId="1" fillId="0" borderId="0" applyFont="0" applyFill="0" applyBorder="0" applyAlignment="0" applyProtection="0"/>
    <xf numFmtId="0" fontId="5" fillId="0" borderId="0"/>
  </cellStyleXfs>
  <cellXfs count="49">
    <xf numFmtId="0" fontId="0" fillId="0" borderId="0" xfId="0"/>
    <xf numFmtId="43" fontId="0" fillId="0" borderId="0" xfId="1" applyFont="1"/>
    <xf numFmtId="164" fontId="0" fillId="0" borderId="0" xfId="1" applyNumberFormat="1" applyFont="1"/>
    <xf numFmtId="14" fontId="4" fillId="0" borderId="0" xfId="0" applyNumberFormat="1" applyFont="1" applyFill="1" applyBorder="1"/>
    <xf numFmtId="0" fontId="0" fillId="0" borderId="0" xfId="0" applyFill="1" applyBorder="1"/>
    <xf numFmtId="164" fontId="4" fillId="0" borderId="0" xfId="1" applyNumberFormat="1" applyFont="1" applyFill="1" applyBorder="1"/>
    <xf numFmtId="0" fontId="0" fillId="0" borderId="0" xfId="0" applyAlignment="1">
      <alignment horizontal="center" vertical="center"/>
    </xf>
    <xf numFmtId="0" fontId="0" fillId="0" borderId="0" xfId="0" applyFill="1" applyBorder="1" applyAlignment="1">
      <alignment horizontal="center" vertical="center"/>
    </xf>
    <xf numFmtId="14" fontId="4" fillId="0" borderId="0" xfId="0" applyNumberFormat="1" applyFont="1" applyFill="1" applyBorder="1" applyAlignment="1">
      <alignment horizontal="center" vertical="center"/>
    </xf>
    <xf numFmtId="164" fontId="4" fillId="0" borderId="0" xfId="1" applyNumberFormat="1" applyFont="1" applyFill="1" applyBorder="1" applyAlignment="1">
      <alignment horizontal="center" vertical="center"/>
    </xf>
    <xf numFmtId="164" fontId="0" fillId="0" borderId="0" xfId="1" applyNumberFormat="1" applyFont="1" applyAlignment="1">
      <alignment horizontal="center" vertical="center"/>
    </xf>
    <xf numFmtId="164" fontId="1" fillId="0" borderId="0" xfId="1" applyNumberFormat="1" applyFont="1" applyFill="1" applyAlignment="1">
      <alignment horizontal="center" vertical="center"/>
    </xf>
    <xf numFmtId="0" fontId="0" fillId="0" borderId="0" xfId="0" applyAlignment="1">
      <alignment wrapText="1"/>
    </xf>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3" fillId="0" borderId="0" xfId="0" applyFont="1" applyAlignment="1">
      <alignment horizontal="center" vertical="center" wrapText="1"/>
    </xf>
    <xf numFmtId="0" fontId="3" fillId="0" borderId="0" xfId="0" applyFont="1" applyFill="1" applyBorder="1" applyAlignment="1">
      <alignment horizontal="center" vertical="center" wrapText="1"/>
    </xf>
    <xf numFmtId="0" fontId="6" fillId="0" borderId="0" xfId="0" applyFont="1"/>
    <xf numFmtId="0" fontId="3" fillId="0" borderId="0" xfId="0" applyFont="1" applyAlignment="1">
      <alignment horizontal="center" vertical="center"/>
    </xf>
    <xf numFmtId="0" fontId="0" fillId="0" borderId="0" xfId="0" applyAlignment="1">
      <alignment vertical="center" wrapText="1"/>
    </xf>
    <xf numFmtId="0" fontId="2" fillId="2" borderId="3" xfId="0" applyFont="1" applyFill="1" applyBorder="1" applyAlignment="1">
      <alignment vertical="center" wrapText="1"/>
    </xf>
    <xf numFmtId="0" fontId="2" fillId="2" borderId="5" xfId="0" applyFont="1" applyFill="1" applyBorder="1" applyAlignment="1">
      <alignment vertical="center" wrapText="1"/>
    </xf>
    <xf numFmtId="0" fontId="2" fillId="2" borderId="8" xfId="0" applyFont="1" applyFill="1" applyBorder="1" applyAlignment="1">
      <alignment vertical="center"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0" fontId="0" fillId="2" borderId="4" xfId="0" applyFill="1" applyBorder="1" applyAlignment="1">
      <alignment wrapText="1"/>
    </xf>
    <xf numFmtId="0" fontId="0" fillId="2" borderId="0" xfId="0" applyFill="1" applyBorder="1" applyAlignment="1">
      <alignment wrapText="1"/>
    </xf>
    <xf numFmtId="0" fontId="0" fillId="2" borderId="5" xfId="0" applyFill="1" applyBorder="1" applyAlignment="1">
      <alignment wrapText="1"/>
    </xf>
    <xf numFmtId="0" fontId="0" fillId="2" borderId="6" xfId="0" applyFill="1" applyBorder="1" applyAlignment="1">
      <alignment wrapText="1"/>
    </xf>
    <xf numFmtId="0" fontId="0" fillId="2" borderId="7" xfId="0" applyFill="1" applyBorder="1" applyAlignment="1">
      <alignment wrapText="1"/>
    </xf>
    <xf numFmtId="0" fontId="0" fillId="2" borderId="8" xfId="0" applyFill="1" applyBorder="1" applyAlignment="1">
      <alignment wrapText="1"/>
    </xf>
    <xf numFmtId="0" fontId="0" fillId="0" borderId="0" xfId="0" applyAlignment="1">
      <alignment horizontal="center" vertical="center" wrapText="1"/>
    </xf>
    <xf numFmtId="0" fontId="2" fillId="2"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0" fillId="2" borderId="1" xfId="0" applyFill="1" applyBorder="1" applyAlignment="1">
      <alignment horizontal="center" wrapText="1"/>
    </xf>
    <xf numFmtId="0" fontId="0" fillId="2" borderId="2" xfId="0" applyFill="1" applyBorder="1" applyAlignment="1">
      <alignment horizontal="center" wrapText="1"/>
    </xf>
    <xf numFmtId="0" fontId="0" fillId="2" borderId="3" xfId="0" applyFill="1" applyBorder="1" applyAlignment="1">
      <alignment horizontal="center" wrapText="1"/>
    </xf>
    <xf numFmtId="0" fontId="0" fillId="2" borderId="4" xfId="0" applyFill="1" applyBorder="1" applyAlignment="1">
      <alignment horizontal="center" wrapText="1"/>
    </xf>
    <xf numFmtId="0" fontId="0" fillId="2" borderId="0" xfId="0" applyFill="1" applyBorder="1" applyAlignment="1">
      <alignment horizontal="center" wrapText="1"/>
    </xf>
    <xf numFmtId="0" fontId="0" fillId="2" borderId="5" xfId="0" applyFill="1" applyBorder="1" applyAlignment="1">
      <alignment horizontal="center" wrapText="1"/>
    </xf>
    <xf numFmtId="0" fontId="0" fillId="2" borderId="6" xfId="0" applyFill="1" applyBorder="1" applyAlignment="1">
      <alignment horizontal="center" wrapText="1"/>
    </xf>
    <xf numFmtId="0" fontId="0" fillId="2" borderId="7" xfId="0" applyFill="1" applyBorder="1" applyAlignment="1">
      <alignment horizontal="center" wrapText="1"/>
    </xf>
    <xf numFmtId="0" fontId="0" fillId="2" borderId="8" xfId="0" applyFill="1" applyBorder="1" applyAlignment="1">
      <alignment horizontal="center" wrapText="1"/>
    </xf>
  </cellXfs>
  <cellStyles count="3">
    <cellStyle name="Milliers" xfId="1" builtinId="3"/>
    <cellStyle name="Normal" xfId="0" builtinId="0"/>
    <cellStyle name="Normal 3" xfId="2"/>
  </cellStyles>
  <dxfs count="24">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80"/>
  <sheetViews>
    <sheetView workbookViewId="0">
      <selection activeCell="A12" sqref="A12:XFD12"/>
    </sheetView>
  </sheetViews>
  <sheetFormatPr baseColWidth="10" defaultRowHeight="15" x14ac:dyDescent="0.25"/>
  <cols>
    <col min="2" max="2" width="20" bestFit="1" customWidth="1"/>
    <col min="5" max="5" width="16.5703125" style="4" bestFit="1" customWidth="1"/>
    <col min="6" max="6" width="32.28515625" bestFit="1" customWidth="1"/>
    <col min="7" max="7" width="12.85546875" style="4" bestFit="1" customWidth="1"/>
    <col min="8" max="8" width="13.7109375" style="4" bestFit="1" customWidth="1"/>
    <col min="9" max="9" width="13.7109375" bestFit="1" customWidth="1"/>
    <col min="10" max="10" width="17.85546875" bestFit="1" customWidth="1"/>
    <col min="11" max="11" width="19.85546875" bestFit="1" customWidth="1"/>
    <col min="12" max="12" width="16.42578125" bestFit="1" customWidth="1"/>
  </cols>
  <sheetData>
    <row r="1" spans="1:12" x14ac:dyDescent="0.25">
      <c r="K1" t="s">
        <v>31</v>
      </c>
      <c r="L1" s="2"/>
    </row>
    <row r="2" spans="1:12" s="22" customFormat="1" ht="30" x14ac:dyDescent="0.25">
      <c r="A2" s="22" t="s">
        <v>43</v>
      </c>
      <c r="B2" s="19" t="s">
        <v>28</v>
      </c>
      <c r="C2" s="19" t="s">
        <v>4</v>
      </c>
      <c r="D2" s="19" t="s">
        <v>3</v>
      </c>
      <c r="E2" s="20" t="s">
        <v>0</v>
      </c>
      <c r="F2" s="19" t="s">
        <v>1</v>
      </c>
      <c r="G2" s="20" t="s">
        <v>2</v>
      </c>
      <c r="H2" s="20" t="s">
        <v>5</v>
      </c>
      <c r="I2" s="20" t="s">
        <v>6</v>
      </c>
      <c r="J2" s="20" t="s">
        <v>27</v>
      </c>
    </row>
    <row r="3" spans="1:12" x14ac:dyDescent="0.25">
      <c r="A3" t="b">
        <f>+IF(E3=E4,TRUE,FALSE)</f>
        <v>1</v>
      </c>
      <c r="B3">
        <v>1</v>
      </c>
      <c r="C3">
        <v>1</v>
      </c>
      <c r="D3" t="s">
        <v>17</v>
      </c>
      <c r="E3" s="3">
        <v>42737</v>
      </c>
      <c r="F3" t="s">
        <v>8</v>
      </c>
      <c r="G3" s="3">
        <v>42738</v>
      </c>
      <c r="H3" s="5">
        <v>200000000</v>
      </c>
      <c r="I3" s="2"/>
      <c r="J3" s="2">
        <f>+L1-H3</f>
        <v>-200000000</v>
      </c>
    </row>
    <row r="4" spans="1:12" x14ac:dyDescent="0.25">
      <c r="A4" t="b">
        <f t="shared" ref="A4:A67" si="0">+IF(E4=E5,TRUE,FALSE)</f>
        <v>1</v>
      </c>
      <c r="B4">
        <v>2</v>
      </c>
      <c r="C4">
        <v>2</v>
      </c>
      <c r="D4" t="s">
        <v>19</v>
      </c>
      <c r="E4" s="3">
        <v>42737</v>
      </c>
      <c r="F4" t="s">
        <v>7</v>
      </c>
      <c r="G4" s="3">
        <v>42737</v>
      </c>
      <c r="H4" s="5"/>
      <c r="I4" s="2">
        <v>10000</v>
      </c>
      <c r="J4" s="2">
        <f>+IF(ISBLANK(H4),+J3+I4,J3-H4)</f>
        <v>-199990000</v>
      </c>
    </row>
    <row r="5" spans="1:12" x14ac:dyDescent="0.25">
      <c r="A5" t="b">
        <f t="shared" si="0"/>
        <v>1</v>
      </c>
      <c r="B5">
        <v>3</v>
      </c>
      <c r="C5">
        <v>3</v>
      </c>
      <c r="D5" t="s">
        <v>20</v>
      </c>
      <c r="E5" s="3">
        <v>42737</v>
      </c>
      <c r="F5" t="s">
        <v>9</v>
      </c>
      <c r="G5" s="3">
        <v>42737</v>
      </c>
      <c r="H5" s="5">
        <v>35000</v>
      </c>
      <c r="I5" s="2"/>
      <c r="J5" s="2">
        <f t="shared" ref="J5:J68" si="1">+IF(ISBLANK(H5),+J4+I5,J4-H5)</f>
        <v>-200025000</v>
      </c>
    </row>
    <row r="6" spans="1:12" x14ac:dyDescent="0.25">
      <c r="A6" t="b">
        <f t="shared" si="0"/>
        <v>1</v>
      </c>
      <c r="B6">
        <v>4</v>
      </c>
      <c r="C6">
        <v>43</v>
      </c>
      <c r="D6" t="s">
        <v>18</v>
      </c>
      <c r="E6" s="3">
        <v>42737</v>
      </c>
      <c r="F6" t="s">
        <v>10</v>
      </c>
      <c r="G6" s="3">
        <v>42737</v>
      </c>
      <c r="H6" s="5">
        <v>50</v>
      </c>
      <c r="I6" s="2"/>
      <c r="J6" s="2">
        <f t="shared" si="1"/>
        <v>-200025050</v>
      </c>
    </row>
    <row r="7" spans="1:12" x14ac:dyDescent="0.25">
      <c r="A7" t="b">
        <f t="shared" si="0"/>
        <v>1</v>
      </c>
      <c r="B7">
        <v>5</v>
      </c>
      <c r="C7">
        <v>65</v>
      </c>
      <c r="D7" t="s">
        <v>21</v>
      </c>
      <c r="E7" s="3">
        <v>42737</v>
      </c>
      <c r="F7" t="s">
        <v>11</v>
      </c>
      <c r="G7" s="3">
        <v>42737</v>
      </c>
      <c r="H7" s="5">
        <v>3000000</v>
      </c>
      <c r="I7" s="2"/>
      <c r="J7" s="2">
        <f t="shared" si="1"/>
        <v>-203025050</v>
      </c>
    </row>
    <row r="8" spans="1:12" x14ac:dyDescent="0.25">
      <c r="A8" t="b">
        <f t="shared" si="0"/>
        <v>0</v>
      </c>
      <c r="B8">
        <v>6</v>
      </c>
      <c r="C8">
        <v>45</v>
      </c>
      <c r="D8" t="s">
        <v>22</v>
      </c>
      <c r="E8" s="3">
        <v>42737</v>
      </c>
      <c r="F8" t="s">
        <v>12</v>
      </c>
      <c r="G8" s="3">
        <v>42737</v>
      </c>
      <c r="H8" s="5">
        <v>2000</v>
      </c>
      <c r="I8" s="2"/>
      <c r="J8" s="2">
        <f t="shared" si="1"/>
        <v>-203027050</v>
      </c>
    </row>
    <row r="9" spans="1:12" x14ac:dyDescent="0.25">
      <c r="A9" t="b">
        <f t="shared" si="0"/>
        <v>1</v>
      </c>
      <c r="B9">
        <v>7</v>
      </c>
      <c r="C9">
        <v>1</v>
      </c>
      <c r="D9" t="s">
        <v>17</v>
      </c>
      <c r="E9" s="3">
        <v>42738</v>
      </c>
      <c r="F9" t="s">
        <v>8</v>
      </c>
      <c r="G9" s="3">
        <v>42738</v>
      </c>
      <c r="H9" s="5">
        <v>3500</v>
      </c>
      <c r="I9" s="2"/>
      <c r="J9" s="2">
        <f t="shared" si="1"/>
        <v>-203030550</v>
      </c>
    </row>
    <row r="10" spans="1:12" x14ac:dyDescent="0.25">
      <c r="A10" t="b">
        <f t="shared" si="0"/>
        <v>0</v>
      </c>
      <c r="B10">
        <v>8</v>
      </c>
      <c r="C10">
        <v>43</v>
      </c>
      <c r="D10" t="s">
        <v>18</v>
      </c>
      <c r="E10" s="3">
        <v>42738</v>
      </c>
      <c r="F10" t="s">
        <v>10</v>
      </c>
      <c r="G10" s="3">
        <v>42738</v>
      </c>
      <c r="H10" s="5">
        <v>50</v>
      </c>
      <c r="I10" s="2"/>
      <c r="J10" s="2">
        <f t="shared" si="1"/>
        <v>-203030600</v>
      </c>
    </row>
    <row r="11" spans="1:12" x14ac:dyDescent="0.25">
      <c r="A11" t="b">
        <f t="shared" si="0"/>
        <v>1</v>
      </c>
      <c r="B11">
        <v>9</v>
      </c>
      <c r="C11">
        <v>2</v>
      </c>
      <c r="D11" t="s">
        <v>19</v>
      </c>
      <c r="E11" s="3">
        <v>42739</v>
      </c>
      <c r="F11" t="s">
        <v>7</v>
      </c>
      <c r="G11" s="3">
        <v>42740</v>
      </c>
      <c r="H11" s="5"/>
      <c r="I11" s="2">
        <v>15000000</v>
      </c>
      <c r="J11" s="2">
        <f t="shared" si="1"/>
        <v>-188030600</v>
      </c>
    </row>
    <row r="12" spans="1:12" x14ac:dyDescent="0.25">
      <c r="A12" t="b">
        <f t="shared" si="0"/>
        <v>0</v>
      </c>
      <c r="B12">
        <v>10</v>
      </c>
      <c r="C12">
        <v>5</v>
      </c>
      <c r="D12" t="s">
        <v>23</v>
      </c>
      <c r="E12" s="3">
        <v>42739</v>
      </c>
      <c r="F12" t="s">
        <v>13</v>
      </c>
      <c r="G12" s="3">
        <v>42739</v>
      </c>
      <c r="H12" s="5"/>
      <c r="I12" s="2">
        <v>3000000</v>
      </c>
      <c r="J12" s="2">
        <f t="shared" si="1"/>
        <v>-185030600</v>
      </c>
    </row>
    <row r="13" spans="1:12" x14ac:dyDescent="0.25">
      <c r="A13" t="b">
        <f t="shared" si="0"/>
        <v>1</v>
      </c>
      <c r="B13">
        <v>11</v>
      </c>
      <c r="C13">
        <v>1</v>
      </c>
      <c r="D13" t="s">
        <v>17</v>
      </c>
      <c r="E13" s="3">
        <v>42740</v>
      </c>
      <c r="F13" t="s">
        <v>8</v>
      </c>
      <c r="G13" s="3">
        <v>42740</v>
      </c>
      <c r="H13" s="5">
        <v>25000000</v>
      </c>
      <c r="I13" s="2"/>
      <c r="J13" s="2">
        <f t="shared" si="1"/>
        <v>-210030600</v>
      </c>
    </row>
    <row r="14" spans="1:12" x14ac:dyDescent="0.25">
      <c r="A14" t="b">
        <f t="shared" si="0"/>
        <v>1</v>
      </c>
      <c r="B14">
        <v>12</v>
      </c>
      <c r="C14">
        <v>17</v>
      </c>
      <c r="D14" t="s">
        <v>20</v>
      </c>
      <c r="E14" s="3">
        <v>42740</v>
      </c>
      <c r="F14" t="s">
        <v>9</v>
      </c>
      <c r="G14" s="3">
        <v>42740</v>
      </c>
      <c r="H14" s="5">
        <v>24000</v>
      </c>
      <c r="I14" s="2"/>
      <c r="J14" s="2">
        <f t="shared" si="1"/>
        <v>-210054600</v>
      </c>
    </row>
    <row r="15" spans="1:12" x14ac:dyDescent="0.25">
      <c r="A15" t="b">
        <f t="shared" si="0"/>
        <v>1</v>
      </c>
      <c r="B15">
        <v>13</v>
      </c>
      <c r="C15">
        <v>43</v>
      </c>
      <c r="D15" t="s">
        <v>18</v>
      </c>
      <c r="E15" s="3">
        <v>42740</v>
      </c>
      <c r="F15" t="s">
        <v>10</v>
      </c>
      <c r="G15" s="3">
        <v>42741</v>
      </c>
      <c r="H15" s="5">
        <v>50</v>
      </c>
      <c r="I15" s="2"/>
      <c r="J15" s="2">
        <f t="shared" si="1"/>
        <v>-210054650</v>
      </c>
    </row>
    <row r="16" spans="1:12" x14ac:dyDescent="0.25">
      <c r="A16" t="b">
        <f t="shared" si="0"/>
        <v>0</v>
      </c>
      <c r="B16">
        <v>14</v>
      </c>
      <c r="C16">
        <v>43</v>
      </c>
      <c r="D16" t="s">
        <v>18</v>
      </c>
      <c r="E16" s="3">
        <v>42740</v>
      </c>
      <c r="F16" t="s">
        <v>10</v>
      </c>
      <c r="G16" s="3">
        <v>42740</v>
      </c>
      <c r="H16" s="5">
        <v>50</v>
      </c>
      <c r="I16" s="2"/>
      <c r="J16" s="2">
        <f t="shared" si="1"/>
        <v>-210054700</v>
      </c>
    </row>
    <row r="17" spans="1:10" x14ac:dyDescent="0.25">
      <c r="A17" t="b">
        <f t="shared" si="0"/>
        <v>1</v>
      </c>
      <c r="B17">
        <v>15</v>
      </c>
      <c r="C17">
        <v>67</v>
      </c>
      <c r="D17" t="s">
        <v>24</v>
      </c>
      <c r="E17" s="3">
        <v>42741</v>
      </c>
      <c r="F17" t="s">
        <v>14</v>
      </c>
      <c r="G17" s="3">
        <v>42741</v>
      </c>
      <c r="H17" s="5">
        <v>6000</v>
      </c>
      <c r="I17" s="2"/>
      <c r="J17" s="2">
        <f t="shared" si="1"/>
        <v>-210060700</v>
      </c>
    </row>
    <row r="18" spans="1:10" x14ac:dyDescent="0.25">
      <c r="A18" t="b">
        <f t="shared" si="0"/>
        <v>0</v>
      </c>
      <c r="B18">
        <v>16</v>
      </c>
      <c r="C18">
        <v>71</v>
      </c>
      <c r="D18" t="s">
        <v>25</v>
      </c>
      <c r="E18" s="3">
        <v>42741</v>
      </c>
      <c r="F18" t="s">
        <v>15</v>
      </c>
      <c r="G18" s="3">
        <v>42742</v>
      </c>
      <c r="H18" s="5"/>
      <c r="I18" s="2">
        <v>100000000</v>
      </c>
      <c r="J18" s="2">
        <f t="shared" si="1"/>
        <v>-110060700</v>
      </c>
    </row>
    <row r="19" spans="1:10" x14ac:dyDescent="0.25">
      <c r="A19" t="b">
        <f t="shared" si="0"/>
        <v>1</v>
      </c>
      <c r="B19">
        <v>17</v>
      </c>
      <c r="C19">
        <v>1</v>
      </c>
      <c r="D19" t="s">
        <v>17</v>
      </c>
      <c r="E19" s="3">
        <v>42744</v>
      </c>
      <c r="F19" t="s">
        <v>8</v>
      </c>
      <c r="G19" s="3">
        <v>42744</v>
      </c>
      <c r="H19" s="5">
        <v>45000000</v>
      </c>
      <c r="I19" s="2"/>
      <c r="J19" s="2">
        <f t="shared" si="1"/>
        <v>-155060700</v>
      </c>
    </row>
    <row r="20" spans="1:10" x14ac:dyDescent="0.25">
      <c r="A20" t="b">
        <f t="shared" si="0"/>
        <v>1</v>
      </c>
      <c r="B20">
        <v>18</v>
      </c>
      <c r="C20">
        <v>43</v>
      </c>
      <c r="D20" t="s">
        <v>18</v>
      </c>
      <c r="E20" s="3">
        <v>42744</v>
      </c>
      <c r="F20" t="s">
        <v>10</v>
      </c>
      <c r="G20" s="3">
        <v>42744</v>
      </c>
      <c r="H20" s="5">
        <v>50</v>
      </c>
      <c r="I20" s="2"/>
      <c r="J20" s="2">
        <f t="shared" si="1"/>
        <v>-155060750</v>
      </c>
    </row>
    <row r="21" spans="1:10" x14ac:dyDescent="0.25">
      <c r="A21" t="b">
        <f t="shared" si="0"/>
        <v>0</v>
      </c>
      <c r="B21">
        <v>19</v>
      </c>
      <c r="C21">
        <v>61</v>
      </c>
      <c r="D21" t="s">
        <v>26</v>
      </c>
      <c r="E21" s="3">
        <v>42744</v>
      </c>
      <c r="F21" t="s">
        <v>16</v>
      </c>
      <c r="G21" s="3">
        <v>42744</v>
      </c>
      <c r="H21" s="5">
        <v>300000</v>
      </c>
      <c r="I21" s="2"/>
      <c r="J21" s="2">
        <f t="shared" si="1"/>
        <v>-155360750</v>
      </c>
    </row>
    <row r="22" spans="1:10" x14ac:dyDescent="0.25">
      <c r="A22" t="b">
        <f t="shared" si="0"/>
        <v>1</v>
      </c>
      <c r="B22">
        <v>20</v>
      </c>
      <c r="C22">
        <v>1</v>
      </c>
      <c r="D22" t="s">
        <v>17</v>
      </c>
      <c r="E22" s="3">
        <v>42745</v>
      </c>
      <c r="F22" t="s">
        <v>8</v>
      </c>
      <c r="G22" s="3">
        <v>42745</v>
      </c>
      <c r="H22" s="5">
        <v>200000000</v>
      </c>
      <c r="I22" s="2"/>
      <c r="J22" s="2">
        <f t="shared" si="1"/>
        <v>-355360750</v>
      </c>
    </row>
    <row r="23" spans="1:10" x14ac:dyDescent="0.25">
      <c r="A23" t="b">
        <f t="shared" si="0"/>
        <v>0</v>
      </c>
      <c r="B23">
        <v>21</v>
      </c>
      <c r="C23">
        <v>2</v>
      </c>
      <c r="D23" t="s">
        <v>19</v>
      </c>
      <c r="E23" s="3">
        <v>42745</v>
      </c>
      <c r="F23" t="s">
        <v>7</v>
      </c>
      <c r="G23" s="3">
        <v>42746</v>
      </c>
      <c r="H23" s="5"/>
      <c r="I23" s="2">
        <v>10000</v>
      </c>
      <c r="J23" s="2">
        <f t="shared" si="1"/>
        <v>-355350750</v>
      </c>
    </row>
    <row r="24" spans="1:10" x14ac:dyDescent="0.25">
      <c r="A24" t="b">
        <f t="shared" si="0"/>
        <v>1</v>
      </c>
      <c r="B24">
        <v>22</v>
      </c>
      <c r="C24">
        <v>3</v>
      </c>
      <c r="D24" t="s">
        <v>20</v>
      </c>
      <c r="E24" s="3">
        <v>42746</v>
      </c>
      <c r="F24" t="s">
        <v>9</v>
      </c>
      <c r="G24" s="3">
        <v>42746</v>
      </c>
      <c r="H24" s="5">
        <v>35000</v>
      </c>
      <c r="I24" s="2"/>
      <c r="J24" s="2">
        <f t="shared" si="1"/>
        <v>-355385750</v>
      </c>
    </row>
    <row r="25" spans="1:10" x14ac:dyDescent="0.25">
      <c r="A25" t="b">
        <f t="shared" si="0"/>
        <v>1</v>
      </c>
      <c r="B25">
        <v>23</v>
      </c>
      <c r="C25">
        <v>43</v>
      </c>
      <c r="D25" t="s">
        <v>18</v>
      </c>
      <c r="E25" s="3">
        <v>42746</v>
      </c>
      <c r="F25" t="s">
        <v>10</v>
      </c>
      <c r="G25" s="3">
        <v>42746</v>
      </c>
      <c r="H25" s="5">
        <v>50</v>
      </c>
      <c r="I25" s="2"/>
      <c r="J25" s="2">
        <f t="shared" si="1"/>
        <v>-355385800</v>
      </c>
    </row>
    <row r="26" spans="1:10" x14ac:dyDescent="0.25">
      <c r="A26" t="b">
        <f t="shared" si="0"/>
        <v>1</v>
      </c>
      <c r="B26">
        <v>24</v>
      </c>
      <c r="C26">
        <v>65</v>
      </c>
      <c r="D26" t="s">
        <v>21</v>
      </c>
      <c r="E26" s="3">
        <v>42746</v>
      </c>
      <c r="F26" t="s">
        <v>11</v>
      </c>
      <c r="G26" s="3">
        <v>42746</v>
      </c>
      <c r="H26" s="5">
        <v>3000000</v>
      </c>
      <c r="I26" s="2"/>
      <c r="J26" s="2">
        <f t="shared" si="1"/>
        <v>-358385800</v>
      </c>
    </row>
    <row r="27" spans="1:10" x14ac:dyDescent="0.25">
      <c r="A27" t="b">
        <f t="shared" si="0"/>
        <v>0</v>
      </c>
      <c r="B27">
        <v>25</v>
      </c>
      <c r="C27">
        <v>45</v>
      </c>
      <c r="D27" t="s">
        <v>22</v>
      </c>
      <c r="E27" s="3">
        <v>42746</v>
      </c>
      <c r="F27" t="s">
        <v>12</v>
      </c>
      <c r="G27" s="3">
        <v>42747</v>
      </c>
      <c r="H27" s="5">
        <v>2000</v>
      </c>
      <c r="I27" s="2"/>
      <c r="J27" s="2">
        <f t="shared" si="1"/>
        <v>-358387800</v>
      </c>
    </row>
    <row r="28" spans="1:10" x14ac:dyDescent="0.25">
      <c r="A28" t="b">
        <f t="shared" si="0"/>
        <v>1</v>
      </c>
      <c r="B28">
        <v>26</v>
      </c>
      <c r="C28">
        <v>1</v>
      </c>
      <c r="D28" t="s">
        <v>17</v>
      </c>
      <c r="E28" s="3">
        <v>42747</v>
      </c>
      <c r="F28" t="s">
        <v>8</v>
      </c>
      <c r="G28" s="3">
        <v>42747</v>
      </c>
      <c r="H28" s="5">
        <v>3500</v>
      </c>
      <c r="I28" s="2"/>
      <c r="J28" s="2">
        <f t="shared" si="1"/>
        <v>-358391300</v>
      </c>
    </row>
    <row r="29" spans="1:10" x14ac:dyDescent="0.25">
      <c r="A29" t="b">
        <f t="shared" si="0"/>
        <v>1</v>
      </c>
      <c r="B29">
        <v>27</v>
      </c>
      <c r="C29">
        <v>43</v>
      </c>
      <c r="D29" t="s">
        <v>18</v>
      </c>
      <c r="E29" s="3">
        <v>42747</v>
      </c>
      <c r="F29" t="s">
        <v>10</v>
      </c>
      <c r="G29" s="3">
        <v>42747</v>
      </c>
      <c r="H29" s="5">
        <v>50</v>
      </c>
      <c r="I29" s="2"/>
      <c r="J29" s="2">
        <f t="shared" si="1"/>
        <v>-358391350</v>
      </c>
    </row>
    <row r="30" spans="1:10" x14ac:dyDescent="0.25">
      <c r="A30" t="b">
        <f t="shared" si="0"/>
        <v>1</v>
      </c>
      <c r="B30">
        <v>28</v>
      </c>
      <c r="C30">
        <v>2</v>
      </c>
      <c r="D30" t="s">
        <v>19</v>
      </c>
      <c r="E30" s="3">
        <v>42747</v>
      </c>
      <c r="F30" t="s">
        <v>7</v>
      </c>
      <c r="G30" s="3">
        <v>42747</v>
      </c>
      <c r="H30" s="5"/>
      <c r="I30" s="2">
        <v>15000000</v>
      </c>
      <c r="J30" s="2">
        <f t="shared" si="1"/>
        <v>-343391350</v>
      </c>
    </row>
    <row r="31" spans="1:10" x14ac:dyDescent="0.25">
      <c r="A31" t="b">
        <f t="shared" si="0"/>
        <v>1</v>
      </c>
      <c r="B31">
        <v>29</v>
      </c>
      <c r="C31">
        <v>5</v>
      </c>
      <c r="D31" t="s">
        <v>23</v>
      </c>
      <c r="E31" s="3">
        <v>42747</v>
      </c>
      <c r="F31" t="s">
        <v>13</v>
      </c>
      <c r="G31" s="3">
        <v>42747</v>
      </c>
      <c r="H31" s="5"/>
      <c r="I31" s="2">
        <v>3000000</v>
      </c>
      <c r="J31" s="2">
        <f t="shared" si="1"/>
        <v>-340391350</v>
      </c>
    </row>
    <row r="32" spans="1:10" x14ac:dyDescent="0.25">
      <c r="A32" t="b">
        <f t="shared" si="0"/>
        <v>1</v>
      </c>
      <c r="B32">
        <v>30</v>
      </c>
      <c r="C32">
        <v>1</v>
      </c>
      <c r="D32" t="s">
        <v>17</v>
      </c>
      <c r="E32" s="3">
        <v>42747</v>
      </c>
      <c r="F32" t="s">
        <v>8</v>
      </c>
      <c r="G32" s="3">
        <v>42739</v>
      </c>
      <c r="H32" s="5">
        <v>25000000</v>
      </c>
      <c r="I32" s="2"/>
      <c r="J32" s="2">
        <f t="shared" si="1"/>
        <v>-365391350</v>
      </c>
    </row>
    <row r="33" spans="1:10" x14ac:dyDescent="0.25">
      <c r="A33" t="b">
        <f t="shared" si="0"/>
        <v>1</v>
      </c>
      <c r="B33">
        <v>31</v>
      </c>
      <c r="C33">
        <v>17</v>
      </c>
      <c r="D33" t="s">
        <v>20</v>
      </c>
      <c r="E33" s="3">
        <v>42747</v>
      </c>
      <c r="F33" t="s">
        <v>9</v>
      </c>
      <c r="G33" s="3">
        <v>42739</v>
      </c>
      <c r="H33" s="5">
        <v>24000</v>
      </c>
      <c r="I33" s="2"/>
      <c r="J33" s="2">
        <f t="shared" si="1"/>
        <v>-365415350</v>
      </c>
    </row>
    <row r="34" spans="1:10" x14ac:dyDescent="0.25">
      <c r="A34" t="b">
        <f t="shared" si="0"/>
        <v>1</v>
      </c>
      <c r="B34">
        <v>32</v>
      </c>
      <c r="C34">
        <v>43</v>
      </c>
      <c r="D34" t="s">
        <v>18</v>
      </c>
      <c r="E34" s="3">
        <v>42747</v>
      </c>
      <c r="F34" t="s">
        <v>10</v>
      </c>
      <c r="G34" s="3">
        <v>42739</v>
      </c>
      <c r="H34" s="5">
        <v>50</v>
      </c>
      <c r="I34" s="2"/>
      <c r="J34" s="2">
        <f t="shared" si="1"/>
        <v>-365415400</v>
      </c>
    </row>
    <row r="35" spans="1:10" x14ac:dyDescent="0.25">
      <c r="A35" t="b">
        <f t="shared" si="0"/>
        <v>1</v>
      </c>
      <c r="B35">
        <v>33</v>
      </c>
      <c r="C35">
        <v>43</v>
      </c>
      <c r="D35" t="s">
        <v>18</v>
      </c>
      <c r="E35" s="3">
        <v>42747</v>
      </c>
      <c r="F35" t="s">
        <v>10</v>
      </c>
      <c r="G35" s="3">
        <v>42739</v>
      </c>
      <c r="H35" s="5">
        <v>50</v>
      </c>
      <c r="I35" s="2"/>
      <c r="J35" s="2">
        <f t="shared" si="1"/>
        <v>-365415450</v>
      </c>
    </row>
    <row r="36" spans="1:10" x14ac:dyDescent="0.25">
      <c r="A36" t="b">
        <f t="shared" si="0"/>
        <v>1</v>
      </c>
      <c r="B36">
        <v>34</v>
      </c>
      <c r="C36">
        <v>67</v>
      </c>
      <c r="D36" t="s">
        <v>24</v>
      </c>
      <c r="E36" s="3">
        <v>42747</v>
      </c>
      <c r="F36" t="s">
        <v>14</v>
      </c>
      <c r="G36" s="3">
        <v>42739</v>
      </c>
      <c r="H36" s="5">
        <v>6000</v>
      </c>
      <c r="I36" s="2"/>
      <c r="J36" s="2">
        <f t="shared" si="1"/>
        <v>-365421450</v>
      </c>
    </row>
    <row r="37" spans="1:10" x14ac:dyDescent="0.25">
      <c r="A37" t="b">
        <f t="shared" si="0"/>
        <v>0</v>
      </c>
      <c r="B37">
        <v>35</v>
      </c>
      <c r="C37">
        <v>71</v>
      </c>
      <c r="D37" t="s">
        <v>25</v>
      </c>
      <c r="E37" s="3">
        <v>42747</v>
      </c>
      <c r="F37" t="s">
        <v>15</v>
      </c>
      <c r="G37" s="3">
        <v>42747</v>
      </c>
      <c r="H37" s="5"/>
      <c r="I37" s="2">
        <v>100000000</v>
      </c>
      <c r="J37" s="2">
        <f t="shared" si="1"/>
        <v>-265421450</v>
      </c>
    </row>
    <row r="38" spans="1:10" x14ac:dyDescent="0.25">
      <c r="A38" t="b">
        <f t="shared" si="0"/>
        <v>1</v>
      </c>
      <c r="B38">
        <v>36</v>
      </c>
      <c r="C38">
        <v>1</v>
      </c>
      <c r="D38" t="s">
        <v>17</v>
      </c>
      <c r="E38" s="3">
        <v>42748</v>
      </c>
      <c r="F38" t="s">
        <v>8</v>
      </c>
      <c r="G38" s="3">
        <v>42748</v>
      </c>
      <c r="H38" s="5">
        <v>45000000</v>
      </c>
      <c r="I38" s="2"/>
      <c r="J38" s="2">
        <f t="shared" si="1"/>
        <v>-310421450</v>
      </c>
    </row>
    <row r="39" spans="1:10" x14ac:dyDescent="0.25">
      <c r="A39" t="b">
        <f t="shared" si="0"/>
        <v>1</v>
      </c>
      <c r="B39">
        <v>37</v>
      </c>
      <c r="C39">
        <v>43</v>
      </c>
      <c r="D39" t="s">
        <v>18</v>
      </c>
      <c r="E39" s="3">
        <v>42748</v>
      </c>
      <c r="F39" t="s">
        <v>10</v>
      </c>
      <c r="G39" s="3">
        <v>42748</v>
      </c>
      <c r="H39" s="5">
        <v>50</v>
      </c>
      <c r="I39" s="2"/>
      <c r="J39" s="2">
        <f t="shared" si="1"/>
        <v>-310421500</v>
      </c>
    </row>
    <row r="40" spans="1:10" x14ac:dyDescent="0.25">
      <c r="A40" t="b">
        <f t="shared" si="0"/>
        <v>1</v>
      </c>
      <c r="B40">
        <v>38</v>
      </c>
      <c r="C40">
        <v>61</v>
      </c>
      <c r="D40" t="s">
        <v>26</v>
      </c>
      <c r="E40" s="3">
        <v>42748</v>
      </c>
      <c r="F40" t="s">
        <v>16</v>
      </c>
      <c r="G40" s="3">
        <v>42748</v>
      </c>
      <c r="H40" s="5">
        <v>300000</v>
      </c>
      <c r="I40" s="2"/>
      <c r="J40" s="2">
        <f t="shared" si="1"/>
        <v>-310721500</v>
      </c>
    </row>
    <row r="41" spans="1:10" x14ac:dyDescent="0.25">
      <c r="A41" t="b">
        <f t="shared" si="0"/>
        <v>1</v>
      </c>
      <c r="B41">
        <v>39</v>
      </c>
      <c r="C41">
        <v>1</v>
      </c>
      <c r="D41" t="s">
        <v>17</v>
      </c>
      <c r="E41" s="3">
        <v>42748</v>
      </c>
      <c r="F41" t="s">
        <v>8</v>
      </c>
      <c r="G41" s="3">
        <v>42748</v>
      </c>
      <c r="H41" s="5">
        <v>200000000</v>
      </c>
      <c r="I41" s="2"/>
      <c r="J41" s="2">
        <f t="shared" si="1"/>
        <v>-510721500</v>
      </c>
    </row>
    <row r="42" spans="1:10" x14ac:dyDescent="0.25">
      <c r="A42" t="b">
        <f t="shared" si="0"/>
        <v>1</v>
      </c>
      <c r="B42">
        <v>40</v>
      </c>
      <c r="C42">
        <v>2</v>
      </c>
      <c r="D42" t="s">
        <v>19</v>
      </c>
      <c r="E42" s="3">
        <v>42748</v>
      </c>
      <c r="F42" t="s">
        <v>7</v>
      </c>
      <c r="G42" s="3">
        <v>42751</v>
      </c>
      <c r="H42" s="5"/>
      <c r="I42" s="2">
        <v>10000</v>
      </c>
      <c r="J42" s="2">
        <f t="shared" si="1"/>
        <v>-510711500</v>
      </c>
    </row>
    <row r="43" spans="1:10" x14ac:dyDescent="0.25">
      <c r="A43" t="b">
        <f t="shared" si="0"/>
        <v>0</v>
      </c>
      <c r="B43">
        <v>41</v>
      </c>
      <c r="C43">
        <v>3</v>
      </c>
      <c r="D43" t="s">
        <v>20</v>
      </c>
      <c r="E43" s="3">
        <v>42748</v>
      </c>
      <c r="F43" t="s">
        <v>9</v>
      </c>
      <c r="G43" s="3">
        <v>42748</v>
      </c>
      <c r="H43" s="5">
        <v>35000</v>
      </c>
      <c r="I43" s="2"/>
      <c r="J43" s="2">
        <f t="shared" si="1"/>
        <v>-510746500</v>
      </c>
    </row>
    <row r="44" spans="1:10" x14ac:dyDescent="0.25">
      <c r="A44" t="b">
        <f t="shared" si="0"/>
        <v>1</v>
      </c>
      <c r="B44">
        <v>42</v>
      </c>
      <c r="C44">
        <v>43</v>
      </c>
      <c r="D44" t="s">
        <v>18</v>
      </c>
      <c r="E44" s="3">
        <v>42751</v>
      </c>
      <c r="F44" t="s">
        <v>10</v>
      </c>
      <c r="G44" s="3">
        <v>42751</v>
      </c>
      <c r="H44" s="5">
        <v>50</v>
      </c>
      <c r="I44" s="2"/>
      <c r="J44" s="2">
        <f t="shared" si="1"/>
        <v>-510746550</v>
      </c>
    </row>
    <row r="45" spans="1:10" x14ac:dyDescent="0.25">
      <c r="A45" t="b">
        <f t="shared" si="0"/>
        <v>1</v>
      </c>
      <c r="B45">
        <v>43</v>
      </c>
      <c r="C45">
        <v>65</v>
      </c>
      <c r="D45" t="s">
        <v>21</v>
      </c>
      <c r="E45" s="3">
        <v>42751</v>
      </c>
      <c r="F45" t="s">
        <v>11</v>
      </c>
      <c r="G45" s="3">
        <v>42752</v>
      </c>
      <c r="H45" s="5">
        <v>3000000</v>
      </c>
      <c r="I45" s="2"/>
      <c r="J45" s="2">
        <f t="shared" si="1"/>
        <v>-513746550</v>
      </c>
    </row>
    <row r="46" spans="1:10" x14ac:dyDescent="0.25">
      <c r="A46" t="b">
        <f t="shared" si="0"/>
        <v>0</v>
      </c>
      <c r="B46">
        <v>44</v>
      </c>
      <c r="C46">
        <v>45</v>
      </c>
      <c r="D46" t="s">
        <v>22</v>
      </c>
      <c r="E46" s="3">
        <v>42751</v>
      </c>
      <c r="F46" t="s">
        <v>12</v>
      </c>
      <c r="G46" s="3">
        <v>42752</v>
      </c>
      <c r="H46" s="5">
        <v>2000</v>
      </c>
      <c r="I46" s="2"/>
      <c r="J46" s="2">
        <f t="shared" si="1"/>
        <v>-513748550</v>
      </c>
    </row>
    <row r="47" spans="1:10" x14ac:dyDescent="0.25">
      <c r="A47" t="b">
        <f t="shared" si="0"/>
        <v>1</v>
      </c>
      <c r="B47">
        <v>45</v>
      </c>
      <c r="C47">
        <v>1</v>
      </c>
      <c r="D47" t="s">
        <v>17</v>
      </c>
      <c r="E47" s="3">
        <v>42752</v>
      </c>
      <c r="F47" t="s">
        <v>8</v>
      </c>
      <c r="G47" s="3">
        <v>42752</v>
      </c>
      <c r="H47" s="5">
        <v>3500</v>
      </c>
      <c r="I47" s="2"/>
      <c r="J47" s="2">
        <f t="shared" si="1"/>
        <v>-513752050</v>
      </c>
    </row>
    <row r="48" spans="1:10" x14ac:dyDescent="0.25">
      <c r="A48" t="b">
        <f t="shared" si="0"/>
        <v>1</v>
      </c>
      <c r="B48">
        <v>46</v>
      </c>
      <c r="C48">
        <v>43</v>
      </c>
      <c r="D48" t="s">
        <v>18</v>
      </c>
      <c r="E48" s="3">
        <v>42752</v>
      </c>
      <c r="F48" t="s">
        <v>10</v>
      </c>
      <c r="G48" s="3">
        <v>42752</v>
      </c>
      <c r="H48" s="5">
        <v>50</v>
      </c>
      <c r="I48" s="2"/>
      <c r="J48" s="2">
        <f t="shared" si="1"/>
        <v>-513752100</v>
      </c>
    </row>
    <row r="49" spans="1:10" x14ac:dyDescent="0.25">
      <c r="A49" t="b">
        <f t="shared" si="0"/>
        <v>1</v>
      </c>
      <c r="B49">
        <v>47</v>
      </c>
      <c r="C49">
        <v>2</v>
      </c>
      <c r="D49" t="s">
        <v>19</v>
      </c>
      <c r="E49" s="3">
        <v>42752</v>
      </c>
      <c r="F49" t="s">
        <v>7</v>
      </c>
      <c r="G49" s="3">
        <v>42752</v>
      </c>
      <c r="H49" s="5"/>
      <c r="I49" s="2">
        <v>15000000</v>
      </c>
      <c r="J49" s="2">
        <f t="shared" si="1"/>
        <v>-498752100</v>
      </c>
    </row>
    <row r="50" spans="1:10" x14ac:dyDescent="0.25">
      <c r="A50" t="b">
        <f t="shared" si="0"/>
        <v>1</v>
      </c>
      <c r="B50">
        <v>48</v>
      </c>
      <c r="C50">
        <v>5</v>
      </c>
      <c r="D50" t="s">
        <v>23</v>
      </c>
      <c r="E50" s="3">
        <v>42752</v>
      </c>
      <c r="F50" t="s">
        <v>13</v>
      </c>
      <c r="G50" s="3">
        <v>42753</v>
      </c>
      <c r="H50" s="5"/>
      <c r="I50" s="2">
        <v>3000000</v>
      </c>
      <c r="J50" s="2">
        <f t="shared" si="1"/>
        <v>-495752100</v>
      </c>
    </row>
    <row r="51" spans="1:10" x14ac:dyDescent="0.25">
      <c r="A51" t="b">
        <f t="shared" si="0"/>
        <v>0</v>
      </c>
      <c r="B51">
        <v>49</v>
      </c>
      <c r="C51">
        <v>1</v>
      </c>
      <c r="D51" t="s">
        <v>17</v>
      </c>
      <c r="E51" s="3">
        <v>42752</v>
      </c>
      <c r="F51" t="s">
        <v>8</v>
      </c>
      <c r="G51" s="3">
        <v>42752</v>
      </c>
      <c r="H51" s="5">
        <v>25000000</v>
      </c>
      <c r="I51" s="2"/>
      <c r="J51" s="2">
        <f t="shared" si="1"/>
        <v>-520752100</v>
      </c>
    </row>
    <row r="52" spans="1:10" x14ac:dyDescent="0.25">
      <c r="A52" t="b">
        <f t="shared" si="0"/>
        <v>1</v>
      </c>
      <c r="B52">
        <v>50</v>
      </c>
      <c r="C52">
        <v>17</v>
      </c>
      <c r="D52" t="s">
        <v>20</v>
      </c>
      <c r="E52" s="3">
        <v>42753</v>
      </c>
      <c r="F52" t="s">
        <v>9</v>
      </c>
      <c r="G52" s="3">
        <v>42752</v>
      </c>
      <c r="H52" s="5">
        <v>24000</v>
      </c>
      <c r="I52" s="2"/>
      <c r="J52" s="2">
        <f t="shared" si="1"/>
        <v>-520776100</v>
      </c>
    </row>
    <row r="53" spans="1:10" x14ac:dyDescent="0.25">
      <c r="A53" t="b">
        <f t="shared" si="0"/>
        <v>1</v>
      </c>
      <c r="B53">
        <v>51</v>
      </c>
      <c r="C53">
        <v>43</v>
      </c>
      <c r="D53" t="s">
        <v>18</v>
      </c>
      <c r="E53" s="3">
        <v>42753</v>
      </c>
      <c r="F53" t="s">
        <v>10</v>
      </c>
      <c r="G53" s="3">
        <v>42753</v>
      </c>
      <c r="H53" s="5">
        <v>50</v>
      </c>
      <c r="I53" s="2"/>
      <c r="J53" s="2">
        <f t="shared" si="1"/>
        <v>-520776150</v>
      </c>
    </row>
    <row r="54" spans="1:10" x14ac:dyDescent="0.25">
      <c r="A54" t="b">
        <f t="shared" si="0"/>
        <v>1</v>
      </c>
      <c r="B54">
        <v>52</v>
      </c>
      <c r="C54">
        <v>43</v>
      </c>
      <c r="D54" t="s">
        <v>18</v>
      </c>
      <c r="E54" s="3">
        <v>42753</v>
      </c>
      <c r="F54" t="s">
        <v>10</v>
      </c>
      <c r="G54" s="3">
        <v>42753</v>
      </c>
      <c r="H54" s="5">
        <v>50</v>
      </c>
      <c r="I54" s="2"/>
      <c r="J54" s="2">
        <f t="shared" si="1"/>
        <v>-520776200</v>
      </c>
    </row>
    <row r="55" spans="1:10" x14ac:dyDescent="0.25">
      <c r="A55" t="b">
        <f t="shared" si="0"/>
        <v>1</v>
      </c>
      <c r="B55">
        <v>53</v>
      </c>
      <c r="C55">
        <v>67</v>
      </c>
      <c r="D55" t="s">
        <v>24</v>
      </c>
      <c r="E55" s="3">
        <v>42753</v>
      </c>
      <c r="F55" t="s">
        <v>14</v>
      </c>
      <c r="G55" s="3">
        <v>42753</v>
      </c>
      <c r="H55" s="5">
        <v>6000</v>
      </c>
      <c r="I55" s="2"/>
      <c r="J55" s="2">
        <f t="shared" si="1"/>
        <v>-520782200</v>
      </c>
    </row>
    <row r="56" spans="1:10" x14ac:dyDescent="0.25">
      <c r="A56" t="b">
        <f t="shared" si="0"/>
        <v>1</v>
      </c>
      <c r="B56">
        <v>54</v>
      </c>
      <c r="C56">
        <v>71</v>
      </c>
      <c r="D56" t="s">
        <v>25</v>
      </c>
      <c r="E56" s="3">
        <v>42753</v>
      </c>
      <c r="F56" t="s">
        <v>15</v>
      </c>
      <c r="G56" s="3">
        <v>42752</v>
      </c>
      <c r="H56" s="5"/>
      <c r="I56" s="2">
        <v>100000000</v>
      </c>
      <c r="J56" s="2">
        <f t="shared" si="1"/>
        <v>-420782200</v>
      </c>
    </row>
    <row r="57" spans="1:10" x14ac:dyDescent="0.25">
      <c r="A57" t="b">
        <f t="shared" si="0"/>
        <v>1</v>
      </c>
      <c r="B57">
        <v>55</v>
      </c>
      <c r="C57">
        <v>1</v>
      </c>
      <c r="D57" t="s">
        <v>17</v>
      </c>
      <c r="E57" s="3">
        <v>42753</v>
      </c>
      <c r="F57" t="s">
        <v>8</v>
      </c>
      <c r="G57" s="3">
        <v>42754</v>
      </c>
      <c r="H57" s="5">
        <v>45000000</v>
      </c>
      <c r="I57" s="2"/>
      <c r="J57" s="2">
        <f t="shared" si="1"/>
        <v>-465782200</v>
      </c>
    </row>
    <row r="58" spans="1:10" x14ac:dyDescent="0.25">
      <c r="A58" t="b">
        <f t="shared" si="0"/>
        <v>1</v>
      </c>
      <c r="B58">
        <v>56</v>
      </c>
      <c r="C58">
        <v>43</v>
      </c>
      <c r="D58" t="s">
        <v>18</v>
      </c>
      <c r="E58" s="3">
        <v>42753</v>
      </c>
      <c r="F58" t="s">
        <v>10</v>
      </c>
      <c r="G58" s="3">
        <v>42753</v>
      </c>
      <c r="H58" s="5">
        <v>50</v>
      </c>
      <c r="I58" s="2"/>
      <c r="J58" s="2">
        <f t="shared" si="1"/>
        <v>-465782250</v>
      </c>
    </row>
    <row r="59" spans="1:10" x14ac:dyDescent="0.25">
      <c r="A59" t="b">
        <f t="shared" si="0"/>
        <v>1</v>
      </c>
      <c r="B59">
        <v>57</v>
      </c>
      <c r="C59">
        <v>61</v>
      </c>
      <c r="D59" t="s">
        <v>26</v>
      </c>
      <c r="E59" s="3">
        <v>42753</v>
      </c>
      <c r="F59" t="s">
        <v>16</v>
      </c>
      <c r="G59" s="3">
        <v>42753</v>
      </c>
      <c r="H59" s="5">
        <v>300000</v>
      </c>
      <c r="I59" s="2"/>
      <c r="J59" s="2">
        <f t="shared" si="1"/>
        <v>-466082250</v>
      </c>
    </row>
    <row r="60" spans="1:10" x14ac:dyDescent="0.25">
      <c r="A60" t="b">
        <f t="shared" si="0"/>
        <v>1</v>
      </c>
      <c r="B60">
        <v>58</v>
      </c>
      <c r="C60">
        <v>1</v>
      </c>
      <c r="D60" t="s">
        <v>17</v>
      </c>
      <c r="E60" s="3">
        <v>42753</v>
      </c>
      <c r="F60" t="s">
        <v>8</v>
      </c>
      <c r="G60" s="3">
        <v>42753</v>
      </c>
      <c r="H60" s="5">
        <v>200000000</v>
      </c>
      <c r="I60" s="2"/>
      <c r="J60" s="2">
        <f t="shared" si="1"/>
        <v>-666082250</v>
      </c>
    </row>
    <row r="61" spans="1:10" x14ac:dyDescent="0.25">
      <c r="A61" t="b">
        <f t="shared" si="0"/>
        <v>0</v>
      </c>
      <c r="B61">
        <v>59</v>
      </c>
      <c r="C61">
        <v>2</v>
      </c>
      <c r="D61" t="s">
        <v>19</v>
      </c>
      <c r="E61" s="3">
        <v>42753</v>
      </c>
      <c r="F61" t="s">
        <v>7</v>
      </c>
      <c r="G61" s="3">
        <v>42753</v>
      </c>
      <c r="H61" s="5"/>
      <c r="I61" s="2">
        <v>10000</v>
      </c>
      <c r="J61" s="2">
        <f t="shared" si="1"/>
        <v>-666072250</v>
      </c>
    </row>
    <row r="62" spans="1:10" x14ac:dyDescent="0.25">
      <c r="A62" t="b">
        <f t="shared" si="0"/>
        <v>1</v>
      </c>
      <c r="B62">
        <v>60</v>
      </c>
      <c r="C62">
        <v>3</v>
      </c>
      <c r="D62" t="s">
        <v>20</v>
      </c>
      <c r="E62" s="3">
        <v>42754</v>
      </c>
      <c r="F62" t="s">
        <v>9</v>
      </c>
      <c r="G62" s="3">
        <v>42754</v>
      </c>
      <c r="H62" s="5">
        <v>35000</v>
      </c>
      <c r="I62" s="2"/>
      <c r="J62" s="2">
        <f t="shared" si="1"/>
        <v>-666107250</v>
      </c>
    </row>
    <row r="63" spans="1:10" x14ac:dyDescent="0.25">
      <c r="A63" t="b">
        <f t="shared" si="0"/>
        <v>1</v>
      </c>
      <c r="B63">
        <v>61</v>
      </c>
      <c r="C63">
        <v>43</v>
      </c>
      <c r="D63" t="s">
        <v>18</v>
      </c>
      <c r="E63" s="3">
        <v>42754</v>
      </c>
      <c r="F63" t="s">
        <v>10</v>
      </c>
      <c r="G63" s="3">
        <v>42754</v>
      </c>
      <c r="H63" s="5">
        <v>50</v>
      </c>
      <c r="I63" s="2"/>
      <c r="J63" s="2">
        <f t="shared" si="1"/>
        <v>-666107300</v>
      </c>
    </row>
    <row r="64" spans="1:10" x14ac:dyDescent="0.25">
      <c r="A64" t="b">
        <f t="shared" si="0"/>
        <v>0</v>
      </c>
      <c r="B64">
        <v>62</v>
      </c>
      <c r="C64">
        <v>65</v>
      </c>
      <c r="D64" t="s">
        <v>21</v>
      </c>
      <c r="E64" s="3">
        <v>42754</v>
      </c>
      <c r="F64" t="s">
        <v>11</v>
      </c>
      <c r="G64" s="3">
        <v>42754</v>
      </c>
      <c r="H64" s="5">
        <v>3000000</v>
      </c>
      <c r="I64" s="2"/>
      <c r="J64" s="2">
        <f t="shared" si="1"/>
        <v>-669107300</v>
      </c>
    </row>
    <row r="65" spans="1:10" x14ac:dyDescent="0.25">
      <c r="A65" t="b">
        <f t="shared" si="0"/>
        <v>1</v>
      </c>
      <c r="B65">
        <v>63</v>
      </c>
      <c r="C65">
        <v>45</v>
      </c>
      <c r="D65" t="s">
        <v>22</v>
      </c>
      <c r="E65" s="3">
        <v>42755</v>
      </c>
      <c r="F65" t="s">
        <v>12</v>
      </c>
      <c r="G65" s="3">
        <v>42756</v>
      </c>
      <c r="H65" s="5">
        <v>2000</v>
      </c>
      <c r="I65" s="2"/>
      <c r="J65" s="2">
        <f t="shared" si="1"/>
        <v>-669109300</v>
      </c>
    </row>
    <row r="66" spans="1:10" x14ac:dyDescent="0.25">
      <c r="A66" t="b">
        <f t="shared" si="0"/>
        <v>1</v>
      </c>
      <c r="B66">
        <v>64</v>
      </c>
      <c r="C66">
        <v>1</v>
      </c>
      <c r="D66" t="s">
        <v>17</v>
      </c>
      <c r="E66" s="3">
        <v>42755</v>
      </c>
      <c r="F66" t="s">
        <v>8</v>
      </c>
      <c r="G66" s="3">
        <v>42756</v>
      </c>
      <c r="H66" s="5">
        <v>3500</v>
      </c>
      <c r="I66" s="2"/>
      <c r="J66" s="2">
        <f t="shared" si="1"/>
        <v>-669112800</v>
      </c>
    </row>
    <row r="67" spans="1:10" x14ac:dyDescent="0.25">
      <c r="A67" t="b">
        <f t="shared" si="0"/>
        <v>0</v>
      </c>
      <c r="B67">
        <v>65</v>
      </c>
      <c r="C67">
        <v>43</v>
      </c>
      <c r="D67" t="s">
        <v>18</v>
      </c>
      <c r="E67" s="3">
        <v>42755</v>
      </c>
      <c r="F67" t="s">
        <v>10</v>
      </c>
      <c r="G67" s="3">
        <v>42756</v>
      </c>
      <c r="H67" s="5">
        <v>50</v>
      </c>
      <c r="I67" s="2"/>
      <c r="J67" s="2">
        <f t="shared" si="1"/>
        <v>-669112850</v>
      </c>
    </row>
    <row r="68" spans="1:10" x14ac:dyDescent="0.25">
      <c r="A68" t="b">
        <f t="shared" ref="A68:A78" si="2">+IF(E68=E69,TRUE,FALSE)</f>
        <v>1</v>
      </c>
      <c r="B68">
        <v>66</v>
      </c>
      <c r="C68">
        <v>2</v>
      </c>
      <c r="D68" t="s">
        <v>19</v>
      </c>
      <c r="E68" s="3">
        <v>42758</v>
      </c>
      <c r="F68" t="s">
        <v>7</v>
      </c>
      <c r="G68" s="3">
        <v>42759</v>
      </c>
      <c r="H68" s="5"/>
      <c r="I68" s="2">
        <v>15000000</v>
      </c>
      <c r="J68" s="2">
        <f t="shared" si="1"/>
        <v>-654112850</v>
      </c>
    </row>
    <row r="69" spans="1:10" x14ac:dyDescent="0.25">
      <c r="A69" t="b">
        <f t="shared" si="2"/>
        <v>1</v>
      </c>
      <c r="B69">
        <v>67</v>
      </c>
      <c r="C69">
        <v>5</v>
      </c>
      <c r="D69" t="s">
        <v>23</v>
      </c>
      <c r="E69" s="3">
        <v>42758</v>
      </c>
      <c r="F69" t="s">
        <v>13</v>
      </c>
      <c r="G69" s="3">
        <v>42759</v>
      </c>
      <c r="H69" s="5"/>
      <c r="I69" s="2">
        <v>3000000</v>
      </c>
      <c r="J69" s="2">
        <f t="shared" ref="J69:J78" si="3">+IF(ISBLANK(H69),+J68+I69,J68-H69)</f>
        <v>-651112850</v>
      </c>
    </row>
    <row r="70" spans="1:10" x14ac:dyDescent="0.25">
      <c r="A70" t="b">
        <f t="shared" si="2"/>
        <v>1</v>
      </c>
      <c r="B70">
        <v>68</v>
      </c>
      <c r="C70">
        <v>1</v>
      </c>
      <c r="D70" t="s">
        <v>17</v>
      </c>
      <c r="E70" s="3">
        <v>42758</v>
      </c>
      <c r="F70" t="s">
        <v>8</v>
      </c>
      <c r="G70" s="3">
        <v>42759</v>
      </c>
      <c r="H70" s="5">
        <v>25000000</v>
      </c>
      <c r="I70" s="2"/>
      <c r="J70" s="2">
        <f t="shared" si="3"/>
        <v>-676112850</v>
      </c>
    </row>
    <row r="71" spans="1:10" x14ac:dyDescent="0.25">
      <c r="A71" t="b">
        <f t="shared" si="2"/>
        <v>0</v>
      </c>
      <c r="B71">
        <v>69</v>
      </c>
      <c r="C71">
        <v>17</v>
      </c>
      <c r="D71" t="s">
        <v>20</v>
      </c>
      <c r="E71" s="3">
        <v>42758</v>
      </c>
      <c r="F71" t="s">
        <v>9</v>
      </c>
      <c r="G71" s="3">
        <v>42757</v>
      </c>
      <c r="H71" s="5">
        <v>24000</v>
      </c>
      <c r="I71" s="2"/>
      <c r="J71" s="2">
        <f t="shared" si="3"/>
        <v>-676136850</v>
      </c>
    </row>
    <row r="72" spans="1:10" x14ac:dyDescent="0.25">
      <c r="A72" t="b">
        <f t="shared" si="2"/>
        <v>1</v>
      </c>
      <c r="B72">
        <v>70</v>
      </c>
      <c r="C72">
        <v>43</v>
      </c>
      <c r="D72" t="s">
        <v>18</v>
      </c>
      <c r="E72" s="3">
        <v>42759</v>
      </c>
      <c r="F72" t="s">
        <v>10</v>
      </c>
      <c r="G72" s="3">
        <v>42759</v>
      </c>
      <c r="H72" s="5">
        <v>50</v>
      </c>
      <c r="I72" s="2"/>
      <c r="J72" s="2">
        <f t="shared" si="3"/>
        <v>-676136900</v>
      </c>
    </row>
    <row r="73" spans="1:10" x14ac:dyDescent="0.25">
      <c r="A73" t="b">
        <f t="shared" si="2"/>
        <v>1</v>
      </c>
      <c r="B73">
        <v>71</v>
      </c>
      <c r="C73">
        <v>43</v>
      </c>
      <c r="D73" t="s">
        <v>18</v>
      </c>
      <c r="E73" s="3">
        <v>42759</v>
      </c>
      <c r="F73" t="s">
        <v>10</v>
      </c>
      <c r="G73" s="3">
        <v>42759</v>
      </c>
      <c r="H73" s="5">
        <v>50</v>
      </c>
      <c r="I73" s="2"/>
      <c r="J73" s="2">
        <f t="shared" si="3"/>
        <v>-676136950</v>
      </c>
    </row>
    <row r="74" spans="1:10" x14ac:dyDescent="0.25">
      <c r="A74" t="b">
        <f t="shared" si="2"/>
        <v>1</v>
      </c>
      <c r="B74">
        <v>72</v>
      </c>
      <c r="C74">
        <v>67</v>
      </c>
      <c r="D74" t="s">
        <v>24</v>
      </c>
      <c r="E74" s="3">
        <v>42759</v>
      </c>
      <c r="F74" t="s">
        <v>14</v>
      </c>
      <c r="G74" s="3">
        <v>42759</v>
      </c>
      <c r="H74" s="5">
        <v>6000</v>
      </c>
      <c r="I74" s="2"/>
      <c r="J74" s="2">
        <f t="shared" si="3"/>
        <v>-676142950</v>
      </c>
    </row>
    <row r="75" spans="1:10" x14ac:dyDescent="0.25">
      <c r="A75" t="b">
        <f t="shared" si="2"/>
        <v>1</v>
      </c>
      <c r="B75">
        <v>73</v>
      </c>
      <c r="C75">
        <v>71</v>
      </c>
      <c r="D75" t="s">
        <v>25</v>
      </c>
      <c r="E75" s="3">
        <v>42759</v>
      </c>
      <c r="F75" t="s">
        <v>15</v>
      </c>
      <c r="G75" s="3">
        <v>42759</v>
      </c>
      <c r="H75" s="5"/>
      <c r="I75" s="2">
        <v>100000000</v>
      </c>
      <c r="J75" s="2">
        <f t="shared" si="3"/>
        <v>-576142950</v>
      </c>
    </row>
    <row r="76" spans="1:10" x14ac:dyDescent="0.25">
      <c r="A76" t="b">
        <f t="shared" si="2"/>
        <v>1</v>
      </c>
      <c r="B76">
        <v>74</v>
      </c>
      <c r="C76">
        <v>1</v>
      </c>
      <c r="D76" t="s">
        <v>17</v>
      </c>
      <c r="E76" s="3">
        <v>42759</v>
      </c>
      <c r="F76" t="s">
        <v>8</v>
      </c>
      <c r="G76" s="3">
        <v>42759</v>
      </c>
      <c r="H76" s="5">
        <v>45000000</v>
      </c>
      <c r="I76" s="2"/>
      <c r="J76" s="2">
        <f t="shared" si="3"/>
        <v>-621142950</v>
      </c>
    </row>
    <row r="77" spans="1:10" x14ac:dyDescent="0.25">
      <c r="A77" t="b">
        <f t="shared" si="2"/>
        <v>1</v>
      </c>
      <c r="B77">
        <v>75</v>
      </c>
      <c r="C77">
        <v>43</v>
      </c>
      <c r="D77" t="s">
        <v>18</v>
      </c>
      <c r="E77" s="3">
        <v>42759</v>
      </c>
      <c r="F77" t="s">
        <v>10</v>
      </c>
      <c r="G77" s="3">
        <v>42760</v>
      </c>
      <c r="H77" s="5">
        <v>50</v>
      </c>
      <c r="I77" s="2"/>
      <c r="J77" s="2">
        <f t="shared" si="3"/>
        <v>-621143000</v>
      </c>
    </row>
    <row r="78" spans="1:10" x14ac:dyDescent="0.25">
      <c r="A78" t="b">
        <f t="shared" si="2"/>
        <v>0</v>
      </c>
      <c r="B78">
        <v>76</v>
      </c>
      <c r="C78">
        <v>61</v>
      </c>
      <c r="D78" t="s">
        <v>26</v>
      </c>
      <c r="E78" s="3">
        <v>42759</v>
      </c>
      <c r="F78" t="s">
        <v>16</v>
      </c>
      <c r="G78" s="3">
        <v>42759</v>
      </c>
      <c r="H78" s="5">
        <v>300000</v>
      </c>
      <c r="I78" s="2"/>
      <c r="J78" s="2">
        <f t="shared" si="3"/>
        <v>-621443000</v>
      </c>
    </row>
    <row r="79" spans="1:10" x14ac:dyDescent="0.25">
      <c r="E79" s="3"/>
      <c r="G79" s="3"/>
      <c r="H79" s="3"/>
      <c r="J79" s="1"/>
    </row>
    <row r="80" spans="1:10" x14ac:dyDescent="0.25">
      <c r="E80" s="3"/>
      <c r="G80" s="3"/>
      <c r="H80" s="3"/>
      <c r="J80" s="1"/>
    </row>
  </sheetData>
  <conditionalFormatting sqref="E3:E80 G3:H21 G79:H80 G22:G78">
    <cfRule type="expression" dxfId="23" priority="7">
      <formula>$R3&lt;&gt;""</formula>
    </cfRule>
    <cfRule type="expression" dxfId="22" priority="8">
      <formula>$Q3=99</formula>
    </cfRule>
  </conditionalFormatting>
  <conditionalFormatting sqref="H22:H40">
    <cfRule type="expression" dxfId="21" priority="5">
      <formula>$R22&lt;&gt;""</formula>
    </cfRule>
    <cfRule type="expression" dxfId="20" priority="6">
      <formula>$Q22=99</formula>
    </cfRule>
  </conditionalFormatting>
  <conditionalFormatting sqref="H41:H59">
    <cfRule type="expression" dxfId="19" priority="3">
      <formula>$R41&lt;&gt;""</formula>
    </cfRule>
    <cfRule type="expression" dxfId="18" priority="4">
      <formula>$Q41=99</formula>
    </cfRule>
  </conditionalFormatting>
  <conditionalFormatting sqref="H60:H78">
    <cfRule type="expression" dxfId="17" priority="1">
      <formula>$R60&lt;&gt;""</formula>
    </cfRule>
    <cfRule type="expression" dxfId="16" priority="2">
      <formula>$Q60=99</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U36"/>
  <sheetViews>
    <sheetView workbookViewId="0">
      <selection activeCell="J5" sqref="J5"/>
    </sheetView>
  </sheetViews>
  <sheetFormatPr baseColWidth="10" defaultRowHeight="15" x14ac:dyDescent="0.25"/>
  <cols>
    <col min="2" max="2" width="20.5703125" customWidth="1"/>
    <col min="3" max="3" width="15.28515625" customWidth="1"/>
    <col min="5" max="5" width="16.5703125" bestFit="1" customWidth="1"/>
    <col min="6" max="6" width="20.28515625" customWidth="1"/>
    <col min="7" max="7" width="12.85546875" bestFit="1" customWidth="1"/>
    <col min="10" max="10" width="13.7109375" bestFit="1" customWidth="1"/>
    <col min="11" max="11" width="16.42578125" bestFit="1" customWidth="1"/>
    <col min="14" max="14" width="30.85546875" bestFit="1" customWidth="1"/>
  </cols>
  <sheetData>
    <row r="1" spans="1:19" x14ac:dyDescent="0.25">
      <c r="A1" s="4"/>
      <c r="B1" s="4"/>
      <c r="C1" s="4"/>
    </row>
    <row r="4" spans="1:19" ht="30" x14ac:dyDescent="0.25">
      <c r="B4" s="19" t="s">
        <v>28</v>
      </c>
      <c r="C4" s="19" t="s">
        <v>4</v>
      </c>
      <c r="D4" s="19" t="s">
        <v>3</v>
      </c>
      <c r="E4" s="20" t="s">
        <v>0</v>
      </c>
      <c r="F4" s="19" t="s">
        <v>1</v>
      </c>
      <c r="G4" s="20" t="s">
        <v>2</v>
      </c>
      <c r="H4" s="20" t="s">
        <v>5</v>
      </c>
      <c r="I4" s="20" t="s">
        <v>6</v>
      </c>
      <c r="J4" s="20" t="s">
        <v>29</v>
      </c>
      <c r="K4" s="20" t="s">
        <v>30</v>
      </c>
      <c r="N4" s="7" t="s">
        <v>32</v>
      </c>
    </row>
    <row r="5" spans="1:19" x14ac:dyDescent="0.25">
      <c r="B5" s="6">
        <v>4</v>
      </c>
      <c r="C5" s="6">
        <v>43</v>
      </c>
      <c r="D5" s="6" t="s">
        <v>18</v>
      </c>
      <c r="E5" s="8">
        <v>42737</v>
      </c>
      <c r="F5" s="6" t="s">
        <v>10</v>
      </c>
      <c r="G5" s="8">
        <v>42737</v>
      </c>
      <c r="H5" s="9">
        <v>50</v>
      </c>
      <c r="I5" s="10"/>
      <c r="J5" s="11">
        <v>-203027050</v>
      </c>
      <c r="K5" s="10">
        <v>-100000000</v>
      </c>
    </row>
    <row r="6" spans="1:19" ht="15" customHeight="1" x14ac:dyDescent="0.25">
      <c r="B6" s="6">
        <v>8</v>
      </c>
      <c r="C6" s="6">
        <v>43</v>
      </c>
      <c r="D6" s="6" t="s">
        <v>18</v>
      </c>
      <c r="E6" s="8">
        <v>42738</v>
      </c>
      <c r="F6" s="6" t="s">
        <v>10</v>
      </c>
      <c r="G6" s="8">
        <v>42738</v>
      </c>
      <c r="H6" s="9">
        <v>50</v>
      </c>
      <c r="I6" s="10"/>
      <c r="J6" s="10">
        <v>-203030600</v>
      </c>
      <c r="K6" s="11">
        <v>-203027050</v>
      </c>
      <c r="N6" s="36" t="s">
        <v>36</v>
      </c>
      <c r="O6" s="36"/>
      <c r="P6" s="36"/>
      <c r="Q6" s="36"/>
      <c r="R6" s="36"/>
      <c r="S6" s="36"/>
    </row>
    <row r="7" spans="1:19" x14ac:dyDescent="0.25">
      <c r="B7" s="6">
        <v>13</v>
      </c>
      <c r="C7" s="6">
        <v>43</v>
      </c>
      <c r="D7" s="6" t="s">
        <v>18</v>
      </c>
      <c r="E7" s="8">
        <v>42740</v>
      </c>
      <c r="F7" s="6" t="s">
        <v>10</v>
      </c>
      <c r="G7" s="8">
        <v>42741</v>
      </c>
      <c r="H7" s="9">
        <v>50</v>
      </c>
      <c r="I7" s="10"/>
      <c r="J7" s="10">
        <v>-210054700</v>
      </c>
      <c r="K7" s="10">
        <v>-285030600</v>
      </c>
      <c r="N7" s="36"/>
      <c r="O7" s="36"/>
      <c r="P7" s="36"/>
      <c r="Q7" s="36"/>
      <c r="R7" s="36"/>
      <c r="S7" s="36"/>
    </row>
    <row r="8" spans="1:19" x14ac:dyDescent="0.25">
      <c r="B8" s="6">
        <v>14</v>
      </c>
      <c r="C8" s="6">
        <v>43</v>
      </c>
      <c r="D8" s="6" t="s">
        <v>18</v>
      </c>
      <c r="E8" s="8">
        <v>42740</v>
      </c>
      <c r="F8" s="6" t="s">
        <v>10</v>
      </c>
      <c r="G8" s="8">
        <v>42740</v>
      </c>
      <c r="H8" s="9">
        <v>50</v>
      </c>
      <c r="I8" s="10"/>
      <c r="J8" s="10">
        <v>-210054700</v>
      </c>
      <c r="K8" s="10">
        <v>-285030600</v>
      </c>
      <c r="N8" s="36"/>
      <c r="O8" s="36"/>
      <c r="P8" s="36"/>
      <c r="Q8" s="36"/>
      <c r="R8" s="36"/>
      <c r="S8" s="36"/>
    </row>
    <row r="9" spans="1:19" x14ac:dyDescent="0.25">
      <c r="B9" s="6">
        <v>18</v>
      </c>
      <c r="C9" s="6">
        <v>43</v>
      </c>
      <c r="D9" s="6" t="s">
        <v>18</v>
      </c>
      <c r="E9" s="8">
        <v>42744</v>
      </c>
      <c r="F9" s="6" t="s">
        <v>10</v>
      </c>
      <c r="G9" s="8">
        <v>42744</v>
      </c>
      <c r="H9" s="9">
        <v>50</v>
      </c>
      <c r="I9" s="10"/>
      <c r="J9" s="10">
        <v>-155360750</v>
      </c>
      <c r="K9" s="10">
        <v>-310054700</v>
      </c>
      <c r="N9" s="36"/>
      <c r="O9" s="36"/>
      <c r="P9" s="36"/>
      <c r="Q9" s="36"/>
      <c r="R9" s="36"/>
      <c r="S9" s="36"/>
    </row>
    <row r="10" spans="1:19" x14ac:dyDescent="0.25">
      <c r="B10" s="6">
        <v>23</v>
      </c>
      <c r="C10" s="6">
        <v>43</v>
      </c>
      <c r="D10" s="6" t="s">
        <v>18</v>
      </c>
      <c r="E10" s="8">
        <v>42746</v>
      </c>
      <c r="F10" s="6" t="s">
        <v>10</v>
      </c>
      <c r="G10" s="8">
        <v>42746</v>
      </c>
      <c r="H10" s="9">
        <v>50</v>
      </c>
      <c r="I10" s="10"/>
      <c r="J10" s="10">
        <v>-358385800</v>
      </c>
      <c r="K10" s="10">
        <v>-455350750</v>
      </c>
      <c r="N10" s="36"/>
      <c r="O10" s="36"/>
      <c r="P10" s="36"/>
      <c r="Q10" s="36"/>
      <c r="R10" s="36"/>
      <c r="S10" s="36"/>
    </row>
    <row r="11" spans="1:19" x14ac:dyDescent="0.25">
      <c r="B11" s="6">
        <v>27</v>
      </c>
      <c r="C11" s="6">
        <v>43</v>
      </c>
      <c r="D11" s="6" t="s">
        <v>18</v>
      </c>
      <c r="E11" s="8">
        <v>42747</v>
      </c>
      <c r="F11" s="6" t="s">
        <v>10</v>
      </c>
      <c r="G11" s="8">
        <v>42747</v>
      </c>
      <c r="H11" s="9">
        <v>50</v>
      </c>
      <c r="I11" s="10"/>
      <c r="J11" s="10">
        <v>-265421450</v>
      </c>
      <c r="K11" s="10">
        <v>-358385800</v>
      </c>
      <c r="N11" s="36"/>
      <c r="O11" s="36"/>
      <c r="P11" s="36"/>
      <c r="Q11" s="36"/>
      <c r="R11" s="36"/>
      <c r="S11" s="36"/>
    </row>
    <row r="12" spans="1:19" x14ac:dyDescent="0.25">
      <c r="B12" s="6">
        <v>32</v>
      </c>
      <c r="C12" s="6">
        <v>43</v>
      </c>
      <c r="D12" s="6" t="s">
        <v>18</v>
      </c>
      <c r="E12" s="8">
        <v>42747</v>
      </c>
      <c r="F12" s="6" t="s">
        <v>10</v>
      </c>
      <c r="G12" s="8">
        <v>42739</v>
      </c>
      <c r="H12" s="9">
        <v>50</v>
      </c>
      <c r="I12" s="10"/>
      <c r="J12" s="10">
        <v>-265421450</v>
      </c>
      <c r="K12" s="10">
        <v>-358385800</v>
      </c>
      <c r="N12" s="36"/>
      <c r="O12" s="36"/>
      <c r="P12" s="36"/>
      <c r="Q12" s="36"/>
      <c r="R12" s="36"/>
      <c r="S12" s="36"/>
    </row>
    <row r="13" spans="1:19" x14ac:dyDescent="0.25">
      <c r="B13" s="6">
        <v>33</v>
      </c>
      <c r="C13" s="6">
        <v>43</v>
      </c>
      <c r="D13" s="6" t="s">
        <v>18</v>
      </c>
      <c r="E13" s="8">
        <v>42747</v>
      </c>
      <c r="F13" s="6" t="s">
        <v>10</v>
      </c>
      <c r="G13" s="8">
        <v>42739</v>
      </c>
      <c r="H13" s="9">
        <v>50</v>
      </c>
      <c r="I13" s="10"/>
      <c r="J13" s="10">
        <v>-265421450</v>
      </c>
      <c r="K13" s="10">
        <v>-358385800</v>
      </c>
      <c r="N13" s="36"/>
      <c r="O13" s="36"/>
      <c r="P13" s="36"/>
      <c r="Q13" s="36"/>
      <c r="R13" s="36"/>
      <c r="S13" s="36"/>
    </row>
    <row r="14" spans="1:19" x14ac:dyDescent="0.25">
      <c r="B14" s="6">
        <v>37</v>
      </c>
      <c r="C14" s="6">
        <v>43</v>
      </c>
      <c r="D14" s="6" t="s">
        <v>18</v>
      </c>
      <c r="E14" s="8">
        <v>42748</v>
      </c>
      <c r="F14" s="6" t="s">
        <v>10</v>
      </c>
      <c r="G14" s="8">
        <v>42748</v>
      </c>
      <c r="H14" s="9">
        <v>50</v>
      </c>
      <c r="I14" s="10"/>
      <c r="J14" s="10">
        <v>-510746500</v>
      </c>
      <c r="K14" s="10">
        <v>-265421450</v>
      </c>
      <c r="N14" s="36"/>
      <c r="O14" s="36"/>
      <c r="P14" s="36"/>
      <c r="Q14" s="36"/>
      <c r="R14" s="36"/>
      <c r="S14" s="36"/>
    </row>
    <row r="15" spans="1:19" x14ac:dyDescent="0.25">
      <c r="B15" s="6">
        <v>42</v>
      </c>
      <c r="C15" s="6">
        <v>43</v>
      </c>
      <c r="D15" s="6" t="s">
        <v>18</v>
      </c>
      <c r="E15" s="8">
        <v>42751</v>
      </c>
      <c r="F15" s="6" t="s">
        <v>10</v>
      </c>
      <c r="G15" s="8">
        <v>42751</v>
      </c>
      <c r="H15" s="9">
        <v>50</v>
      </c>
      <c r="I15" s="10"/>
      <c r="J15" s="10">
        <v>-513748550</v>
      </c>
      <c r="K15" s="10">
        <v>-610746500</v>
      </c>
    </row>
    <row r="16" spans="1:19" ht="17.25" customHeight="1" x14ac:dyDescent="0.25">
      <c r="B16" s="6">
        <v>46</v>
      </c>
      <c r="C16" s="6">
        <v>43</v>
      </c>
      <c r="D16" s="6" t="s">
        <v>18</v>
      </c>
      <c r="E16" s="8">
        <v>42752</v>
      </c>
      <c r="F16" s="6" t="s">
        <v>10</v>
      </c>
      <c r="G16" s="8">
        <v>42752</v>
      </c>
      <c r="H16" s="9">
        <v>50</v>
      </c>
      <c r="I16" s="10"/>
      <c r="J16" s="10">
        <v>-520752100</v>
      </c>
      <c r="K16" s="10">
        <v>-513748550</v>
      </c>
      <c r="N16" s="36" t="s">
        <v>37</v>
      </c>
      <c r="O16" s="36"/>
      <c r="P16" s="36"/>
      <c r="Q16" s="36"/>
      <c r="R16" s="36"/>
      <c r="S16" s="36"/>
    </row>
    <row r="17" spans="2:21" ht="15" customHeight="1" x14ac:dyDescent="0.25">
      <c r="B17" s="6">
        <v>51</v>
      </c>
      <c r="C17" s="6">
        <v>43</v>
      </c>
      <c r="D17" s="6" t="s">
        <v>18</v>
      </c>
      <c r="E17" s="8">
        <v>42753</v>
      </c>
      <c r="F17" s="6" t="s">
        <v>10</v>
      </c>
      <c r="G17" s="8">
        <v>42753</v>
      </c>
      <c r="H17" s="9">
        <v>50</v>
      </c>
      <c r="I17" s="10"/>
      <c r="J17" s="10">
        <v>-666072250</v>
      </c>
      <c r="K17" s="10">
        <v>-520752100</v>
      </c>
      <c r="N17" s="36"/>
      <c r="O17" s="36"/>
      <c r="P17" s="36"/>
      <c r="Q17" s="36"/>
      <c r="R17" s="36"/>
      <c r="S17" s="36"/>
    </row>
    <row r="18" spans="2:21" x14ac:dyDescent="0.25">
      <c r="B18" s="6">
        <v>52</v>
      </c>
      <c r="C18" s="6">
        <v>43</v>
      </c>
      <c r="D18" s="6" t="s">
        <v>18</v>
      </c>
      <c r="E18" s="8">
        <v>42753</v>
      </c>
      <c r="F18" s="6" t="s">
        <v>10</v>
      </c>
      <c r="G18" s="8">
        <v>42753</v>
      </c>
      <c r="H18" s="9">
        <v>50</v>
      </c>
      <c r="I18" s="10"/>
      <c r="J18" s="10">
        <v>-666072250</v>
      </c>
      <c r="K18" s="10">
        <v>-520752100</v>
      </c>
      <c r="N18" s="36"/>
      <c r="O18" s="36"/>
      <c r="P18" s="36"/>
      <c r="Q18" s="36"/>
      <c r="R18" s="36"/>
      <c r="S18" s="36"/>
    </row>
    <row r="19" spans="2:21" x14ac:dyDescent="0.25">
      <c r="B19" s="6">
        <v>56</v>
      </c>
      <c r="C19" s="6">
        <v>43</v>
      </c>
      <c r="D19" s="6" t="s">
        <v>18</v>
      </c>
      <c r="E19" s="8">
        <v>42753</v>
      </c>
      <c r="F19" s="6" t="s">
        <v>10</v>
      </c>
      <c r="G19" s="8">
        <v>42753</v>
      </c>
      <c r="H19" s="9">
        <v>50</v>
      </c>
      <c r="I19" s="10"/>
      <c r="J19" s="10">
        <v>-666072250</v>
      </c>
      <c r="K19" s="10">
        <v>-520752100</v>
      </c>
      <c r="N19" s="12"/>
      <c r="O19" s="12"/>
      <c r="P19" s="12"/>
      <c r="Q19" s="12"/>
      <c r="R19" s="12"/>
    </row>
    <row r="20" spans="2:21" ht="17.25" customHeight="1" x14ac:dyDescent="0.25">
      <c r="B20" s="6">
        <v>61</v>
      </c>
      <c r="C20" s="6">
        <v>43</v>
      </c>
      <c r="D20" s="6" t="s">
        <v>18</v>
      </c>
      <c r="E20" s="8">
        <v>42754</v>
      </c>
      <c r="F20" s="6" t="s">
        <v>10</v>
      </c>
      <c r="G20" s="8">
        <v>42754</v>
      </c>
      <c r="H20" s="9">
        <v>50</v>
      </c>
      <c r="I20" s="10"/>
      <c r="J20" s="10">
        <v>-669107300</v>
      </c>
      <c r="K20" s="10">
        <v>-666072250</v>
      </c>
      <c r="N20" s="36" t="s">
        <v>38</v>
      </c>
      <c r="O20" s="36"/>
      <c r="P20" s="36"/>
      <c r="Q20" s="36"/>
      <c r="R20" s="36"/>
      <c r="S20" s="36"/>
    </row>
    <row r="21" spans="2:21" x14ac:dyDescent="0.25">
      <c r="B21" s="6">
        <v>65</v>
      </c>
      <c r="C21" s="6">
        <v>43</v>
      </c>
      <c r="D21" s="6" t="s">
        <v>18</v>
      </c>
      <c r="E21" s="8">
        <v>42755</v>
      </c>
      <c r="F21" s="6" t="s">
        <v>10</v>
      </c>
      <c r="G21" s="8">
        <v>42756</v>
      </c>
      <c r="H21" s="9">
        <v>50</v>
      </c>
      <c r="I21" s="10"/>
      <c r="J21" s="10">
        <v>-669112850</v>
      </c>
      <c r="K21" s="10">
        <v>-669107300</v>
      </c>
      <c r="N21" s="36"/>
      <c r="O21" s="36"/>
      <c r="P21" s="36"/>
      <c r="Q21" s="36"/>
      <c r="R21" s="36"/>
      <c r="S21" s="36"/>
    </row>
    <row r="22" spans="2:21" x14ac:dyDescent="0.25">
      <c r="B22" s="6">
        <v>70</v>
      </c>
      <c r="C22" s="6">
        <v>43</v>
      </c>
      <c r="D22" s="6" t="s">
        <v>18</v>
      </c>
      <c r="E22" s="8">
        <v>42759</v>
      </c>
      <c r="F22" s="6" t="s">
        <v>10</v>
      </c>
      <c r="G22" s="8">
        <v>42759</v>
      </c>
      <c r="H22" s="9">
        <v>50</v>
      </c>
      <c r="I22" s="10"/>
      <c r="J22" s="10">
        <v>-621443000</v>
      </c>
      <c r="K22" s="10">
        <v>-776136850</v>
      </c>
      <c r="N22" s="36"/>
      <c r="O22" s="36"/>
      <c r="P22" s="36"/>
      <c r="Q22" s="36"/>
      <c r="R22" s="36"/>
      <c r="S22" s="36"/>
    </row>
    <row r="23" spans="2:21" x14ac:dyDescent="0.25">
      <c r="B23" s="6">
        <v>71</v>
      </c>
      <c r="C23" s="6">
        <v>43</v>
      </c>
      <c r="D23" s="6" t="s">
        <v>18</v>
      </c>
      <c r="E23" s="8">
        <v>42759</v>
      </c>
      <c r="F23" s="6" t="s">
        <v>10</v>
      </c>
      <c r="G23" s="8">
        <v>42759</v>
      </c>
      <c r="H23" s="9">
        <v>50</v>
      </c>
      <c r="I23" s="10"/>
      <c r="J23" s="10">
        <v>-621443000</v>
      </c>
      <c r="K23" s="10">
        <v>-776136850</v>
      </c>
      <c r="N23" s="36"/>
      <c r="O23" s="36"/>
      <c r="P23" s="36"/>
      <c r="Q23" s="36"/>
      <c r="R23" s="36"/>
      <c r="S23" s="36"/>
    </row>
    <row r="24" spans="2:21" ht="15.75" thickBot="1" x14ac:dyDescent="0.3">
      <c r="B24" s="6">
        <v>75</v>
      </c>
      <c r="C24" s="6">
        <v>43</v>
      </c>
      <c r="D24" s="6" t="s">
        <v>18</v>
      </c>
      <c r="E24" s="8">
        <v>42759</v>
      </c>
      <c r="F24" s="6" t="s">
        <v>10</v>
      </c>
      <c r="G24" s="8">
        <v>42760</v>
      </c>
      <c r="H24" s="9">
        <v>50</v>
      </c>
      <c r="I24" s="10"/>
      <c r="J24" s="10">
        <v>-621443000</v>
      </c>
      <c r="K24" s="10">
        <v>-776136850</v>
      </c>
    </row>
    <row r="25" spans="2:21" x14ac:dyDescent="0.25">
      <c r="N25" s="13" t="s">
        <v>33</v>
      </c>
      <c r="O25" s="14"/>
      <c r="P25" s="14"/>
      <c r="Q25" s="14"/>
      <c r="R25" s="14"/>
      <c r="S25" s="14"/>
      <c r="T25" s="14"/>
      <c r="U25" s="37" t="s">
        <v>39</v>
      </c>
    </row>
    <row r="26" spans="2:21" x14ac:dyDescent="0.25">
      <c r="N26" s="15"/>
      <c r="O26" s="16"/>
      <c r="P26" s="16"/>
      <c r="Q26" s="16"/>
      <c r="R26" s="16"/>
      <c r="S26" s="16"/>
      <c r="T26" s="16"/>
      <c r="U26" s="38"/>
    </row>
    <row r="27" spans="2:21" x14ac:dyDescent="0.25">
      <c r="N27" s="15" t="s">
        <v>42</v>
      </c>
      <c r="O27" s="16"/>
      <c r="P27" s="16"/>
      <c r="Q27" s="16"/>
      <c r="R27" s="16"/>
      <c r="S27" s="16"/>
      <c r="T27" s="16"/>
      <c r="U27" s="38"/>
    </row>
    <row r="28" spans="2:21" x14ac:dyDescent="0.25">
      <c r="N28" s="15" t="s">
        <v>35</v>
      </c>
      <c r="O28" s="16"/>
      <c r="P28" s="16"/>
      <c r="Q28" s="16"/>
      <c r="R28" s="16"/>
      <c r="S28" s="16"/>
      <c r="T28" s="16"/>
      <c r="U28" s="38"/>
    </row>
    <row r="29" spans="2:21" ht="15.75" thickBot="1" x14ac:dyDescent="0.3">
      <c r="N29" s="17" t="s">
        <v>34</v>
      </c>
      <c r="O29" s="18"/>
      <c r="P29" s="18"/>
      <c r="Q29" s="18"/>
      <c r="R29" s="18"/>
      <c r="S29" s="18"/>
      <c r="T29" s="18"/>
      <c r="U29" s="39"/>
    </row>
    <row r="30" spans="2:21" ht="15.75" thickBot="1" x14ac:dyDescent="0.3"/>
    <row r="31" spans="2:21" ht="15" customHeight="1" x14ac:dyDescent="0.25">
      <c r="N31" s="40" t="s">
        <v>40</v>
      </c>
      <c r="O31" s="41"/>
      <c r="P31" s="41"/>
      <c r="Q31" s="41"/>
      <c r="R31" s="41"/>
      <c r="S31" s="41"/>
      <c r="T31" s="41"/>
      <c r="U31" s="42"/>
    </row>
    <row r="32" spans="2:21" x14ac:dyDescent="0.25">
      <c r="N32" s="43"/>
      <c r="O32" s="44"/>
      <c r="P32" s="44"/>
      <c r="Q32" s="44"/>
      <c r="R32" s="44"/>
      <c r="S32" s="44"/>
      <c r="T32" s="44"/>
      <c r="U32" s="45"/>
    </row>
    <row r="33" spans="14:21" ht="15.75" thickBot="1" x14ac:dyDescent="0.3">
      <c r="N33" s="46"/>
      <c r="O33" s="47"/>
      <c r="P33" s="47"/>
      <c r="Q33" s="47"/>
      <c r="R33" s="47"/>
      <c r="S33" s="47"/>
      <c r="T33" s="47"/>
      <c r="U33" s="48"/>
    </row>
    <row r="36" spans="14:21" x14ac:dyDescent="0.25">
      <c r="N36" s="21" t="s">
        <v>41</v>
      </c>
    </row>
  </sheetData>
  <mergeCells count="5">
    <mergeCell ref="N6:S14"/>
    <mergeCell ref="N16:S18"/>
    <mergeCell ref="N20:S23"/>
    <mergeCell ref="U25:U29"/>
    <mergeCell ref="N31:U33"/>
  </mergeCells>
  <conditionalFormatting sqref="G10:G24 E5:E24 G5:H9">
    <cfRule type="expression" dxfId="15" priority="7">
      <formula>$Q5&lt;&gt;""</formula>
    </cfRule>
    <cfRule type="expression" dxfId="14" priority="8">
      <formula>$P5=99</formula>
    </cfRule>
  </conditionalFormatting>
  <conditionalFormatting sqref="H10:H14">
    <cfRule type="expression" dxfId="13" priority="5">
      <formula>$Q10&lt;&gt;""</formula>
    </cfRule>
    <cfRule type="expression" dxfId="12" priority="6">
      <formula>$P10=99</formula>
    </cfRule>
  </conditionalFormatting>
  <conditionalFormatting sqref="H15:H19">
    <cfRule type="expression" dxfId="11" priority="3">
      <formula>$Q15&lt;&gt;""</formula>
    </cfRule>
    <cfRule type="expression" dxfId="10" priority="4">
      <formula>$P15=99</formula>
    </cfRule>
  </conditionalFormatting>
  <conditionalFormatting sqref="H20:H24">
    <cfRule type="expression" dxfId="9" priority="1">
      <formula>$Q20&lt;&gt;""</formula>
    </cfRule>
    <cfRule type="expression" dxfId="8" priority="2">
      <formula>$P20=99</formula>
    </cfRule>
  </conditionalFormatting>
  <dataValidations disablePrompts="1" count="1">
    <dataValidation type="list" allowBlank="1" showInputMessage="1" showErrorMessage="1" sqref="C1">
      <formula1>"J,J-1,"</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U36"/>
  <sheetViews>
    <sheetView tabSelected="1" topLeftCell="B1" workbookViewId="0">
      <selection activeCell="K6" sqref="K6"/>
    </sheetView>
  </sheetViews>
  <sheetFormatPr baseColWidth="10" defaultRowHeight="15" x14ac:dyDescent="0.25"/>
  <cols>
    <col min="2" max="2" width="20.5703125" customWidth="1"/>
    <col min="3" max="3" width="15.28515625" customWidth="1"/>
    <col min="5" max="5" width="16.5703125" bestFit="1" customWidth="1"/>
    <col min="6" max="6" width="20.28515625" customWidth="1"/>
    <col min="7" max="7" width="12.85546875" bestFit="1" customWidth="1"/>
    <col min="10" max="10" width="13.7109375" bestFit="1" customWidth="1"/>
    <col min="11" max="11" width="16.42578125" bestFit="1" customWidth="1"/>
    <col min="14" max="14" width="30.85546875" bestFit="1" customWidth="1"/>
  </cols>
  <sheetData>
    <row r="1" spans="1:19" x14ac:dyDescent="0.25">
      <c r="A1" s="4"/>
      <c r="B1" s="4"/>
      <c r="C1" s="4"/>
    </row>
    <row r="4" spans="1:19" ht="30" x14ac:dyDescent="0.25">
      <c r="B4" s="19" t="s">
        <v>28</v>
      </c>
      <c r="C4" s="19" t="s">
        <v>4</v>
      </c>
      <c r="D4" s="19" t="s">
        <v>3</v>
      </c>
      <c r="E4" s="20" t="s">
        <v>0</v>
      </c>
      <c r="F4" s="19" t="s">
        <v>1</v>
      </c>
      <c r="G4" s="20" t="s">
        <v>2</v>
      </c>
      <c r="H4" s="20" t="s">
        <v>5</v>
      </c>
      <c r="I4" s="20" t="s">
        <v>6</v>
      </c>
      <c r="J4" s="20" t="s">
        <v>29</v>
      </c>
      <c r="K4" s="20" t="s">
        <v>30</v>
      </c>
      <c r="N4" s="7"/>
    </row>
    <row r="5" spans="1:19" x14ac:dyDescent="0.25">
      <c r="B5" s="6">
        <v>4</v>
      </c>
      <c r="C5" s="6">
        <v>43</v>
      </c>
      <c r="D5" s="6" t="s">
        <v>18</v>
      </c>
      <c r="E5" s="8">
        <v>42737</v>
      </c>
      <c r="F5" s="6" t="s">
        <v>10</v>
      </c>
      <c r="G5" s="8">
        <v>42737</v>
      </c>
      <c r="H5" s="9">
        <v>50</v>
      </c>
      <c r="I5" s="10"/>
      <c r="J5" s="11">
        <f t="array" ref="J5">VALUE(INDEX('OPERATIONS DU RELEVE BANCAIRE'!$J$3:$J$78,MATCH(1,('OPERATIONS DU RELEVE BANCAIRE'!$E$3:$E$78='FRFO RESOLU'!E5)*('OPERATIONS DU RELEVE BANCAIRE'!$A$3:$A$78=FALSE),0)))</f>
        <v>-203027050</v>
      </c>
      <c r="K5" s="10">
        <f t="array" ref="K5">VALUE(INDEX('OPERATIONS DU RELEVE BANCAIRE'!$J$3:$J$78,MATCH(1,('OPERATIONS DU RELEVE BANCAIRE'!$E$3:$E$78='FRFO RESOLU'!E5)*1-('OPERATIONS DU RELEVE BANCAIRE'!$A$3:$A$78=FALSE),0)-1))</f>
        <v>-200000000</v>
      </c>
    </row>
    <row r="6" spans="1:19" ht="15" customHeight="1" x14ac:dyDescent="0.25">
      <c r="B6" s="6">
        <v>8</v>
      </c>
      <c r="C6" s="6">
        <v>43</v>
      </c>
      <c r="D6" s="6" t="s">
        <v>18</v>
      </c>
      <c r="E6" s="8">
        <v>42738</v>
      </c>
      <c r="F6" s="6" t="s">
        <v>10</v>
      </c>
      <c r="G6" s="8">
        <v>42738</v>
      </c>
      <c r="H6" s="9">
        <v>50</v>
      </c>
      <c r="I6" s="10"/>
      <c r="J6" s="11">
        <f t="array" ref="J6">VALUE(INDEX('OPERATIONS DU RELEVE BANCAIRE'!$J$3:$J$78,MATCH(1,('OPERATIONS DU RELEVE BANCAIRE'!$E$3:$E$78='FRFO RESOLU'!E6)*('OPERATIONS DU RELEVE BANCAIRE'!$A$3:$A$78=FALSE),0)))</f>
        <v>-203030600</v>
      </c>
      <c r="K6" s="10">
        <f t="array" ref="K6">VALUE(INDEX('OPERATIONS DU RELEVE BANCAIRE'!$J$3:$J$78,MATCH(1,('OPERATIONS DU RELEVE BANCAIRE'!$E$3:$E$78='FRFO RESOLU'!E6)*1-('OPERATIONS DU RELEVE BANCAIRE'!$A$3:$A$78=FALSE),0)-1))</f>
        <v>-203027050</v>
      </c>
      <c r="N6" s="23"/>
      <c r="O6" s="23"/>
      <c r="P6" s="23"/>
      <c r="Q6" s="23"/>
      <c r="R6" s="23"/>
      <c r="S6" s="23"/>
    </row>
    <row r="7" spans="1:19" x14ac:dyDescent="0.25">
      <c r="B7" s="6">
        <v>13</v>
      </c>
      <c r="C7" s="6">
        <v>43</v>
      </c>
      <c r="D7" s="6" t="s">
        <v>18</v>
      </c>
      <c r="E7" s="8">
        <v>42740</v>
      </c>
      <c r="F7" s="6" t="s">
        <v>10</v>
      </c>
      <c r="G7" s="8">
        <v>42741</v>
      </c>
      <c r="H7" s="9">
        <v>50</v>
      </c>
      <c r="I7" s="10"/>
      <c r="J7" s="11">
        <f t="array" ref="J7">VALUE(INDEX('OPERATIONS DU RELEVE BANCAIRE'!$J$3:$J$78,MATCH(1,('OPERATIONS DU RELEVE BANCAIRE'!$E$3:$E$78='FRFO RESOLU'!E7)*('OPERATIONS DU RELEVE BANCAIRE'!$A$3:$A$78=FALSE),0)))</f>
        <v>-210054700</v>
      </c>
      <c r="K7" s="10">
        <f t="array" ref="K7">VALUE(INDEX('OPERATIONS DU RELEVE BANCAIRE'!$J$3:$J$78,MATCH(1,('OPERATIONS DU RELEVE BANCAIRE'!$E$3:$E$78='FRFO RESOLU'!E7)*1-('OPERATIONS DU RELEVE BANCAIRE'!$A$3:$A$78=FALSE),0)-1))</f>
        <v>-185030600</v>
      </c>
      <c r="N7" s="23"/>
      <c r="O7" s="23"/>
      <c r="P7" s="23"/>
      <c r="Q7" s="23"/>
      <c r="R7" s="23"/>
      <c r="S7" s="23"/>
    </row>
    <row r="8" spans="1:19" x14ac:dyDescent="0.25">
      <c r="B8" s="6">
        <v>14</v>
      </c>
      <c r="C8" s="6">
        <v>43</v>
      </c>
      <c r="D8" s="6" t="s">
        <v>18</v>
      </c>
      <c r="E8" s="8">
        <v>42740</v>
      </c>
      <c r="F8" s="6" t="s">
        <v>10</v>
      </c>
      <c r="G8" s="8">
        <v>42740</v>
      </c>
      <c r="H8" s="9">
        <v>50</v>
      </c>
      <c r="I8" s="10"/>
      <c r="J8" s="11">
        <f t="array" ref="J8">VALUE(INDEX('OPERATIONS DU RELEVE BANCAIRE'!$J$3:$J$78,MATCH(1,('OPERATIONS DU RELEVE BANCAIRE'!$E$3:$E$78='FRFO RESOLU'!E8)*('OPERATIONS DU RELEVE BANCAIRE'!$A$3:$A$78=FALSE),0)))</f>
        <v>-210054700</v>
      </c>
      <c r="K8" s="10">
        <f t="array" ref="K8">VALUE(INDEX('OPERATIONS DU RELEVE BANCAIRE'!$J$3:$J$78,MATCH(1,('OPERATIONS DU RELEVE BANCAIRE'!$E$3:$E$78='FRFO RESOLU'!E8)*1-('OPERATIONS DU RELEVE BANCAIRE'!$A$3:$A$78=FALSE),0)-1))</f>
        <v>-185030600</v>
      </c>
      <c r="N8" s="23"/>
      <c r="O8" s="23"/>
      <c r="P8" s="23"/>
      <c r="Q8" s="23"/>
      <c r="R8" s="23"/>
      <c r="S8" s="23"/>
    </row>
    <row r="9" spans="1:19" x14ac:dyDescent="0.25">
      <c r="B9" s="6">
        <v>18</v>
      </c>
      <c r="C9" s="6">
        <v>43</v>
      </c>
      <c r="D9" s="6" t="s">
        <v>18</v>
      </c>
      <c r="E9" s="8">
        <v>42744</v>
      </c>
      <c r="F9" s="6" t="s">
        <v>10</v>
      </c>
      <c r="G9" s="8">
        <v>42744</v>
      </c>
      <c r="H9" s="9">
        <v>50</v>
      </c>
      <c r="I9" s="10"/>
      <c r="J9" s="11">
        <f t="array" ref="J9">VALUE(INDEX('OPERATIONS DU RELEVE BANCAIRE'!$J$3:$J$78,MATCH(1,('OPERATIONS DU RELEVE BANCAIRE'!$E$3:$E$78='FRFO RESOLU'!E9)*('OPERATIONS DU RELEVE BANCAIRE'!$A$3:$A$78=FALSE),0)))</f>
        <v>-155360750</v>
      </c>
      <c r="K9" s="10">
        <f t="array" ref="K9">VALUE(INDEX('OPERATIONS DU RELEVE BANCAIRE'!$J$3:$J$78,MATCH(1,('OPERATIONS DU RELEVE BANCAIRE'!$E$3:$E$78='FRFO RESOLU'!E9)*1-('OPERATIONS DU RELEVE BANCAIRE'!$A$3:$A$78=FALSE),0)-1))</f>
        <v>-110060700</v>
      </c>
      <c r="N9" s="23"/>
      <c r="O9" s="23"/>
      <c r="P9" s="23"/>
      <c r="Q9" s="23"/>
      <c r="R9" s="23"/>
      <c r="S9" s="23"/>
    </row>
    <row r="10" spans="1:19" x14ac:dyDescent="0.25">
      <c r="B10" s="6">
        <v>23</v>
      </c>
      <c r="C10" s="6">
        <v>43</v>
      </c>
      <c r="D10" s="6" t="s">
        <v>18</v>
      </c>
      <c r="E10" s="8">
        <v>42746</v>
      </c>
      <c r="F10" s="6" t="s">
        <v>10</v>
      </c>
      <c r="G10" s="8">
        <v>42746</v>
      </c>
      <c r="H10" s="9">
        <v>50</v>
      </c>
      <c r="I10" s="10"/>
      <c r="J10" s="11">
        <f t="array" ref="J10">VALUE(INDEX('OPERATIONS DU RELEVE BANCAIRE'!$J$3:$J$78,MATCH(1,('OPERATIONS DU RELEVE BANCAIRE'!$E$3:$E$78='FRFO RESOLU'!E10)*('OPERATIONS DU RELEVE BANCAIRE'!$A$3:$A$78=FALSE),0)))</f>
        <v>-358387800</v>
      </c>
      <c r="K10" s="10">
        <f t="array" ref="K10">VALUE(INDEX('OPERATIONS DU RELEVE BANCAIRE'!$J$3:$J$78,MATCH(1,('OPERATIONS DU RELEVE BANCAIRE'!$E$3:$E$78='FRFO RESOLU'!E10)*1-('OPERATIONS DU RELEVE BANCAIRE'!$A$3:$A$78=FALSE),0)-1))</f>
        <v>-355350750</v>
      </c>
      <c r="N10" s="23"/>
      <c r="O10" s="23"/>
      <c r="P10" s="23"/>
      <c r="Q10" s="23"/>
      <c r="R10" s="23"/>
      <c r="S10" s="23"/>
    </row>
    <row r="11" spans="1:19" x14ac:dyDescent="0.25">
      <c r="B11" s="6">
        <v>27</v>
      </c>
      <c r="C11" s="6">
        <v>43</v>
      </c>
      <c r="D11" s="6" t="s">
        <v>18</v>
      </c>
      <c r="E11" s="8">
        <v>42747</v>
      </c>
      <c r="F11" s="6" t="s">
        <v>10</v>
      </c>
      <c r="G11" s="8">
        <v>42747</v>
      </c>
      <c r="H11" s="9">
        <v>50</v>
      </c>
      <c r="I11" s="10"/>
      <c r="J11" s="11">
        <f t="array" ref="J11">VALUE(INDEX('OPERATIONS DU RELEVE BANCAIRE'!$J$3:$J$78,MATCH(1,('OPERATIONS DU RELEVE BANCAIRE'!$E$3:$E$78='FRFO RESOLU'!E11)*('OPERATIONS DU RELEVE BANCAIRE'!$A$3:$A$78=FALSE),0)))</f>
        <v>-265421450</v>
      </c>
      <c r="K11" s="10">
        <f t="array" ref="K11">VALUE(INDEX('OPERATIONS DU RELEVE BANCAIRE'!$J$3:$J$78,MATCH(1,('OPERATIONS DU RELEVE BANCAIRE'!$E$3:$E$78='FRFO RESOLU'!E11)*1-('OPERATIONS DU RELEVE BANCAIRE'!$A$3:$A$78=FALSE),0)-1))</f>
        <v>-358387800</v>
      </c>
      <c r="N11" s="23"/>
      <c r="O11" s="23"/>
      <c r="P11" s="23"/>
      <c r="Q11" s="23"/>
      <c r="R11" s="23"/>
      <c r="S11" s="23"/>
    </row>
    <row r="12" spans="1:19" x14ac:dyDescent="0.25">
      <c r="B12" s="6">
        <v>32</v>
      </c>
      <c r="C12" s="6">
        <v>43</v>
      </c>
      <c r="D12" s="6" t="s">
        <v>18</v>
      </c>
      <c r="E12" s="8">
        <v>42747</v>
      </c>
      <c r="F12" s="6" t="s">
        <v>10</v>
      </c>
      <c r="G12" s="8">
        <v>42739</v>
      </c>
      <c r="H12" s="9">
        <v>50</v>
      </c>
      <c r="I12" s="10"/>
      <c r="J12" s="11">
        <f t="array" ref="J12">VALUE(INDEX('OPERATIONS DU RELEVE BANCAIRE'!$J$3:$J$78,MATCH(1,('OPERATIONS DU RELEVE BANCAIRE'!$E$3:$E$78='FRFO RESOLU'!E12)*('OPERATIONS DU RELEVE BANCAIRE'!$A$3:$A$78=FALSE),0)))</f>
        <v>-265421450</v>
      </c>
      <c r="K12" s="10">
        <f t="array" ref="K12">VALUE(INDEX('OPERATIONS DU RELEVE BANCAIRE'!$J$3:$J$78,MATCH(1,('OPERATIONS DU RELEVE BANCAIRE'!$E$3:$E$78='FRFO RESOLU'!E12)*1-('OPERATIONS DU RELEVE BANCAIRE'!$A$3:$A$78=FALSE),0)-1))</f>
        <v>-358387800</v>
      </c>
      <c r="N12" s="23"/>
      <c r="O12" s="23"/>
      <c r="P12" s="23"/>
      <c r="Q12" s="23"/>
      <c r="R12" s="23"/>
      <c r="S12" s="23"/>
    </row>
    <row r="13" spans="1:19" x14ac:dyDescent="0.25">
      <c r="B13" s="6">
        <v>33</v>
      </c>
      <c r="C13" s="6">
        <v>43</v>
      </c>
      <c r="D13" s="6" t="s">
        <v>18</v>
      </c>
      <c r="E13" s="8">
        <v>42747</v>
      </c>
      <c r="F13" s="6" t="s">
        <v>10</v>
      </c>
      <c r="G13" s="8">
        <v>42739</v>
      </c>
      <c r="H13" s="9">
        <v>50</v>
      </c>
      <c r="I13" s="10"/>
      <c r="J13" s="11">
        <f t="array" ref="J13">VALUE(INDEX('OPERATIONS DU RELEVE BANCAIRE'!$J$3:$J$78,MATCH(1,('OPERATIONS DU RELEVE BANCAIRE'!$E$3:$E$78='FRFO RESOLU'!E13)*('OPERATIONS DU RELEVE BANCAIRE'!$A$3:$A$78=FALSE),0)))</f>
        <v>-265421450</v>
      </c>
      <c r="K13" s="10">
        <f t="array" ref="K13">VALUE(INDEX('OPERATIONS DU RELEVE BANCAIRE'!$J$3:$J$78,MATCH(1,('OPERATIONS DU RELEVE BANCAIRE'!$E$3:$E$78='FRFO RESOLU'!E13)*1-('OPERATIONS DU RELEVE BANCAIRE'!$A$3:$A$78=FALSE),0)-1))</f>
        <v>-358387800</v>
      </c>
      <c r="N13" s="23"/>
      <c r="O13" s="23"/>
      <c r="P13" s="23"/>
      <c r="Q13" s="23"/>
      <c r="R13" s="23"/>
      <c r="S13" s="23"/>
    </row>
    <row r="14" spans="1:19" x14ac:dyDescent="0.25">
      <c r="B14" s="6">
        <v>37</v>
      </c>
      <c r="C14" s="6">
        <v>43</v>
      </c>
      <c r="D14" s="6" t="s">
        <v>18</v>
      </c>
      <c r="E14" s="8">
        <v>42748</v>
      </c>
      <c r="F14" s="6" t="s">
        <v>10</v>
      </c>
      <c r="G14" s="8">
        <v>42748</v>
      </c>
      <c r="H14" s="9">
        <v>50</v>
      </c>
      <c r="I14" s="10"/>
      <c r="J14" s="11">
        <f t="array" ref="J14">VALUE(INDEX('OPERATIONS DU RELEVE BANCAIRE'!$J$3:$J$78,MATCH(1,('OPERATIONS DU RELEVE BANCAIRE'!$E$3:$E$78='FRFO RESOLU'!E14)*('OPERATIONS DU RELEVE BANCAIRE'!$A$3:$A$78=FALSE),0)))</f>
        <v>-510746500</v>
      </c>
      <c r="K14" s="10">
        <f t="array" ref="K14">VALUE(INDEX('OPERATIONS DU RELEVE BANCAIRE'!$J$3:$J$78,MATCH(1,('OPERATIONS DU RELEVE BANCAIRE'!$E$3:$E$78='FRFO RESOLU'!E14)*1-('OPERATIONS DU RELEVE BANCAIRE'!$A$3:$A$78=FALSE),0)-1))</f>
        <v>-265421450</v>
      </c>
      <c r="N14" s="23"/>
      <c r="O14" s="23"/>
      <c r="P14" s="23"/>
      <c r="Q14" s="23"/>
      <c r="R14" s="23"/>
      <c r="S14" s="23"/>
    </row>
    <row r="15" spans="1:19" x14ac:dyDescent="0.25">
      <c r="B15" s="6">
        <v>42</v>
      </c>
      <c r="C15" s="6">
        <v>43</v>
      </c>
      <c r="D15" s="6" t="s">
        <v>18</v>
      </c>
      <c r="E15" s="8">
        <v>42751</v>
      </c>
      <c r="F15" s="6" t="s">
        <v>10</v>
      </c>
      <c r="G15" s="8">
        <v>42751</v>
      </c>
      <c r="H15" s="9">
        <v>50</v>
      </c>
      <c r="I15" s="10"/>
      <c r="J15" s="11">
        <f t="array" ref="J15">VALUE(INDEX('OPERATIONS DU RELEVE BANCAIRE'!$J$3:$J$78,MATCH(1,('OPERATIONS DU RELEVE BANCAIRE'!$E$3:$E$78='FRFO RESOLU'!E15)*('OPERATIONS DU RELEVE BANCAIRE'!$A$3:$A$78=FALSE),0)))</f>
        <v>-513748550</v>
      </c>
      <c r="K15" s="10">
        <f t="array" ref="K15">VALUE(INDEX('OPERATIONS DU RELEVE BANCAIRE'!$J$3:$J$78,MATCH(1,('OPERATIONS DU RELEVE BANCAIRE'!$E$3:$E$78='FRFO RESOLU'!E15)*1-('OPERATIONS DU RELEVE BANCAIRE'!$A$3:$A$78=FALSE),0)-1))</f>
        <v>-510746500</v>
      </c>
    </row>
    <row r="16" spans="1:19" ht="17.25" customHeight="1" x14ac:dyDescent="0.25">
      <c r="B16" s="6">
        <v>46</v>
      </c>
      <c r="C16" s="6">
        <v>43</v>
      </c>
      <c r="D16" s="6" t="s">
        <v>18</v>
      </c>
      <c r="E16" s="8">
        <v>42752</v>
      </c>
      <c r="F16" s="6" t="s">
        <v>10</v>
      </c>
      <c r="G16" s="8">
        <v>42752</v>
      </c>
      <c r="H16" s="9">
        <v>50</v>
      </c>
      <c r="I16" s="10"/>
      <c r="J16" s="11">
        <f t="array" ref="J16">VALUE(INDEX('OPERATIONS DU RELEVE BANCAIRE'!$J$3:$J$78,MATCH(1,('OPERATIONS DU RELEVE BANCAIRE'!$E$3:$E$78='FRFO RESOLU'!E16)*('OPERATIONS DU RELEVE BANCAIRE'!$A$3:$A$78=FALSE),0)))</f>
        <v>-520752100</v>
      </c>
      <c r="K16" s="10">
        <f t="array" ref="K16">VALUE(INDEX('OPERATIONS DU RELEVE BANCAIRE'!$J$3:$J$78,MATCH(1,('OPERATIONS DU RELEVE BANCAIRE'!$E$3:$E$78='FRFO RESOLU'!E16)*1-('OPERATIONS DU RELEVE BANCAIRE'!$A$3:$A$78=FALSE),0)-1))</f>
        <v>-513748550</v>
      </c>
      <c r="N16" s="23"/>
      <c r="O16" s="23"/>
      <c r="P16" s="23"/>
      <c r="Q16" s="23"/>
      <c r="R16" s="23"/>
      <c r="S16" s="23"/>
    </row>
    <row r="17" spans="2:21" ht="15" customHeight="1" x14ac:dyDescent="0.25">
      <c r="B17" s="6">
        <v>51</v>
      </c>
      <c r="C17" s="6">
        <v>43</v>
      </c>
      <c r="D17" s="6" t="s">
        <v>18</v>
      </c>
      <c r="E17" s="8">
        <v>42753</v>
      </c>
      <c r="F17" s="6" t="s">
        <v>10</v>
      </c>
      <c r="G17" s="8">
        <v>42753</v>
      </c>
      <c r="H17" s="9">
        <v>50</v>
      </c>
      <c r="I17" s="10"/>
      <c r="J17" s="11">
        <f t="array" ref="J17">VALUE(INDEX('OPERATIONS DU RELEVE BANCAIRE'!$J$3:$J$78,MATCH(1,('OPERATIONS DU RELEVE BANCAIRE'!$E$3:$E$78='FRFO RESOLU'!E17)*('OPERATIONS DU RELEVE BANCAIRE'!$A$3:$A$78=FALSE),0)))</f>
        <v>-666072250</v>
      </c>
      <c r="K17" s="10">
        <f t="array" ref="K17">VALUE(INDEX('OPERATIONS DU RELEVE BANCAIRE'!$J$3:$J$78,MATCH(1,('OPERATIONS DU RELEVE BANCAIRE'!$E$3:$E$78='FRFO RESOLU'!E17)*1-('OPERATIONS DU RELEVE BANCAIRE'!$A$3:$A$78=FALSE),0)-1))</f>
        <v>-520752100</v>
      </c>
      <c r="N17" s="23"/>
      <c r="O17" s="23"/>
      <c r="P17" s="23"/>
      <c r="Q17" s="23"/>
      <c r="R17" s="23"/>
      <c r="S17" s="23"/>
    </row>
    <row r="18" spans="2:21" x14ac:dyDescent="0.25">
      <c r="B18" s="6">
        <v>52</v>
      </c>
      <c r="C18" s="6">
        <v>43</v>
      </c>
      <c r="D18" s="6" t="s">
        <v>18</v>
      </c>
      <c r="E18" s="8">
        <v>42753</v>
      </c>
      <c r="F18" s="6" t="s">
        <v>10</v>
      </c>
      <c r="G18" s="8">
        <v>42753</v>
      </c>
      <c r="H18" s="9">
        <v>50</v>
      </c>
      <c r="I18" s="10"/>
      <c r="J18" s="11">
        <f t="array" ref="J18">VALUE(INDEX('OPERATIONS DU RELEVE BANCAIRE'!$J$3:$J$78,MATCH(1,('OPERATIONS DU RELEVE BANCAIRE'!$E$3:$E$78='FRFO RESOLU'!E18)*('OPERATIONS DU RELEVE BANCAIRE'!$A$3:$A$78=FALSE),0)))</f>
        <v>-666072250</v>
      </c>
      <c r="K18" s="10">
        <f t="array" ref="K18">VALUE(INDEX('OPERATIONS DU RELEVE BANCAIRE'!$J$3:$J$78,MATCH(1,('OPERATIONS DU RELEVE BANCAIRE'!$E$3:$E$78='FRFO RESOLU'!E18)*1-('OPERATIONS DU RELEVE BANCAIRE'!$A$3:$A$78=FALSE),0)-1))</f>
        <v>-520752100</v>
      </c>
      <c r="N18" s="23"/>
      <c r="O18" s="23"/>
      <c r="P18" s="23"/>
      <c r="Q18" s="23"/>
      <c r="R18" s="23"/>
      <c r="S18" s="23"/>
    </row>
    <row r="19" spans="2:21" x14ac:dyDescent="0.25">
      <c r="B19" s="6">
        <v>56</v>
      </c>
      <c r="C19" s="6">
        <v>43</v>
      </c>
      <c r="D19" s="6" t="s">
        <v>18</v>
      </c>
      <c r="E19" s="8">
        <v>42753</v>
      </c>
      <c r="F19" s="6" t="s">
        <v>10</v>
      </c>
      <c r="G19" s="8">
        <v>42753</v>
      </c>
      <c r="H19" s="9">
        <v>50</v>
      </c>
      <c r="I19" s="10"/>
      <c r="J19" s="11">
        <f t="array" ref="J19">VALUE(INDEX('OPERATIONS DU RELEVE BANCAIRE'!$J$3:$J$78,MATCH(1,('OPERATIONS DU RELEVE BANCAIRE'!$E$3:$E$78='FRFO RESOLU'!E19)*('OPERATIONS DU RELEVE BANCAIRE'!$A$3:$A$78=FALSE),0)))</f>
        <v>-666072250</v>
      </c>
      <c r="K19" s="10">
        <f t="array" ref="K19">VALUE(INDEX('OPERATIONS DU RELEVE BANCAIRE'!$J$3:$J$78,MATCH(1,('OPERATIONS DU RELEVE BANCAIRE'!$E$3:$E$78='FRFO RESOLU'!E19)*1-('OPERATIONS DU RELEVE BANCAIRE'!$A$3:$A$78=FALSE),0)-1))</f>
        <v>-520752100</v>
      </c>
      <c r="N19" s="12"/>
      <c r="O19" s="12"/>
      <c r="P19" s="12"/>
      <c r="Q19" s="12"/>
      <c r="R19" s="12"/>
    </row>
    <row r="20" spans="2:21" ht="17.25" customHeight="1" x14ac:dyDescent="0.25">
      <c r="B20" s="6">
        <v>61</v>
      </c>
      <c r="C20" s="6">
        <v>43</v>
      </c>
      <c r="D20" s="6" t="s">
        <v>18</v>
      </c>
      <c r="E20" s="8">
        <v>42754</v>
      </c>
      <c r="F20" s="6" t="s">
        <v>10</v>
      </c>
      <c r="G20" s="8">
        <v>42754</v>
      </c>
      <c r="H20" s="9">
        <v>50</v>
      </c>
      <c r="I20" s="10"/>
      <c r="J20" s="11">
        <f t="array" ref="J20">VALUE(INDEX('OPERATIONS DU RELEVE BANCAIRE'!$J$3:$J$78,MATCH(1,('OPERATIONS DU RELEVE BANCAIRE'!$E$3:$E$78='FRFO RESOLU'!E20)*('OPERATIONS DU RELEVE BANCAIRE'!$A$3:$A$78=FALSE),0)))</f>
        <v>-669107300</v>
      </c>
      <c r="K20" s="10">
        <f t="array" ref="K20">VALUE(INDEX('OPERATIONS DU RELEVE BANCAIRE'!$J$3:$J$78,MATCH(1,('OPERATIONS DU RELEVE BANCAIRE'!$E$3:$E$78='FRFO RESOLU'!E20)*1-('OPERATIONS DU RELEVE BANCAIRE'!$A$3:$A$78=FALSE),0)-1))</f>
        <v>-666072250</v>
      </c>
      <c r="N20" s="23"/>
      <c r="O20" s="23"/>
      <c r="P20" s="23"/>
      <c r="Q20" s="23"/>
      <c r="R20" s="23"/>
      <c r="S20" s="23"/>
    </row>
    <row r="21" spans="2:21" x14ac:dyDescent="0.25">
      <c r="B21" s="6">
        <v>65</v>
      </c>
      <c r="C21" s="6">
        <v>43</v>
      </c>
      <c r="D21" s="6" t="s">
        <v>18</v>
      </c>
      <c r="E21" s="8">
        <v>42755</v>
      </c>
      <c r="F21" s="6" t="s">
        <v>10</v>
      </c>
      <c r="G21" s="8">
        <v>42756</v>
      </c>
      <c r="H21" s="9">
        <v>50</v>
      </c>
      <c r="I21" s="10"/>
      <c r="J21" s="11">
        <f t="array" ref="J21">VALUE(INDEX('OPERATIONS DU RELEVE BANCAIRE'!$J$3:$J$78,MATCH(1,('OPERATIONS DU RELEVE BANCAIRE'!$E$3:$E$78='FRFO RESOLU'!E21)*('OPERATIONS DU RELEVE BANCAIRE'!$A$3:$A$78=FALSE),0)))</f>
        <v>-669112850</v>
      </c>
      <c r="K21" s="10">
        <f t="array" ref="K21">VALUE(INDEX('OPERATIONS DU RELEVE BANCAIRE'!$J$3:$J$78,MATCH(1,('OPERATIONS DU RELEVE BANCAIRE'!$E$3:$E$78='FRFO RESOLU'!E21)*1-('OPERATIONS DU RELEVE BANCAIRE'!$A$3:$A$78=FALSE),0)-1))</f>
        <v>-669107300</v>
      </c>
      <c r="N21" s="23"/>
      <c r="O21" s="23"/>
      <c r="P21" s="23"/>
      <c r="Q21" s="23"/>
      <c r="R21" s="23"/>
      <c r="S21" s="23"/>
    </row>
    <row r="22" spans="2:21" x14ac:dyDescent="0.25">
      <c r="B22" s="6">
        <v>70</v>
      </c>
      <c r="C22" s="6">
        <v>43</v>
      </c>
      <c r="D22" s="6" t="s">
        <v>18</v>
      </c>
      <c r="E22" s="8">
        <v>42759</v>
      </c>
      <c r="F22" s="6" t="s">
        <v>10</v>
      </c>
      <c r="G22" s="8">
        <v>42759</v>
      </c>
      <c r="H22" s="9">
        <v>50</v>
      </c>
      <c r="I22" s="10"/>
      <c r="J22" s="11">
        <f t="array" ref="J22">VALUE(INDEX('OPERATIONS DU RELEVE BANCAIRE'!$J$3:$J$78,MATCH(1,('OPERATIONS DU RELEVE BANCAIRE'!$E$3:$E$78='FRFO RESOLU'!E22)*('OPERATIONS DU RELEVE BANCAIRE'!$A$3:$A$78=FALSE),0)))</f>
        <v>-621443000</v>
      </c>
      <c r="K22" s="10">
        <f t="array" ref="K22">VALUE(INDEX('OPERATIONS DU RELEVE BANCAIRE'!$J$3:$J$78,MATCH(1,('OPERATIONS DU RELEVE BANCAIRE'!$E$3:$E$78='FRFO RESOLU'!E22)*1-('OPERATIONS DU RELEVE BANCAIRE'!$A$3:$A$78=FALSE),0)-1))</f>
        <v>-676136850</v>
      </c>
      <c r="N22" s="23"/>
      <c r="O22" s="23"/>
      <c r="P22" s="23"/>
      <c r="Q22" s="23"/>
      <c r="R22" s="23"/>
      <c r="S22" s="23"/>
    </row>
    <row r="23" spans="2:21" x14ac:dyDescent="0.25">
      <c r="B23" s="6">
        <v>71</v>
      </c>
      <c r="C23" s="6">
        <v>43</v>
      </c>
      <c r="D23" s="6" t="s">
        <v>18</v>
      </c>
      <c r="E23" s="8">
        <v>42759</v>
      </c>
      <c r="F23" s="6" t="s">
        <v>10</v>
      </c>
      <c r="G23" s="8">
        <v>42759</v>
      </c>
      <c r="H23" s="9">
        <v>50</v>
      </c>
      <c r="I23" s="10"/>
      <c r="J23" s="11">
        <f t="array" ref="J23">VALUE(INDEX('OPERATIONS DU RELEVE BANCAIRE'!$J$3:$J$78,MATCH(1,('OPERATIONS DU RELEVE BANCAIRE'!$E$3:$E$78='FRFO RESOLU'!E23)*('OPERATIONS DU RELEVE BANCAIRE'!$A$3:$A$78=FALSE),0)))</f>
        <v>-621443000</v>
      </c>
      <c r="K23" s="10">
        <f t="array" ref="K23">VALUE(INDEX('OPERATIONS DU RELEVE BANCAIRE'!$J$3:$J$78,MATCH(1,('OPERATIONS DU RELEVE BANCAIRE'!$E$3:$E$78='FRFO RESOLU'!E23)*1-('OPERATIONS DU RELEVE BANCAIRE'!$A$3:$A$78=FALSE),0)-1))</f>
        <v>-676136850</v>
      </c>
      <c r="N23" s="23"/>
      <c r="O23" s="23"/>
      <c r="P23" s="23"/>
      <c r="Q23" s="23"/>
      <c r="R23" s="23"/>
      <c r="S23" s="23"/>
    </row>
    <row r="24" spans="2:21" ht="15.75" thickBot="1" x14ac:dyDescent="0.3">
      <c r="B24" s="6">
        <v>75</v>
      </c>
      <c r="C24" s="6">
        <v>43</v>
      </c>
      <c r="D24" s="6" t="s">
        <v>18</v>
      </c>
      <c r="E24" s="8">
        <v>42759</v>
      </c>
      <c r="F24" s="6" t="s">
        <v>10</v>
      </c>
      <c r="G24" s="8">
        <v>42760</v>
      </c>
      <c r="H24" s="9">
        <v>50</v>
      </c>
      <c r="I24" s="10"/>
      <c r="J24" s="11">
        <f t="array" ref="J24">VALUE(INDEX('OPERATIONS DU RELEVE BANCAIRE'!$J$3:$J$78,MATCH(1,('OPERATIONS DU RELEVE BANCAIRE'!$E$3:$E$78='FRFO RESOLU'!E24)*('OPERATIONS DU RELEVE BANCAIRE'!$A$3:$A$78=FALSE),0)))</f>
        <v>-621443000</v>
      </c>
      <c r="K24" s="10">
        <f t="array" ref="K24">VALUE(INDEX('OPERATIONS DU RELEVE BANCAIRE'!$J$3:$J$78,MATCH(1,('OPERATIONS DU RELEVE BANCAIRE'!$E$3:$E$78='FRFO RESOLU'!E24)*1-('OPERATIONS DU RELEVE BANCAIRE'!$A$3:$A$78=FALSE),0)-1))</f>
        <v>-676136850</v>
      </c>
    </row>
    <row r="25" spans="2:21" ht="15" customHeight="1" x14ac:dyDescent="0.25">
      <c r="N25" s="13"/>
      <c r="O25" s="14"/>
      <c r="P25" s="14"/>
      <c r="Q25" s="14"/>
      <c r="R25" s="14"/>
      <c r="S25" s="14"/>
      <c r="T25" s="14"/>
      <c r="U25" s="24"/>
    </row>
    <row r="26" spans="2:21" x14ac:dyDescent="0.25">
      <c r="N26" s="15"/>
      <c r="O26" s="16"/>
      <c r="P26" s="16"/>
      <c r="Q26" s="16"/>
      <c r="R26" s="16"/>
      <c r="S26" s="16"/>
      <c r="T26" s="16"/>
      <c r="U26" s="25"/>
    </row>
    <row r="27" spans="2:21" x14ac:dyDescent="0.25">
      <c r="N27" s="15"/>
      <c r="O27" s="16"/>
      <c r="P27" s="16"/>
      <c r="Q27" s="16"/>
      <c r="R27" s="16"/>
      <c r="S27" s="16"/>
      <c r="T27" s="16"/>
      <c r="U27" s="25"/>
    </row>
    <row r="28" spans="2:21" x14ac:dyDescent="0.25">
      <c r="N28" s="15"/>
      <c r="O28" s="16"/>
      <c r="P28" s="16"/>
      <c r="Q28" s="16"/>
      <c r="R28" s="16"/>
      <c r="S28" s="16"/>
      <c r="T28" s="16"/>
      <c r="U28" s="25"/>
    </row>
    <row r="29" spans="2:21" ht="15.75" thickBot="1" x14ac:dyDescent="0.3">
      <c r="N29" s="17"/>
      <c r="O29" s="18"/>
      <c r="P29" s="18"/>
      <c r="Q29" s="18"/>
      <c r="R29" s="18"/>
      <c r="S29" s="18"/>
      <c r="T29" s="18"/>
      <c r="U29" s="26"/>
    </row>
    <row r="30" spans="2:21" ht="15.75" thickBot="1" x14ac:dyDescent="0.3"/>
    <row r="31" spans="2:21" ht="15" customHeight="1" x14ac:dyDescent="0.25">
      <c r="N31" s="27"/>
      <c r="O31" s="28"/>
      <c r="P31" s="28"/>
      <c r="Q31" s="28"/>
      <c r="R31" s="28"/>
      <c r="S31" s="28"/>
      <c r="T31" s="28"/>
      <c r="U31" s="29"/>
    </row>
    <row r="32" spans="2:21" x14ac:dyDescent="0.25">
      <c r="N32" s="30"/>
      <c r="O32" s="31"/>
      <c r="P32" s="31"/>
      <c r="Q32" s="31"/>
      <c r="R32" s="31"/>
      <c r="S32" s="31"/>
      <c r="T32" s="31"/>
      <c r="U32" s="32"/>
    </row>
    <row r="33" spans="14:21" ht="15.75" thickBot="1" x14ac:dyDescent="0.3">
      <c r="N33" s="33"/>
      <c r="O33" s="34"/>
      <c r="P33" s="34"/>
      <c r="Q33" s="34"/>
      <c r="R33" s="34"/>
      <c r="S33" s="34"/>
      <c r="T33" s="34"/>
      <c r="U33" s="35"/>
    </row>
    <row r="36" spans="14:21" x14ac:dyDescent="0.25">
      <c r="N36" s="21"/>
    </row>
  </sheetData>
  <conditionalFormatting sqref="G10:G24 E5:E24 G5:H9">
    <cfRule type="expression" dxfId="7" priority="7">
      <formula>$Q5&lt;&gt;""</formula>
    </cfRule>
    <cfRule type="expression" dxfId="6" priority="8">
      <formula>$P5=99</formula>
    </cfRule>
  </conditionalFormatting>
  <conditionalFormatting sqref="H10:H14">
    <cfRule type="expression" dxfId="5" priority="5">
      <formula>$Q10&lt;&gt;""</formula>
    </cfRule>
    <cfRule type="expression" dxfId="4" priority="6">
      <formula>$P10=99</formula>
    </cfRule>
  </conditionalFormatting>
  <conditionalFormatting sqref="H15:H19">
    <cfRule type="expression" dxfId="3" priority="3">
      <formula>$Q15&lt;&gt;""</formula>
    </cfRule>
    <cfRule type="expression" dxfId="2" priority="4">
      <formula>$P15=99</formula>
    </cfRule>
  </conditionalFormatting>
  <conditionalFormatting sqref="H20:H24">
    <cfRule type="expression" dxfId="1" priority="1">
      <formula>$Q20&lt;&gt;""</formula>
    </cfRule>
    <cfRule type="expression" dxfId="0" priority="2">
      <formula>$P20=99</formula>
    </cfRule>
  </conditionalFormatting>
  <dataValidations count="1">
    <dataValidation type="list" allowBlank="1" showInputMessage="1" showErrorMessage="1" sqref="C1">
      <formula1>"J,J-1,"</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OPERATIONS DU RELEVE BANCAIRE</vt:lpstr>
      <vt:lpstr>FRFO</vt:lpstr>
      <vt:lpstr>FRFO RESOLU</vt:lpstr>
    </vt:vector>
  </TitlesOfParts>
  <Company>NyrhuGroup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Utilisateur Windows</cp:lastModifiedBy>
  <dcterms:created xsi:type="dcterms:W3CDTF">2018-10-29T14:52:09Z</dcterms:created>
  <dcterms:modified xsi:type="dcterms:W3CDTF">2018-11-04T20:34:03Z</dcterms:modified>
</cp:coreProperties>
</file>