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TN6\Desktop\"/>
    </mc:Choice>
  </mc:AlternateContent>
  <bookViews>
    <workbookView xWindow="0" yWindow="0" windowWidth="23040" windowHeight="9192"/>
  </bookViews>
  <sheets>
    <sheet name="Feuil2" sheetId="2" r:id="rId1"/>
    <sheet name="Feuil1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1" l="1"/>
  <c r="E45" i="1"/>
  <c r="G39" i="1"/>
  <c r="G37" i="1"/>
  <c r="E37" i="1"/>
  <c r="J39" i="1" s="1"/>
  <c r="I35" i="1"/>
  <c r="D36" i="1" s="1"/>
  <c r="E29" i="1"/>
  <c r="E28" i="1"/>
  <c r="G22" i="1"/>
  <c r="E20" i="1"/>
  <c r="J22" i="1" s="1"/>
  <c r="D19" i="1"/>
  <c r="I18" i="1"/>
  <c r="G20" i="1" s="1"/>
  <c r="C13" i="1"/>
  <c r="E27" i="1" l="1"/>
  <c r="E30" i="1" s="1"/>
  <c r="J17" i="1"/>
  <c r="J34" i="1"/>
  <c r="E44" i="1"/>
  <c r="E47" i="1" s="1"/>
  <c r="E53" i="1" l="1"/>
  <c r="E54" i="1" s="1"/>
  <c r="E58" i="1" l="1"/>
  <c r="E55" i="1"/>
</calcChain>
</file>

<file path=xl/sharedStrings.xml><?xml version="1.0" encoding="utf-8"?>
<sst xmlns="http://schemas.openxmlformats.org/spreadsheetml/2006/main" count="75" uniqueCount="48">
  <si>
    <t xml:space="preserve"> </t>
  </si>
  <si>
    <t>RESERVATION</t>
  </si>
  <si>
    <t>Mme</t>
  </si>
  <si>
    <t xml:space="preserve">GFBVF F&lt;VSQ </t>
  </si>
  <si>
    <t xml:space="preserve">DSQVDSQCQsq </t>
  </si>
  <si>
    <t>DQCFSBq&gt;Z</t>
  </si>
  <si>
    <t>55555</t>
  </si>
  <si>
    <t>FDSVFDSVCQSFV</t>
  </si>
  <si>
    <t>65.65.65.65.65</t>
  </si>
  <si>
    <t>PROFIL DU PASSAGER :</t>
  </si>
  <si>
    <t>Adulte</t>
  </si>
  <si>
    <t>FDVFESVZE</t>
  </si>
  <si>
    <t>Places restantes :</t>
  </si>
  <si>
    <t>VOTRE VOL ALLER :</t>
  </si>
  <si>
    <t>PARIS-CDG</t>
  </si>
  <si>
    <t>-</t>
  </si>
  <si>
    <t>LOS ANGELES</t>
  </si>
  <si>
    <t>Critère 1</t>
  </si>
  <si>
    <t>N° Vol :</t>
  </si>
  <si>
    <t>25/08/2019</t>
  </si>
  <si>
    <t>Classe :</t>
  </si>
  <si>
    <t>ECONOMY</t>
  </si>
  <si>
    <t>Critère 2</t>
  </si>
  <si>
    <t>Options :</t>
  </si>
  <si>
    <t>Assurance :</t>
  </si>
  <si>
    <t>Non</t>
  </si>
  <si>
    <t>Bagage en soute sup. :</t>
  </si>
  <si>
    <t>Oui</t>
  </si>
  <si>
    <t>Tarif vol :</t>
  </si>
  <si>
    <t>€</t>
  </si>
  <si>
    <t>Bagage supplémentaire :</t>
  </si>
  <si>
    <t>TARIF ALLER :</t>
  </si>
  <si>
    <t>VOTRE VOL RETOUR :</t>
  </si>
  <si>
    <t>MIAMI</t>
  </si>
  <si>
    <t>22/08/2019</t>
  </si>
  <si>
    <t>CLASSE :</t>
  </si>
  <si>
    <t>BUSINESS</t>
  </si>
  <si>
    <t>TARIF RETOUR :</t>
  </si>
  <si>
    <t>TARIFICATION</t>
  </si>
  <si>
    <t>Tarif hors taxes :</t>
  </si>
  <si>
    <t>Taxes et surcharges :</t>
  </si>
  <si>
    <t>Frais d'émission :</t>
  </si>
  <si>
    <t>Montant total :</t>
  </si>
  <si>
    <r>
      <rPr>
        <sz val="14"/>
        <color rgb="FF0070C0"/>
        <rFont val="Montserrat"/>
      </rPr>
      <t>REGLEMENTATION :</t>
    </r>
    <r>
      <rPr>
        <sz val="12"/>
        <color theme="1"/>
        <rFont val="Montserrat"/>
      </rPr>
      <t xml:space="preserve">
Les autorités de votre pays de départ, de destination ou de transfert demandent à tous les passagers de translettre des informations supplémentaires (ex. : informations de passeport, adresse à destination) avant le départ.</t>
    </r>
  </si>
  <si>
    <t xml:space="preserve">Assistance Réservation </t>
  </si>
  <si>
    <t>87 37</t>
  </si>
  <si>
    <t>7j/7 de 6h30 à 22h00</t>
  </si>
  <si>
    <t>Appel non surtaxé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</si>
</sst>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/m/yy\ h:mm\ AM/PM;@"/>
    <numFmt numFmtId="165" formatCode="h:mm;@"/>
  </numFmts>
  <fonts count="2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Montserrat"/>
    </font>
    <font>
      <b/>
      <sz val="36"/>
      <color theme="1"/>
      <name val="Montserrat"/>
    </font>
    <font>
      <sz val="9"/>
      <color theme="1"/>
      <name val="Montserrat"/>
    </font>
    <font>
      <sz val="12"/>
      <color theme="1"/>
      <name val="Montserrat"/>
    </font>
    <font>
      <sz val="14"/>
      <color theme="1"/>
      <name val="Montserrat"/>
    </font>
    <font>
      <sz val="9"/>
      <name val="Montserrat"/>
    </font>
    <font>
      <sz val="11"/>
      <color rgb="FFFF0000"/>
      <name val="Montserrat"/>
    </font>
    <font>
      <b/>
      <sz val="11"/>
      <color rgb="FFFF0000"/>
      <name val="Montserrat"/>
    </font>
    <font>
      <sz val="11"/>
      <color rgb="FF002060"/>
      <name val="Montserrat"/>
    </font>
    <font>
      <b/>
      <sz val="16"/>
      <color theme="1"/>
      <name val="Montserrat"/>
    </font>
    <font>
      <b/>
      <sz val="14"/>
      <color theme="1"/>
      <name val="Montserrat"/>
    </font>
    <font>
      <b/>
      <sz val="14"/>
      <color rgb="FF0070C0"/>
      <name val="Montserrat"/>
    </font>
    <font>
      <i/>
      <sz val="11"/>
      <name val="Montserrat"/>
    </font>
    <font>
      <sz val="14"/>
      <color rgb="FF0070C0"/>
      <name val="Montserrat"/>
    </font>
    <font>
      <sz val="12"/>
      <color rgb="FF002060"/>
      <name val="Montserrat"/>
    </font>
    <font>
      <sz val="12"/>
      <color rgb="FFC00000"/>
      <name val="Montserrat"/>
    </font>
    <font>
      <sz val="12"/>
      <color theme="2"/>
      <name val="Montserrat"/>
    </font>
    <font>
      <sz val="12"/>
      <color theme="0"/>
      <name val="Montserrat"/>
    </font>
    <font>
      <sz val="10"/>
      <color theme="1"/>
      <name val="Montserrat"/>
    </font>
    <font>
      <sz val="12"/>
      <color rgb="FFFF0000"/>
      <name val="Montserrat"/>
    </font>
    <font>
      <b/>
      <sz val="20"/>
      <color rgb="FF0070C0"/>
      <name val="Montserrat"/>
    </font>
    <font>
      <sz val="14"/>
      <color rgb="FF002060"/>
      <name val="Montserrat"/>
    </font>
    <font>
      <sz val="12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Fill="1"/>
    <xf numFmtId="164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0" fontId="5" fillId="0" borderId="3" xfId="0" applyFont="1" applyBorder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5" fillId="2" borderId="4" xfId="0" applyFont="1" applyFill="1" applyBorder="1"/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13" fillId="2" borderId="0" xfId="0" quotePrefix="1" applyFont="1" applyFill="1" applyBorder="1" applyAlignment="1">
      <alignment horizontal="center" vertical="center"/>
    </xf>
    <xf numFmtId="0" fontId="13" fillId="2" borderId="0" xfId="0" applyFont="1" applyFill="1" applyBorder="1"/>
    <xf numFmtId="0" fontId="5" fillId="2" borderId="5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horizontal="left"/>
    </xf>
    <xf numFmtId="0" fontId="14" fillId="0" borderId="0" xfId="0" applyFont="1" applyFill="1"/>
    <xf numFmtId="14" fontId="10" fillId="0" borderId="0" xfId="0" applyNumberFormat="1" applyFont="1"/>
    <xf numFmtId="165" fontId="10" fillId="0" borderId="0" xfId="0" applyNumberFormat="1" applyFont="1"/>
    <xf numFmtId="20" fontId="10" fillId="0" borderId="0" xfId="0" applyNumberFormat="1" applyFont="1"/>
    <xf numFmtId="0" fontId="5" fillId="0" borderId="4" xfId="0" applyFont="1" applyBorder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/>
    <xf numFmtId="0" fontId="5" fillId="0" borderId="5" xfId="0" applyFont="1" applyFill="1" applyBorder="1"/>
    <xf numFmtId="0" fontId="10" fillId="0" borderId="0" xfId="0" applyNumberFormat="1" applyFont="1" applyFill="1"/>
    <xf numFmtId="14" fontId="5" fillId="2" borderId="0" xfId="0" applyNumberFormat="1" applyFont="1" applyFill="1" applyBorder="1"/>
    <xf numFmtId="165" fontId="16" fillId="2" borderId="0" xfId="0" applyNumberFormat="1" applyFont="1" applyFill="1" applyBorder="1" applyAlignment="1">
      <alignment vertical="center"/>
    </xf>
    <xf numFmtId="165" fontId="16" fillId="2" borderId="0" xfId="0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horizontal="right"/>
    </xf>
    <xf numFmtId="14" fontId="10" fillId="0" borderId="0" xfId="0" applyNumberFormat="1" applyFont="1" applyFill="1"/>
    <xf numFmtId="165" fontId="10" fillId="0" borderId="0" xfId="0" applyNumberFormat="1" applyFont="1" applyFill="1"/>
    <xf numFmtId="0" fontId="5" fillId="2" borderId="0" xfId="0" applyFont="1" applyFill="1" applyBorder="1" applyAlignment="1">
      <alignment horizontal="right"/>
    </xf>
    <xf numFmtId="0" fontId="5" fillId="2" borderId="0" xfId="0" applyFont="1" applyFill="1" applyBorder="1"/>
    <xf numFmtId="0" fontId="17" fillId="2" borderId="0" xfId="0" applyFont="1" applyFill="1" applyBorder="1"/>
    <xf numFmtId="0" fontId="18" fillId="2" borderId="0" xfId="0" applyFont="1" applyFill="1" applyBorder="1"/>
    <xf numFmtId="0" fontId="19" fillId="2" borderId="5" xfId="0" applyFont="1" applyFill="1" applyBorder="1"/>
    <xf numFmtId="0" fontId="20" fillId="2" borderId="0" xfId="0" applyFont="1" applyFill="1" applyBorder="1"/>
    <xf numFmtId="1" fontId="10" fillId="0" borderId="0" xfId="0" applyNumberFormat="1" applyFont="1" applyFill="1"/>
    <xf numFmtId="1" fontId="10" fillId="0" borderId="0" xfId="0" applyNumberFormat="1" applyFont="1" applyFill="1" applyAlignment="1">
      <alignment horizontal="left"/>
    </xf>
    <xf numFmtId="0" fontId="20" fillId="0" borderId="0" xfId="0" applyFont="1" applyFill="1"/>
    <xf numFmtId="0" fontId="20" fillId="0" borderId="0" xfId="0" applyFont="1" applyFill="1" applyBorder="1"/>
    <xf numFmtId="2" fontId="5" fillId="0" borderId="0" xfId="0" applyNumberFormat="1" applyFont="1" applyFill="1" applyBorder="1"/>
    <xf numFmtId="0" fontId="10" fillId="0" borderId="0" xfId="0" applyFont="1" applyAlignment="1">
      <alignment horizontal="left"/>
    </xf>
    <xf numFmtId="1" fontId="5" fillId="2" borderId="0" xfId="0" applyNumberFormat="1" applyFont="1" applyFill="1" applyBorder="1"/>
    <xf numFmtId="1" fontId="5" fillId="0" borderId="0" xfId="0" applyNumberFormat="1" applyFont="1" applyFill="1" applyBorder="1"/>
    <xf numFmtId="0" fontId="12" fillId="2" borderId="0" xfId="0" applyFont="1" applyFill="1" applyBorder="1"/>
    <xf numFmtId="2" fontId="12" fillId="2" borderId="0" xfId="0" applyNumberFormat="1" applyFont="1" applyFill="1" applyBorder="1"/>
    <xf numFmtId="0" fontId="5" fillId="0" borderId="6" xfId="0" applyFont="1" applyBorder="1"/>
    <xf numFmtId="0" fontId="5" fillId="0" borderId="7" xfId="0" applyFont="1" applyBorder="1"/>
    <xf numFmtId="0" fontId="5" fillId="0" borderId="7" xfId="0" applyFont="1" applyFill="1" applyBorder="1"/>
    <xf numFmtId="0" fontId="5" fillId="0" borderId="8" xfId="0" applyFont="1" applyBorder="1"/>
    <xf numFmtId="0" fontId="21" fillId="0" borderId="0" xfId="0" applyFont="1"/>
    <xf numFmtId="0" fontId="21" fillId="0" borderId="0" xfId="0" applyFont="1" applyFill="1"/>
    <xf numFmtId="14" fontId="10" fillId="0" borderId="0" xfId="0" applyNumberFormat="1" applyFont="1" applyAlignment="1">
      <alignment horizontal="left"/>
    </xf>
    <xf numFmtId="0" fontId="18" fillId="2" borderId="5" xfId="0" applyFont="1" applyFill="1" applyBorder="1"/>
    <xf numFmtId="1" fontId="10" fillId="0" borderId="0" xfId="0" applyNumberFormat="1" applyFont="1"/>
    <xf numFmtId="1" fontId="10" fillId="0" borderId="0" xfId="0" applyNumberFormat="1" applyFont="1" applyAlignment="1">
      <alignment horizontal="left"/>
    </xf>
    <xf numFmtId="0" fontId="5" fillId="0" borderId="0" xfId="0" applyFont="1" applyBorder="1"/>
    <xf numFmtId="0" fontId="22" fillId="2" borderId="0" xfId="0" applyFont="1" applyFill="1" applyBorder="1" applyAlignment="1">
      <alignment horizontal="center" vertical="center"/>
    </xf>
    <xf numFmtId="2" fontId="19" fillId="0" borderId="0" xfId="0" applyNumberFormat="1" applyFont="1" applyFill="1" applyBorder="1"/>
    <xf numFmtId="0" fontId="23" fillId="2" borderId="0" xfId="0" applyFont="1" applyFill="1" applyBorder="1" applyAlignment="1">
      <alignment horizontal="right"/>
    </xf>
    <xf numFmtId="14" fontId="23" fillId="2" borderId="0" xfId="0" applyNumberFormat="1" applyFont="1" applyFill="1" applyBorder="1"/>
    <xf numFmtId="2" fontId="23" fillId="2" borderId="0" xfId="0" applyNumberFormat="1" applyFont="1" applyFill="1" applyBorder="1"/>
    <xf numFmtId="0" fontId="23" fillId="0" borderId="0" xfId="0" applyFont="1" applyFill="1" applyBorder="1" applyAlignment="1">
      <alignment horizontal="right"/>
    </xf>
    <xf numFmtId="0" fontId="23" fillId="0" borderId="0" xfId="0" applyFont="1" applyFill="1" applyBorder="1"/>
    <xf numFmtId="2" fontId="23" fillId="0" borderId="0" xfId="0" applyNumberFormat="1" applyFont="1" applyFill="1" applyBorder="1"/>
    <xf numFmtId="0" fontId="16" fillId="0" borderId="0" xfId="0" applyFont="1" applyFill="1" applyBorder="1"/>
    <xf numFmtId="0" fontId="23" fillId="2" borderId="0" xfId="0" applyFont="1" applyFill="1" applyBorder="1"/>
    <xf numFmtId="0" fontId="16" fillId="2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2" fontId="6" fillId="0" borderId="0" xfId="0" applyNumberFormat="1" applyFont="1" applyFill="1" applyBorder="1"/>
    <xf numFmtId="0" fontId="24" fillId="0" borderId="0" xfId="0" applyFont="1" applyFill="1" applyBorder="1"/>
    <xf numFmtId="0" fontId="11" fillId="2" borderId="0" xfId="0" applyFont="1" applyFill="1" applyBorder="1" applyAlignment="1">
      <alignment horizontal="right"/>
    </xf>
    <xf numFmtId="0" fontId="11" fillId="2" borderId="0" xfId="0" applyFont="1" applyFill="1" applyBorder="1"/>
    <xf numFmtId="2" fontId="11" fillId="2" borderId="0" xfId="0" applyNumberFormat="1" applyFont="1" applyFill="1" applyBorder="1"/>
    <xf numFmtId="14" fontId="12" fillId="2" borderId="0" xfId="0" applyNumberFormat="1" applyFont="1" applyFill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4" fontId="15" fillId="3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67</xdr:row>
      <xdr:rowOff>180975</xdr:rowOff>
    </xdr:from>
    <xdr:to>
      <xdr:col>2</xdr:col>
      <xdr:colOff>76200</xdr:colOff>
      <xdr:row>70</xdr:row>
      <xdr:rowOff>19050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14331315"/>
          <a:ext cx="440055" cy="4324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12</xdr:row>
          <xdr:rowOff>0</xdr:rowOff>
        </xdr:from>
        <xdr:to>
          <xdr:col>12</xdr:col>
          <xdr:colOff>99060</xdr:colOff>
          <xdr:row>14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Devis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152400</xdr:colOff>
      <xdr:row>4</xdr:row>
      <xdr:rowOff>22860</xdr:rowOff>
    </xdr:from>
    <xdr:to>
      <xdr:col>2</xdr:col>
      <xdr:colOff>1135380</xdr:colOff>
      <xdr:row>14</xdr:row>
      <xdr:rowOff>32762</xdr:rowOff>
    </xdr:to>
    <xdr:pic>
      <xdr:nvPicPr>
        <xdr:cNvPr id="4" name="Picture 5" descr="RÃ©sultat de recherche d'images pour &quot;logo compagnie aerienn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3" t="22144" r="23572" b="23213"/>
        <a:stretch/>
      </xdr:blipFill>
      <xdr:spPr bwMode="auto">
        <a:xfrm>
          <a:off x="762000" y="754380"/>
          <a:ext cx="1356360" cy="2250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TN6/Downloads/Projet%20-%20VBA%20%20-%20Copie%20(1)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D"/>
      <sheetName val="Devis - Réservation"/>
      <sheetName val="LOGIN"/>
      <sheetName val="CONFIG"/>
      <sheetName val="DEVIS"/>
      <sheetName val="BASE VOLS"/>
      <sheetName val="CLASSES"/>
    </sheetNames>
    <definedNames>
      <definedName name="RésultatDevis"/>
    </definedNames>
    <sheetDataSet>
      <sheetData sheetId="0"/>
      <sheetData sheetId="1"/>
      <sheetData sheetId="2"/>
      <sheetData sheetId="3"/>
      <sheetData sheetId="4">
        <row r="1">
          <cell r="I1" t="str">
            <v>CLASSES</v>
          </cell>
          <cell r="J1" t="str">
            <v>Identifiant Classe</v>
          </cell>
        </row>
        <row r="2">
          <cell r="I2" t="str">
            <v>LIGHT</v>
          </cell>
          <cell r="J2">
            <v>8</v>
          </cell>
        </row>
        <row r="3">
          <cell r="I3" t="str">
            <v>ECONOMY</v>
          </cell>
          <cell r="J3">
            <v>9</v>
          </cell>
        </row>
        <row r="4">
          <cell r="I4" t="str">
            <v>BUSINESS</v>
          </cell>
          <cell r="J4">
            <v>10</v>
          </cell>
        </row>
        <row r="5">
          <cell r="I5" t="str">
            <v>LA PREMIERE</v>
          </cell>
          <cell r="J5">
            <v>11</v>
          </cell>
        </row>
      </sheetData>
      <sheetData sheetId="5"/>
      <sheetData sheetId="6">
        <row r="1">
          <cell r="A1" t="str">
            <v>CRITERE UNIQUE1</v>
          </cell>
          <cell r="B1" t="str">
            <v>CRITERE UNIQUE2</v>
          </cell>
          <cell r="C1" t="str">
            <v>N° VOL</v>
          </cell>
          <cell r="D1" t="str">
            <v>AEROPORT DEPART</v>
          </cell>
          <cell r="E1" t="str">
            <v>AEROPORT D'ARRIVEE</v>
          </cell>
          <cell r="F1" t="str">
            <v>DATE</v>
          </cell>
          <cell r="G1" t="str">
            <v>Heure de départ</v>
          </cell>
          <cell r="H1" t="str">
            <v>Heure d'arrivée</v>
          </cell>
          <cell r="I1" t="str">
            <v>Nombre de Place</v>
          </cell>
          <cell r="J1" t="str">
            <v>Prix Light</v>
          </cell>
          <cell r="K1" t="str">
            <v>PRIX Economy</v>
          </cell>
          <cell r="L1" t="str">
            <v>PRIX Business</v>
          </cell>
          <cell r="M1" t="str">
            <v>PRIX Première</v>
          </cell>
          <cell r="N1" t="str">
            <v>PRIX Option 1</v>
          </cell>
          <cell r="O1" t="str">
            <v>PRIX Option 2</v>
          </cell>
          <cell r="P1" t="str">
            <v>Nombre de place réservées</v>
          </cell>
          <cell r="Q1" t="str">
            <v>Nombre de places restantes</v>
          </cell>
        </row>
        <row r="2">
          <cell r="A2" t="str">
            <v>LOS ANGELESPARIS-CDG4365412:15</v>
          </cell>
          <cell r="B2" t="str">
            <v>LOS ANGELESPARIS-CDG43654</v>
          </cell>
          <cell r="C2" t="str">
            <v>00749</v>
          </cell>
          <cell r="D2" t="str">
            <v>LOS ANGELES</v>
          </cell>
          <cell r="E2" t="str">
            <v>PARIS-CDG</v>
          </cell>
          <cell r="F2">
            <v>43654</v>
          </cell>
          <cell r="G2" t="str">
            <v>12:15</v>
          </cell>
          <cell r="H2" t="str">
            <v>15:10</v>
          </cell>
          <cell r="I2">
            <v>300</v>
          </cell>
          <cell r="J2">
            <v>1050.3333333333301</v>
          </cell>
          <cell r="K2">
            <v>1133.3333333333301</v>
          </cell>
          <cell r="L2">
            <v>1600</v>
          </cell>
          <cell r="M2">
            <v>1966.6666666666699</v>
          </cell>
          <cell r="N2">
            <v>40</v>
          </cell>
          <cell r="O2">
            <v>20</v>
          </cell>
          <cell r="P2">
            <v>0</v>
          </cell>
          <cell r="Q2">
            <v>300</v>
          </cell>
        </row>
        <row r="3">
          <cell r="A3" t="str">
            <v>LOS ANGELESPARIS-CDG4366315:40</v>
          </cell>
          <cell r="B3" t="str">
            <v>LOS ANGELESPARIS-CDG43663</v>
          </cell>
          <cell r="C3" t="str">
            <v>00857</v>
          </cell>
          <cell r="D3" t="str">
            <v>LOS ANGELES</v>
          </cell>
          <cell r="E3" t="str">
            <v>PARIS-CDG</v>
          </cell>
          <cell r="F3">
            <v>43663</v>
          </cell>
          <cell r="G3" t="str">
            <v>15:40</v>
          </cell>
          <cell r="H3" t="str">
            <v>20:40</v>
          </cell>
          <cell r="I3">
            <v>200</v>
          </cell>
          <cell r="J3">
            <v>1161.9019202094501</v>
          </cell>
          <cell r="K3">
            <v>1133.3333333333301</v>
          </cell>
          <cell r="L3">
            <v>1600</v>
          </cell>
          <cell r="M3">
            <v>1966.6666666666699</v>
          </cell>
          <cell r="N3">
            <v>40</v>
          </cell>
          <cell r="O3">
            <v>20</v>
          </cell>
          <cell r="P3">
            <v>0</v>
          </cell>
          <cell r="Q3">
            <v>200</v>
          </cell>
        </row>
        <row r="4">
          <cell r="A4" t="str">
            <v>LOS ANGELESPARIS-CDG4371312:15</v>
          </cell>
          <cell r="B4" t="str">
            <v>LOS ANGELESPARIS-CDG43713</v>
          </cell>
          <cell r="C4" t="str">
            <v>01457</v>
          </cell>
          <cell r="D4" t="str">
            <v>LOS ANGELES</v>
          </cell>
          <cell r="E4" t="str">
            <v>PARIS-CDG</v>
          </cell>
          <cell r="F4">
            <v>43713</v>
          </cell>
          <cell r="G4" t="str">
            <v>12:15</v>
          </cell>
          <cell r="H4" t="str">
            <v>15:10</v>
          </cell>
          <cell r="I4">
            <v>600</v>
          </cell>
          <cell r="J4">
            <v>850.33333333333303</v>
          </cell>
          <cell r="K4">
            <v>933.33333333333303</v>
          </cell>
          <cell r="L4">
            <v>1200</v>
          </cell>
          <cell r="M4">
            <v>1566.6666666666699</v>
          </cell>
          <cell r="N4">
            <v>40</v>
          </cell>
          <cell r="O4">
            <v>20</v>
          </cell>
          <cell r="P4">
            <v>0</v>
          </cell>
          <cell r="Q4">
            <v>600</v>
          </cell>
        </row>
        <row r="5">
          <cell r="A5" t="str">
            <v>LOS ANGELESPARIS-CDG4371412:15</v>
          </cell>
          <cell r="B5" t="str">
            <v>LOS ANGELESPARIS-CDG43714</v>
          </cell>
          <cell r="C5" t="str">
            <v>01469</v>
          </cell>
          <cell r="D5" t="str">
            <v>LOS ANGELES</v>
          </cell>
          <cell r="E5" t="str">
            <v>PARIS-CDG</v>
          </cell>
          <cell r="F5">
            <v>43714</v>
          </cell>
          <cell r="G5" t="str">
            <v>12:15</v>
          </cell>
          <cell r="H5" t="str">
            <v>15:10</v>
          </cell>
          <cell r="I5">
            <v>800</v>
          </cell>
          <cell r="J5">
            <v>1150.3333333333301</v>
          </cell>
          <cell r="K5">
            <v>1233.3333333333301</v>
          </cell>
          <cell r="L5">
            <v>1800</v>
          </cell>
          <cell r="M5">
            <v>2166.6666666666702</v>
          </cell>
          <cell r="N5">
            <v>40</v>
          </cell>
          <cell r="O5">
            <v>20</v>
          </cell>
          <cell r="P5">
            <v>0</v>
          </cell>
          <cell r="Q5">
            <v>800</v>
          </cell>
        </row>
        <row r="6">
          <cell r="A6" t="str">
            <v>LOS ANGELESPARIS-ORLY4366216:40</v>
          </cell>
          <cell r="B6" t="str">
            <v>LOS ANGELESPARIS-ORLY43662</v>
          </cell>
          <cell r="C6" t="str">
            <v>00846</v>
          </cell>
          <cell r="D6" t="str">
            <v>LOS ANGELES</v>
          </cell>
          <cell r="E6" t="str">
            <v>PARIS-ORLY</v>
          </cell>
          <cell r="F6">
            <v>43662</v>
          </cell>
          <cell r="G6" t="str">
            <v>16:40</v>
          </cell>
          <cell r="H6" t="str">
            <v>21:40</v>
          </cell>
          <cell r="I6">
            <v>300</v>
          </cell>
          <cell r="J6">
            <v>1148.6851437662101</v>
          </cell>
          <cell r="K6">
            <v>900</v>
          </cell>
          <cell r="L6">
            <v>1100</v>
          </cell>
          <cell r="M6">
            <v>1500</v>
          </cell>
          <cell r="N6">
            <v>40</v>
          </cell>
          <cell r="O6">
            <v>20</v>
          </cell>
          <cell r="P6">
            <v>0</v>
          </cell>
          <cell r="Q6">
            <v>300</v>
          </cell>
        </row>
        <row r="7">
          <cell r="A7" t="str">
            <v>LOS ANGELESPARIS-ORLY4368116:40</v>
          </cell>
          <cell r="B7" t="str">
            <v>LOS ANGELESPARIS-ORLY43681</v>
          </cell>
          <cell r="C7" t="str">
            <v>01074</v>
          </cell>
          <cell r="D7" t="str">
            <v>LOS ANGELES</v>
          </cell>
          <cell r="E7" t="str">
            <v>PARIS-ORLY</v>
          </cell>
          <cell r="F7">
            <v>43681</v>
          </cell>
          <cell r="G7" t="str">
            <v>16:40</v>
          </cell>
          <cell r="H7" t="str">
            <v>21:40</v>
          </cell>
          <cell r="I7">
            <v>400</v>
          </cell>
          <cell r="J7">
            <v>1422.6328736806199</v>
          </cell>
          <cell r="K7">
            <v>958.33333333333303</v>
          </cell>
          <cell r="L7">
            <v>1250</v>
          </cell>
          <cell r="M7">
            <v>1616.6666666666699</v>
          </cell>
          <cell r="N7">
            <v>40</v>
          </cell>
          <cell r="O7">
            <v>20</v>
          </cell>
          <cell r="P7">
            <v>0</v>
          </cell>
          <cell r="Q7">
            <v>400</v>
          </cell>
        </row>
        <row r="8">
          <cell r="A8" t="str">
            <v>LOS ANGELESPARIS-ORLY4369815:30</v>
          </cell>
          <cell r="B8" t="str">
            <v>LOS ANGELESPARIS-ORLY43698</v>
          </cell>
          <cell r="C8" t="str">
            <v>01278</v>
          </cell>
          <cell r="D8" t="str">
            <v>LOS ANGELES</v>
          </cell>
          <cell r="E8" t="str">
            <v>PARIS-ORLY</v>
          </cell>
          <cell r="F8">
            <v>43698</v>
          </cell>
          <cell r="G8" t="str">
            <v>15:30</v>
          </cell>
          <cell r="H8" t="str">
            <v>16:30</v>
          </cell>
          <cell r="I8">
            <v>200</v>
          </cell>
          <cell r="J8">
            <v>1667.74400044614</v>
          </cell>
          <cell r="K8">
            <v>1158.3333333333301</v>
          </cell>
          <cell r="L8">
            <v>1650</v>
          </cell>
          <cell r="M8">
            <v>2016.6666666666699</v>
          </cell>
          <cell r="N8">
            <v>40</v>
          </cell>
          <cell r="O8">
            <v>20</v>
          </cell>
          <cell r="P8">
            <v>0</v>
          </cell>
          <cell r="Q8">
            <v>200</v>
          </cell>
        </row>
        <row r="9">
          <cell r="A9" t="str">
            <v>LOS ANGELESPARIS-ORLY4369915:30</v>
          </cell>
          <cell r="B9" t="str">
            <v>LOS ANGELESPARIS-ORLY43699</v>
          </cell>
          <cell r="C9" t="str">
            <v>01290</v>
          </cell>
          <cell r="D9" t="str">
            <v>LOS ANGELES</v>
          </cell>
          <cell r="E9" t="str">
            <v>PARIS-ORLY</v>
          </cell>
          <cell r="F9">
            <v>43699</v>
          </cell>
          <cell r="G9" t="str">
            <v>15:30</v>
          </cell>
          <cell r="H9" t="str">
            <v>16:30</v>
          </cell>
          <cell r="I9">
            <v>750</v>
          </cell>
          <cell r="J9">
            <v>1682.16230202058</v>
          </cell>
          <cell r="K9">
            <v>958.33333333333303</v>
          </cell>
          <cell r="L9">
            <v>1250</v>
          </cell>
          <cell r="M9">
            <v>1616.6666666666699</v>
          </cell>
          <cell r="N9">
            <v>40</v>
          </cell>
          <cell r="O9">
            <v>20</v>
          </cell>
          <cell r="P9">
            <v>0</v>
          </cell>
          <cell r="Q9">
            <v>750</v>
          </cell>
        </row>
        <row r="10">
          <cell r="A10" t="str">
            <v>MIAMIPARIS-CDG4365416:40</v>
          </cell>
          <cell r="B10" t="str">
            <v>MIAMIPARIS-CDG43654</v>
          </cell>
          <cell r="C10" t="str">
            <v>00753</v>
          </cell>
          <cell r="D10" t="str">
            <v>MIAMI</v>
          </cell>
          <cell r="E10" t="str">
            <v>PARIS-CDG</v>
          </cell>
          <cell r="F10">
            <v>43654</v>
          </cell>
          <cell r="G10" t="str">
            <v>16:40</v>
          </cell>
          <cell r="H10" t="str">
            <v>23:40</v>
          </cell>
          <cell r="I10">
            <v>750</v>
          </cell>
          <cell r="J10">
            <v>1150.3333333333301</v>
          </cell>
          <cell r="K10">
            <v>1233.3333333333301</v>
          </cell>
          <cell r="L10">
            <v>1800</v>
          </cell>
          <cell r="M10">
            <v>2166.6666666666702</v>
          </cell>
          <cell r="N10">
            <v>40</v>
          </cell>
          <cell r="O10">
            <v>20</v>
          </cell>
          <cell r="P10">
            <v>0</v>
          </cell>
          <cell r="Q10">
            <v>750</v>
          </cell>
        </row>
        <row r="11">
          <cell r="A11" t="str">
            <v>MIAMIPARIS-CDG4367912:15</v>
          </cell>
          <cell r="B11" t="str">
            <v>MIAMIPARIS-CDG43679</v>
          </cell>
          <cell r="C11" t="str">
            <v>01053</v>
          </cell>
          <cell r="D11" t="str">
            <v>MIAMI</v>
          </cell>
          <cell r="E11" t="str">
            <v>PARIS-CDG</v>
          </cell>
          <cell r="F11">
            <v>43679</v>
          </cell>
          <cell r="G11" t="str">
            <v>12:15</v>
          </cell>
          <cell r="H11" t="str">
            <v>15:10</v>
          </cell>
          <cell r="I11">
            <v>200</v>
          </cell>
          <cell r="J11">
            <v>1397.40084592534</v>
          </cell>
          <cell r="K11">
            <v>958.33333333333303</v>
          </cell>
          <cell r="L11">
            <v>1250</v>
          </cell>
          <cell r="M11">
            <v>1616.6666666666699</v>
          </cell>
          <cell r="N11">
            <v>40</v>
          </cell>
          <cell r="O11">
            <v>20</v>
          </cell>
          <cell r="P11">
            <v>0</v>
          </cell>
          <cell r="Q11">
            <v>200</v>
          </cell>
        </row>
        <row r="12">
          <cell r="A12" t="str">
            <v>MIAMIPARIS-CDG4368615:40</v>
          </cell>
          <cell r="B12" t="str">
            <v>MIAMIPARIS-CDG43686</v>
          </cell>
          <cell r="C12" t="str">
            <v>01137</v>
          </cell>
          <cell r="D12" t="str">
            <v>MIAMI</v>
          </cell>
          <cell r="E12" t="str">
            <v>PARIS-CDG</v>
          </cell>
          <cell r="F12">
            <v>43686</v>
          </cell>
          <cell r="G12" t="str">
            <v>15:40</v>
          </cell>
          <cell r="H12" t="str">
            <v>20:40</v>
          </cell>
          <cell r="I12">
            <v>400</v>
          </cell>
          <cell r="J12">
            <v>1498.32895694644</v>
          </cell>
          <cell r="K12">
            <v>900</v>
          </cell>
          <cell r="L12">
            <v>1100</v>
          </cell>
          <cell r="M12">
            <v>1500</v>
          </cell>
          <cell r="N12">
            <v>40</v>
          </cell>
          <cell r="O12">
            <v>20</v>
          </cell>
          <cell r="P12">
            <v>0</v>
          </cell>
          <cell r="Q12">
            <v>400</v>
          </cell>
        </row>
        <row r="13">
          <cell r="A13" t="str">
            <v>MIAMIPARIS-CDG4369916:40</v>
          </cell>
          <cell r="B13" t="str">
            <v>MIAMIPARIS-CDG43699</v>
          </cell>
          <cell r="C13" t="str">
            <v>01293</v>
          </cell>
          <cell r="D13" t="str">
            <v>MIAMI</v>
          </cell>
          <cell r="E13" t="str">
            <v>PARIS-CDG</v>
          </cell>
          <cell r="F13">
            <v>43699</v>
          </cell>
          <cell r="G13" t="str">
            <v>16:40</v>
          </cell>
          <cell r="H13" t="str">
            <v>23:40</v>
          </cell>
          <cell r="I13">
            <v>400</v>
          </cell>
          <cell r="J13">
            <v>1685.76687741419</v>
          </cell>
          <cell r="K13">
            <v>1033.3333333333301</v>
          </cell>
          <cell r="L13">
            <v>1400</v>
          </cell>
          <cell r="M13">
            <v>1766.6666666666699</v>
          </cell>
          <cell r="N13">
            <v>40</v>
          </cell>
          <cell r="O13">
            <v>20</v>
          </cell>
          <cell r="P13">
            <v>0</v>
          </cell>
          <cell r="Q13">
            <v>400</v>
          </cell>
        </row>
        <row r="14">
          <cell r="A14" t="str">
            <v>MIAMIPARIS-ORLY4365815:30</v>
          </cell>
          <cell r="B14" t="str">
            <v>MIAMIPARIS-ORLY43658</v>
          </cell>
          <cell r="C14" t="str">
            <v>00802</v>
          </cell>
          <cell r="D14" t="str">
            <v>MIAMI</v>
          </cell>
          <cell r="E14" t="str">
            <v>PARIS-ORLY</v>
          </cell>
          <cell r="F14">
            <v>43658</v>
          </cell>
          <cell r="G14" t="str">
            <v>15:30</v>
          </cell>
          <cell r="H14" t="str">
            <v>16:30</v>
          </cell>
          <cell r="I14">
            <v>750</v>
          </cell>
          <cell r="J14">
            <v>1095.8180379932601</v>
          </cell>
          <cell r="K14">
            <v>1283.3333333333301</v>
          </cell>
          <cell r="L14">
            <v>1900</v>
          </cell>
          <cell r="M14">
            <v>2266.6666666666702</v>
          </cell>
          <cell r="N14">
            <v>40</v>
          </cell>
          <cell r="O14">
            <v>20</v>
          </cell>
          <cell r="P14">
            <v>0</v>
          </cell>
          <cell r="Q14">
            <v>750</v>
          </cell>
        </row>
        <row r="15">
          <cell r="A15" t="str">
            <v>MIAMIPARIS-ORLY4366716:40</v>
          </cell>
          <cell r="B15" t="str">
            <v>MIAMIPARIS-ORLY43667</v>
          </cell>
          <cell r="C15" t="str">
            <v>00910</v>
          </cell>
          <cell r="D15" t="str">
            <v>MIAMI</v>
          </cell>
          <cell r="E15" t="str">
            <v>PARIS-ORLY</v>
          </cell>
          <cell r="F15">
            <v>43667</v>
          </cell>
          <cell r="G15" t="str">
            <v>16:40</v>
          </cell>
          <cell r="H15" t="str">
            <v>21:40</v>
          </cell>
          <cell r="I15">
            <v>750</v>
          </cell>
          <cell r="J15">
            <v>1225.58275216324</v>
          </cell>
          <cell r="K15">
            <v>1258.3333333333301</v>
          </cell>
          <cell r="L15">
            <v>1850</v>
          </cell>
          <cell r="M15">
            <v>2216.6666666666702</v>
          </cell>
          <cell r="N15">
            <v>40</v>
          </cell>
          <cell r="O15">
            <v>20</v>
          </cell>
          <cell r="P15">
            <v>0</v>
          </cell>
          <cell r="Q15">
            <v>750</v>
          </cell>
        </row>
        <row r="16">
          <cell r="A16" t="str">
            <v>MIAMIPARIS-ORLY4367617:40</v>
          </cell>
          <cell r="B16" t="str">
            <v>MIAMIPARIS-ORLY43676</v>
          </cell>
          <cell r="C16" t="str">
            <v>01018</v>
          </cell>
          <cell r="D16" t="str">
            <v>MIAMI</v>
          </cell>
          <cell r="E16" t="str">
            <v>PARIS-ORLY</v>
          </cell>
          <cell r="F16">
            <v>43676</v>
          </cell>
          <cell r="G16" t="str">
            <v>17:40</v>
          </cell>
          <cell r="H16" t="str">
            <v>17:40</v>
          </cell>
          <cell r="I16">
            <v>800</v>
          </cell>
          <cell r="J16">
            <v>1355.3474663332199</v>
          </cell>
          <cell r="K16">
            <v>1258.3333333333301</v>
          </cell>
          <cell r="L16">
            <v>1850</v>
          </cell>
          <cell r="M16">
            <v>2216.6666666666702</v>
          </cell>
          <cell r="N16">
            <v>40</v>
          </cell>
          <cell r="O16">
            <v>20</v>
          </cell>
          <cell r="P16">
            <v>0</v>
          </cell>
          <cell r="Q16">
            <v>800</v>
          </cell>
        </row>
        <row r="17">
          <cell r="A17" t="str">
            <v>MIAMIPARIS-ORLY4369016:40</v>
          </cell>
          <cell r="B17" t="str">
            <v>MIAMIPARIS-ORLY43690</v>
          </cell>
          <cell r="C17" t="str">
            <v>01186</v>
          </cell>
          <cell r="D17" t="str">
            <v>MIAMI</v>
          </cell>
          <cell r="E17" t="str">
            <v>PARIS-ORLY</v>
          </cell>
          <cell r="F17">
            <v>43690</v>
          </cell>
          <cell r="G17" t="str">
            <v>16:40</v>
          </cell>
          <cell r="H17" t="str">
            <v>21:40</v>
          </cell>
          <cell r="I17">
            <v>400</v>
          </cell>
          <cell r="J17">
            <v>1557.2036883754199</v>
          </cell>
          <cell r="K17">
            <v>1058.3333333333301</v>
          </cell>
          <cell r="L17">
            <v>1450</v>
          </cell>
          <cell r="M17">
            <v>1816.6666666666699</v>
          </cell>
          <cell r="N17">
            <v>40</v>
          </cell>
          <cell r="O17">
            <v>20</v>
          </cell>
          <cell r="P17">
            <v>0</v>
          </cell>
          <cell r="Q17">
            <v>400</v>
          </cell>
        </row>
        <row r="18">
          <cell r="A18" t="str">
            <v>MONTREALPARIS-CDG4366912:15</v>
          </cell>
          <cell r="B18" t="str">
            <v>MONTREALPARIS-CDG43669</v>
          </cell>
          <cell r="C18" t="str">
            <v>00927</v>
          </cell>
          <cell r="D18" t="str">
            <v>MONTREAL</v>
          </cell>
          <cell r="E18" t="str">
            <v>PARIS-CDG</v>
          </cell>
          <cell r="F18">
            <v>43669</v>
          </cell>
          <cell r="G18" t="str">
            <v>12:15</v>
          </cell>
          <cell r="H18" t="str">
            <v>15:10</v>
          </cell>
          <cell r="I18">
            <v>400</v>
          </cell>
          <cell r="J18">
            <v>1246.0086793937</v>
          </cell>
          <cell r="K18">
            <v>1183.3333333333301</v>
          </cell>
          <cell r="L18">
            <v>1700</v>
          </cell>
          <cell r="M18">
            <v>2066.6666666666702</v>
          </cell>
          <cell r="N18">
            <v>40</v>
          </cell>
          <cell r="O18">
            <v>20</v>
          </cell>
          <cell r="P18">
            <v>4</v>
          </cell>
          <cell r="Q18">
            <v>396</v>
          </cell>
        </row>
        <row r="19">
          <cell r="A19" t="str">
            <v>MONTREALPARIS-CDG4368218:40</v>
          </cell>
          <cell r="B19" t="str">
            <v>MONTREALPARIS-CDG43682</v>
          </cell>
          <cell r="C19" t="str">
            <v>01083</v>
          </cell>
          <cell r="D19" t="str">
            <v>MONTREAL</v>
          </cell>
          <cell r="E19" t="str">
            <v>PARIS-CDG</v>
          </cell>
          <cell r="F19">
            <v>43682</v>
          </cell>
          <cell r="G19" t="str">
            <v>18:40</v>
          </cell>
          <cell r="H19" t="str">
            <v>18:40</v>
          </cell>
          <cell r="I19">
            <v>200</v>
          </cell>
          <cell r="J19">
            <v>1433.4465998614501</v>
          </cell>
          <cell r="K19">
            <v>1183.3333333333301</v>
          </cell>
          <cell r="L19">
            <v>1700</v>
          </cell>
          <cell r="M19">
            <v>2066.6666666666702</v>
          </cell>
          <cell r="N19">
            <v>40</v>
          </cell>
          <cell r="O19">
            <v>20</v>
          </cell>
          <cell r="P19">
            <v>0</v>
          </cell>
          <cell r="Q19">
            <v>200</v>
          </cell>
        </row>
        <row r="20">
          <cell r="A20" t="str">
            <v>MONTREALPARIS-CDG4370017:40</v>
          </cell>
          <cell r="B20" t="str">
            <v>MONTREALPARIS-CDG43700</v>
          </cell>
          <cell r="C20" t="str">
            <v>01299</v>
          </cell>
          <cell r="D20" t="str">
            <v>MONTREAL</v>
          </cell>
          <cell r="E20" t="str">
            <v>PARIS-CDG</v>
          </cell>
          <cell r="F20">
            <v>43700</v>
          </cell>
          <cell r="G20" t="str">
            <v>17:40</v>
          </cell>
          <cell r="H20" t="str">
            <v>17:40</v>
          </cell>
          <cell r="I20">
            <v>600</v>
          </cell>
          <cell r="J20">
            <v>1692.9760282014199</v>
          </cell>
          <cell r="K20">
            <v>1183.3333333333301</v>
          </cell>
          <cell r="L20">
            <v>1700</v>
          </cell>
          <cell r="M20">
            <v>2066.6666666666702</v>
          </cell>
          <cell r="N20">
            <v>40</v>
          </cell>
          <cell r="O20">
            <v>20</v>
          </cell>
          <cell r="P20">
            <v>0</v>
          </cell>
          <cell r="Q20">
            <v>600</v>
          </cell>
        </row>
        <row r="21">
          <cell r="A21" t="str">
            <v>MONTREALPARIS-CDG4371517:40</v>
          </cell>
          <cell r="B21" t="str">
            <v>MONTREALPARIS-CDG43715</v>
          </cell>
          <cell r="C21" t="str">
            <v>01479</v>
          </cell>
          <cell r="D21" t="str">
            <v>MONTREAL</v>
          </cell>
          <cell r="E21" t="str">
            <v>PARIS-CDG</v>
          </cell>
          <cell r="F21">
            <v>43715</v>
          </cell>
          <cell r="G21" t="str">
            <v>17:40</v>
          </cell>
          <cell r="H21" t="str">
            <v>17:40</v>
          </cell>
          <cell r="I21">
            <v>800</v>
          </cell>
          <cell r="J21">
            <v>1125.3333333333301</v>
          </cell>
          <cell r="K21">
            <v>1208.3333333333301</v>
          </cell>
          <cell r="L21">
            <v>1750</v>
          </cell>
          <cell r="M21">
            <v>2116.6666666666702</v>
          </cell>
          <cell r="N21">
            <v>40</v>
          </cell>
          <cell r="O21">
            <v>20</v>
          </cell>
          <cell r="P21">
            <v>0</v>
          </cell>
          <cell r="Q21">
            <v>800</v>
          </cell>
        </row>
        <row r="22">
          <cell r="A22" t="str">
            <v>MONTREALPARIS-ORLY4367718:40</v>
          </cell>
          <cell r="B22" t="str">
            <v>MONTREALPARIS-ORLY43677</v>
          </cell>
          <cell r="C22" t="str">
            <v>01024</v>
          </cell>
          <cell r="D22" t="str">
            <v>MONTREAL</v>
          </cell>
          <cell r="E22" t="str">
            <v>PARIS-ORLY</v>
          </cell>
          <cell r="F22">
            <v>43677</v>
          </cell>
          <cell r="G22" t="str">
            <v>18:40</v>
          </cell>
          <cell r="H22" t="str">
            <v>18:40</v>
          </cell>
          <cell r="I22">
            <v>400</v>
          </cell>
          <cell r="J22">
            <v>1362.55661712044</v>
          </cell>
          <cell r="K22">
            <v>950</v>
          </cell>
          <cell r="L22">
            <v>1200</v>
          </cell>
          <cell r="M22">
            <v>1600</v>
          </cell>
          <cell r="N22">
            <v>40</v>
          </cell>
          <cell r="O22">
            <v>20</v>
          </cell>
          <cell r="P22">
            <v>0</v>
          </cell>
          <cell r="Q22">
            <v>400</v>
          </cell>
        </row>
        <row r="23">
          <cell r="A23" t="str">
            <v>MONTREALPARIS-ORLY4369818:40</v>
          </cell>
          <cell r="B23" t="str">
            <v>MONTREALPARIS-ORLY43698</v>
          </cell>
          <cell r="C23" t="str">
            <v>01276</v>
          </cell>
          <cell r="D23" t="str">
            <v>MONTREAL</v>
          </cell>
          <cell r="E23" t="str">
            <v>PARIS-ORLY</v>
          </cell>
          <cell r="F23">
            <v>43698</v>
          </cell>
          <cell r="G23" t="str">
            <v>18:40</v>
          </cell>
          <cell r="H23" t="str">
            <v>18:40</v>
          </cell>
          <cell r="I23">
            <v>700</v>
          </cell>
          <cell r="J23">
            <v>1665.34095018373</v>
          </cell>
          <cell r="K23">
            <v>1108.3333333333301</v>
          </cell>
          <cell r="L23">
            <v>1550</v>
          </cell>
          <cell r="M23">
            <v>1916.6666666666699</v>
          </cell>
          <cell r="N23">
            <v>40</v>
          </cell>
          <cell r="O23">
            <v>20</v>
          </cell>
          <cell r="P23">
            <v>0</v>
          </cell>
          <cell r="Q23">
            <v>700</v>
          </cell>
        </row>
        <row r="24">
          <cell r="A24" t="str">
            <v>MONTREALPARIS-ORLY4371418:40</v>
          </cell>
          <cell r="B24" t="str">
            <v>MONTREALPARIS-ORLY43714</v>
          </cell>
          <cell r="C24" t="str">
            <v>01468</v>
          </cell>
          <cell r="D24" t="str">
            <v>MONTREAL</v>
          </cell>
          <cell r="E24" t="str">
            <v>PARIS-ORLY</v>
          </cell>
          <cell r="F24">
            <v>43714</v>
          </cell>
          <cell r="G24" t="str">
            <v>18:40</v>
          </cell>
          <cell r="H24" t="str">
            <v>18:40</v>
          </cell>
          <cell r="I24">
            <v>750</v>
          </cell>
          <cell r="J24">
            <v>1125.3333333333301</v>
          </cell>
          <cell r="K24">
            <v>1208.3333333333301</v>
          </cell>
          <cell r="L24">
            <v>1750</v>
          </cell>
          <cell r="M24">
            <v>2116.6666666666702</v>
          </cell>
          <cell r="N24">
            <v>40</v>
          </cell>
          <cell r="O24">
            <v>20</v>
          </cell>
          <cell r="P24">
            <v>0</v>
          </cell>
          <cell r="Q24">
            <v>750</v>
          </cell>
        </row>
        <row r="25">
          <cell r="A25" t="str">
            <v>NEW-YORKPARIS-CDG4367412:15</v>
          </cell>
          <cell r="B25" t="str">
            <v>NEW-YORKPARIS-CDG43674</v>
          </cell>
          <cell r="C25" t="str">
            <v>00991</v>
          </cell>
          <cell r="D25" t="str">
            <v>NEW-YORK</v>
          </cell>
          <cell r="E25" t="str">
            <v>PARIS-CDG</v>
          </cell>
          <cell r="F25">
            <v>43674</v>
          </cell>
          <cell r="G25" t="str">
            <v>12:15</v>
          </cell>
          <cell r="H25" t="str">
            <v>15:10</v>
          </cell>
          <cell r="I25">
            <v>400</v>
          </cell>
          <cell r="J25">
            <v>1322.9062877907299</v>
          </cell>
          <cell r="K25">
            <v>1083.3333333333301</v>
          </cell>
          <cell r="L25">
            <v>1500</v>
          </cell>
          <cell r="M25">
            <v>1866.6666666666699</v>
          </cell>
          <cell r="N25">
            <v>40</v>
          </cell>
          <cell r="O25">
            <v>20</v>
          </cell>
          <cell r="P25">
            <v>0</v>
          </cell>
          <cell r="Q25">
            <v>400</v>
          </cell>
        </row>
        <row r="26">
          <cell r="A26" t="str">
            <v>NEW-YORKPARIS-CDG4369318:40</v>
          </cell>
          <cell r="B26" t="str">
            <v>NEW-YORKPARIS-CDG43693</v>
          </cell>
          <cell r="C26" t="str">
            <v>01219</v>
          </cell>
          <cell r="D26" t="str">
            <v>NEW-YORK</v>
          </cell>
          <cell r="E26" t="str">
            <v>PARIS-CDG</v>
          </cell>
          <cell r="F26">
            <v>43693</v>
          </cell>
          <cell r="G26" t="str">
            <v>18:40</v>
          </cell>
          <cell r="H26" t="str">
            <v>18:40</v>
          </cell>
          <cell r="I26">
            <v>200</v>
          </cell>
          <cell r="J26">
            <v>1596.85401770513</v>
          </cell>
          <cell r="K26">
            <v>1108.3333333333301</v>
          </cell>
          <cell r="L26">
            <v>1550</v>
          </cell>
          <cell r="M26">
            <v>1916.6666666666699</v>
          </cell>
          <cell r="N26">
            <v>40</v>
          </cell>
          <cell r="O26">
            <v>20</v>
          </cell>
          <cell r="P26">
            <v>0</v>
          </cell>
          <cell r="Q26">
            <v>200</v>
          </cell>
        </row>
        <row r="27">
          <cell r="A27" t="str">
            <v>NEW-YORKPARIS-CDG4371312:15</v>
          </cell>
          <cell r="B27" t="str">
            <v>NEW-YORKPARIS-CDG43713</v>
          </cell>
          <cell r="C27" t="str">
            <v>01459</v>
          </cell>
          <cell r="D27" t="str">
            <v>NEW-YORK</v>
          </cell>
          <cell r="E27" t="str">
            <v>PARIS-CDG</v>
          </cell>
          <cell r="F27">
            <v>43713</v>
          </cell>
          <cell r="G27" t="str">
            <v>12:15</v>
          </cell>
          <cell r="H27" t="str">
            <v>15:10</v>
          </cell>
          <cell r="I27">
            <v>800</v>
          </cell>
          <cell r="J27">
            <v>900.33333333333303</v>
          </cell>
          <cell r="K27">
            <v>983.33333333333303</v>
          </cell>
          <cell r="L27">
            <v>1300</v>
          </cell>
          <cell r="M27">
            <v>1666.6666666666699</v>
          </cell>
          <cell r="N27">
            <v>40</v>
          </cell>
          <cell r="O27">
            <v>20</v>
          </cell>
          <cell r="P27">
            <v>0</v>
          </cell>
          <cell r="Q27">
            <v>800</v>
          </cell>
        </row>
        <row r="28">
          <cell r="A28" t="str">
            <v>NEW-YORKPARIS-CDG4371517:40</v>
          </cell>
          <cell r="B28" t="str">
            <v>NEW-YORKPARIS-CDG43715</v>
          </cell>
          <cell r="C28" t="str">
            <v>01483</v>
          </cell>
          <cell r="D28" t="str">
            <v>NEW-YORK</v>
          </cell>
          <cell r="E28" t="str">
            <v>PARIS-CDG</v>
          </cell>
          <cell r="F28">
            <v>43715</v>
          </cell>
          <cell r="G28" t="str">
            <v>17:40</v>
          </cell>
          <cell r="H28" t="str">
            <v>17:40</v>
          </cell>
          <cell r="I28">
            <v>700</v>
          </cell>
          <cell r="J28">
            <v>1077.7951610252001</v>
          </cell>
          <cell r="K28">
            <v>950</v>
          </cell>
          <cell r="L28">
            <v>1200</v>
          </cell>
          <cell r="M28">
            <v>1600</v>
          </cell>
          <cell r="N28">
            <v>40</v>
          </cell>
          <cell r="O28">
            <v>20</v>
          </cell>
          <cell r="P28">
            <v>0</v>
          </cell>
          <cell r="Q28">
            <v>700</v>
          </cell>
        </row>
        <row r="29">
          <cell r="A29" t="str">
            <v>NEW-YORKPARIS-ORLY4367315:40</v>
          </cell>
          <cell r="B29" t="str">
            <v>NEW-YORKPARIS-ORLY43673</v>
          </cell>
          <cell r="C29" t="str">
            <v>00980</v>
          </cell>
          <cell r="D29" t="str">
            <v>NEW-YORK</v>
          </cell>
          <cell r="E29" t="str">
            <v>PARIS-ORLY</v>
          </cell>
          <cell r="F29">
            <v>43673</v>
          </cell>
          <cell r="G29" t="str">
            <v>15:40</v>
          </cell>
          <cell r="H29" t="str">
            <v>22:40</v>
          </cell>
          <cell r="I29">
            <v>500</v>
          </cell>
          <cell r="J29">
            <v>1309.68951134749</v>
          </cell>
          <cell r="K29">
            <v>1333.3333333333301</v>
          </cell>
          <cell r="L29">
            <v>2000</v>
          </cell>
          <cell r="M29">
            <v>2366.6666666666702</v>
          </cell>
          <cell r="N29">
            <v>40</v>
          </cell>
          <cell r="O29">
            <v>20</v>
          </cell>
          <cell r="P29">
            <v>0</v>
          </cell>
          <cell r="Q29">
            <v>500</v>
          </cell>
        </row>
        <row r="30">
          <cell r="A30" t="str">
            <v>NEW-YORKPARIS-ORLY4370618:40</v>
          </cell>
          <cell r="B30" t="str">
            <v>NEW-YORKPARIS-ORLY43706</v>
          </cell>
          <cell r="C30" t="str">
            <v>01376</v>
          </cell>
          <cell r="D30" t="str">
            <v>NEW-YORK</v>
          </cell>
          <cell r="E30" t="str">
            <v>PARIS-ORLY</v>
          </cell>
          <cell r="F30">
            <v>43706</v>
          </cell>
          <cell r="G30" t="str">
            <v>18:40</v>
          </cell>
          <cell r="H30" t="str">
            <v>18:40</v>
          </cell>
          <cell r="I30">
            <v>400</v>
          </cell>
          <cell r="J30">
            <v>1785.49346330409</v>
          </cell>
          <cell r="K30">
            <v>950</v>
          </cell>
          <cell r="L30">
            <v>1200</v>
          </cell>
          <cell r="M30">
            <v>1600</v>
          </cell>
          <cell r="N30">
            <v>40</v>
          </cell>
          <cell r="O30">
            <v>20</v>
          </cell>
          <cell r="P30">
            <v>0</v>
          </cell>
          <cell r="Q30">
            <v>400</v>
          </cell>
        </row>
        <row r="31">
          <cell r="A31" t="str">
            <v>NEW-YORKPARIS-ORLY4371215:40</v>
          </cell>
          <cell r="B31" t="str">
            <v>NEW-YORKPARIS-ORLY43712</v>
          </cell>
          <cell r="C31" t="str">
            <v>01448</v>
          </cell>
          <cell r="D31" t="str">
            <v>NEW-YORK</v>
          </cell>
          <cell r="E31" t="str">
            <v>PARIS-ORLY</v>
          </cell>
          <cell r="F31">
            <v>43712</v>
          </cell>
          <cell r="G31" t="str">
            <v>15:40</v>
          </cell>
          <cell r="H31" t="str">
            <v>22:40</v>
          </cell>
          <cell r="I31">
            <v>600</v>
          </cell>
          <cell r="J31">
            <v>1125.3333333333301</v>
          </cell>
          <cell r="K31">
            <v>1208.3333333333301</v>
          </cell>
          <cell r="L31">
            <v>1750</v>
          </cell>
          <cell r="M31">
            <v>2116.6666666666702</v>
          </cell>
          <cell r="N31">
            <v>40</v>
          </cell>
          <cell r="O31">
            <v>20</v>
          </cell>
          <cell r="P31">
            <v>0</v>
          </cell>
          <cell r="Q31">
            <v>600</v>
          </cell>
        </row>
        <row r="32">
          <cell r="A32" t="str">
            <v>NEW-YORKPARIS-ORLY4371518:40</v>
          </cell>
          <cell r="B32" t="str">
            <v>NEW-YORKPARIS-ORLY43715</v>
          </cell>
          <cell r="C32" t="str">
            <v>01484</v>
          </cell>
          <cell r="D32" t="str">
            <v>NEW-YORK</v>
          </cell>
          <cell r="E32" t="str">
            <v>PARIS-ORLY</v>
          </cell>
          <cell r="F32">
            <v>43715</v>
          </cell>
          <cell r="G32" t="str">
            <v>18:40</v>
          </cell>
          <cell r="H32" t="str">
            <v>18:40</v>
          </cell>
          <cell r="I32">
            <v>300</v>
          </cell>
          <cell r="J32">
            <v>1078.9966861564101</v>
          </cell>
          <cell r="K32">
            <v>933.33333333333303</v>
          </cell>
          <cell r="L32">
            <v>1200</v>
          </cell>
          <cell r="M32">
            <v>1566.6666666666699</v>
          </cell>
          <cell r="N32">
            <v>40</v>
          </cell>
          <cell r="O32">
            <v>20</v>
          </cell>
          <cell r="P32">
            <v>0</v>
          </cell>
          <cell r="Q32">
            <v>300</v>
          </cell>
        </row>
        <row r="33">
          <cell r="A33" t="str">
            <v>PARIS-CDGLOS ANGELES4366316:40</v>
          </cell>
          <cell r="B33" t="str">
            <v>PARIS-CDGLOS ANGELES43663</v>
          </cell>
          <cell r="C33" t="str">
            <v>00197</v>
          </cell>
          <cell r="D33" t="str">
            <v>PARIS-CDG</v>
          </cell>
          <cell r="E33" t="str">
            <v>LOS ANGELES</v>
          </cell>
          <cell r="F33">
            <v>43663</v>
          </cell>
          <cell r="G33" t="str">
            <v>16:40</v>
          </cell>
          <cell r="H33" t="str">
            <v>23:40</v>
          </cell>
          <cell r="I33">
            <v>400</v>
          </cell>
          <cell r="J33">
            <v>1205.15682493278</v>
          </cell>
          <cell r="K33">
            <v>1358.3333333333301</v>
          </cell>
          <cell r="L33">
            <v>2050</v>
          </cell>
          <cell r="M33">
            <v>2416.6666666666702</v>
          </cell>
          <cell r="N33">
            <v>40</v>
          </cell>
          <cell r="O33">
            <v>20</v>
          </cell>
          <cell r="P33">
            <v>0</v>
          </cell>
          <cell r="Q33">
            <v>400</v>
          </cell>
        </row>
        <row r="34">
          <cell r="A34" t="str">
            <v>PARIS-CDGLOS ANGELES4369612:15</v>
          </cell>
          <cell r="B34" t="str">
            <v>PARIS-CDGLOS ANGELES43696</v>
          </cell>
          <cell r="C34" t="str">
            <v>00593</v>
          </cell>
          <cell r="D34" t="str">
            <v>PARIS-CDG</v>
          </cell>
          <cell r="E34" t="str">
            <v>LOS ANGELES</v>
          </cell>
          <cell r="F34">
            <v>43696</v>
          </cell>
          <cell r="G34" t="str">
            <v>12:15</v>
          </cell>
          <cell r="H34" t="str">
            <v>15:10</v>
          </cell>
          <cell r="I34">
            <v>600</v>
          </cell>
          <cell r="J34">
            <v>1680.96077688938</v>
          </cell>
          <cell r="K34">
            <v>933.33333333333303</v>
          </cell>
          <cell r="L34">
            <v>1200</v>
          </cell>
          <cell r="M34">
            <v>1566.6666666666699</v>
          </cell>
          <cell r="N34">
            <v>40</v>
          </cell>
          <cell r="O34">
            <v>20</v>
          </cell>
          <cell r="P34">
            <v>0</v>
          </cell>
          <cell r="Q34">
            <v>600</v>
          </cell>
        </row>
        <row r="35">
          <cell r="A35" t="str">
            <v>PARIS-CDGLOS ANGELES4370115:40</v>
          </cell>
          <cell r="B35" t="str">
            <v>PARIS-CDGLOS ANGELES43701</v>
          </cell>
          <cell r="C35" t="str">
            <v>00653</v>
          </cell>
          <cell r="D35" t="str">
            <v>PARIS-CDG</v>
          </cell>
          <cell r="E35" t="str">
            <v>LOS ANGELES</v>
          </cell>
          <cell r="F35">
            <v>43701</v>
          </cell>
          <cell r="G35" t="str">
            <v>15:40</v>
          </cell>
          <cell r="H35" t="str">
            <v>20:40</v>
          </cell>
          <cell r="I35">
            <v>600</v>
          </cell>
          <cell r="J35">
            <v>1753.05228476159</v>
          </cell>
          <cell r="K35">
            <v>1233.3333333333301</v>
          </cell>
          <cell r="L35">
            <v>1800</v>
          </cell>
          <cell r="M35">
            <v>2166.6666666666702</v>
          </cell>
          <cell r="N35">
            <v>40</v>
          </cell>
          <cell r="O35">
            <v>20</v>
          </cell>
          <cell r="P35">
            <v>0</v>
          </cell>
          <cell r="Q35">
            <v>600</v>
          </cell>
        </row>
        <row r="36">
          <cell r="A36" t="str">
            <v>PARIS-CDGLOS ANGELES4370215:40</v>
          </cell>
          <cell r="B36" t="str">
            <v>PARIS-CDGLOS ANGELES43702</v>
          </cell>
          <cell r="C36" t="str">
            <v>00665</v>
          </cell>
          <cell r="D36" t="str">
            <v>PARIS-CDG</v>
          </cell>
          <cell r="E36" t="str">
            <v>LOS ANGELES</v>
          </cell>
          <cell r="F36">
            <v>43702</v>
          </cell>
          <cell r="G36" t="str">
            <v>15:40</v>
          </cell>
          <cell r="H36" t="str">
            <v>20:40</v>
          </cell>
          <cell r="I36">
            <v>500</v>
          </cell>
          <cell r="J36">
            <v>1767.47058633603</v>
          </cell>
          <cell r="K36">
            <v>1033.3333333333301</v>
          </cell>
          <cell r="L36">
            <v>1400</v>
          </cell>
          <cell r="M36">
            <v>1766.6666666666699</v>
          </cell>
          <cell r="N36">
            <v>40</v>
          </cell>
          <cell r="O36">
            <v>20</v>
          </cell>
          <cell r="P36">
            <v>0</v>
          </cell>
          <cell r="Q36">
            <v>500</v>
          </cell>
        </row>
        <row r="37">
          <cell r="A37" t="str">
            <v>PARIS-CDGLOS ANGELES4370612:15</v>
          </cell>
          <cell r="B37" t="str">
            <v>PARIS-CDGLOS ANGELES43706</v>
          </cell>
          <cell r="C37" t="str">
            <v>00713</v>
          </cell>
          <cell r="D37" t="str">
            <v>PARIS-CDG</v>
          </cell>
          <cell r="E37" t="str">
            <v>LOS ANGELES</v>
          </cell>
          <cell r="F37">
            <v>43706</v>
          </cell>
          <cell r="G37" t="str">
            <v>12:15</v>
          </cell>
          <cell r="H37" t="str">
            <v>15:10</v>
          </cell>
          <cell r="I37">
            <v>600</v>
          </cell>
          <cell r="J37">
            <v>1175.3333333333301</v>
          </cell>
          <cell r="K37">
            <v>1258.3333333333301</v>
          </cell>
          <cell r="L37">
            <v>1850</v>
          </cell>
          <cell r="M37">
            <v>2216.6666666666702</v>
          </cell>
          <cell r="N37">
            <v>40</v>
          </cell>
          <cell r="O37">
            <v>20</v>
          </cell>
          <cell r="P37">
            <v>0</v>
          </cell>
          <cell r="Q37">
            <v>600</v>
          </cell>
        </row>
        <row r="38">
          <cell r="A38" t="str">
            <v>PARIS-CDGMIAMI4364716:40</v>
          </cell>
          <cell r="B38" t="str">
            <v>PARIS-CDGMIAMI43647</v>
          </cell>
          <cell r="C38" t="str">
            <v>00009</v>
          </cell>
          <cell r="D38" t="str">
            <v>PARIS-CDG</v>
          </cell>
          <cell r="E38" t="str">
            <v>MIAMI</v>
          </cell>
          <cell r="F38">
            <v>43647</v>
          </cell>
          <cell r="G38" t="str">
            <v>16:40</v>
          </cell>
          <cell r="H38" t="str">
            <v>23:40</v>
          </cell>
          <cell r="I38">
            <v>800</v>
          </cell>
          <cell r="J38">
            <v>975.33333333333007</v>
          </cell>
          <cell r="K38">
            <v>1058.3333333333301</v>
          </cell>
          <cell r="L38">
            <v>1450</v>
          </cell>
          <cell r="M38">
            <v>1816.6666666666699</v>
          </cell>
          <cell r="N38">
            <v>40</v>
          </cell>
          <cell r="O38">
            <v>20</v>
          </cell>
          <cell r="P38">
            <v>0</v>
          </cell>
          <cell r="Q38">
            <v>800</v>
          </cell>
        </row>
        <row r="39">
          <cell r="A39" t="str">
            <v>PARIS-CDGMIAMI4365412:15</v>
          </cell>
          <cell r="B39" t="str">
            <v>PARIS-CDGMIAMI43654</v>
          </cell>
          <cell r="C39" t="str">
            <v>00093</v>
          </cell>
          <cell r="D39" t="str">
            <v>PARIS-CDG</v>
          </cell>
          <cell r="E39" t="str">
            <v>MIAMI</v>
          </cell>
          <cell r="F39">
            <v>43654</v>
          </cell>
          <cell r="G39" t="str">
            <v>12:15</v>
          </cell>
          <cell r="H39" t="str">
            <v>15:10</v>
          </cell>
          <cell r="I39">
            <v>200</v>
          </cell>
          <cell r="J39">
            <v>1080.1982112876101</v>
          </cell>
          <cell r="K39">
            <v>958.33333333333303</v>
          </cell>
          <cell r="L39">
            <v>1250</v>
          </cell>
          <cell r="M39">
            <v>1616.6666666666699</v>
          </cell>
          <cell r="N39">
            <v>40</v>
          </cell>
          <cell r="O39">
            <v>20</v>
          </cell>
          <cell r="P39">
            <v>0</v>
          </cell>
          <cell r="Q39">
            <v>200</v>
          </cell>
        </row>
        <row r="40">
          <cell r="A40" t="str">
            <v>PARIS-CDGMIAMI4366215:40</v>
          </cell>
          <cell r="B40" t="str">
            <v>PARIS-CDGMIAMI43662</v>
          </cell>
          <cell r="C40" t="str">
            <v>00189</v>
          </cell>
          <cell r="D40" t="str">
            <v>PARIS-CDG</v>
          </cell>
          <cell r="E40" t="str">
            <v>MIAMI</v>
          </cell>
          <cell r="F40">
            <v>43662</v>
          </cell>
          <cell r="G40" t="str">
            <v>15:40</v>
          </cell>
          <cell r="H40" t="str">
            <v>20:40</v>
          </cell>
          <cell r="I40">
            <v>700</v>
          </cell>
          <cell r="J40">
            <v>1195.5446238831501</v>
          </cell>
          <cell r="K40">
            <v>1158.3333333333301</v>
          </cell>
          <cell r="L40">
            <v>1650</v>
          </cell>
          <cell r="M40">
            <v>2016.6666666666699</v>
          </cell>
          <cell r="N40">
            <v>40</v>
          </cell>
          <cell r="O40">
            <v>20</v>
          </cell>
          <cell r="P40">
            <v>0</v>
          </cell>
          <cell r="Q40">
            <v>700</v>
          </cell>
        </row>
        <row r="41">
          <cell r="A41" t="str">
            <v>PARIS-CDGMIAMI4370816:40</v>
          </cell>
          <cell r="B41" t="str">
            <v>PARIS-CDGMIAMI43708</v>
          </cell>
          <cell r="C41" t="str">
            <v>00741</v>
          </cell>
          <cell r="D41" t="str">
            <v>PARIS-CDG</v>
          </cell>
          <cell r="E41" t="str">
            <v>MIAMI</v>
          </cell>
          <cell r="F41">
            <v>43708</v>
          </cell>
          <cell r="G41" t="str">
            <v>16:40</v>
          </cell>
          <cell r="H41" t="str">
            <v>23:40</v>
          </cell>
          <cell r="I41">
            <v>200</v>
          </cell>
          <cell r="J41">
            <v>867</v>
          </cell>
          <cell r="K41">
            <v>950</v>
          </cell>
          <cell r="L41">
            <v>1200</v>
          </cell>
          <cell r="M41">
            <v>1600</v>
          </cell>
          <cell r="N41">
            <v>40</v>
          </cell>
          <cell r="O41">
            <v>20</v>
          </cell>
          <cell r="P41">
            <v>0</v>
          </cell>
          <cell r="Q41">
            <v>200</v>
          </cell>
        </row>
        <row r="42">
          <cell r="A42" t="str">
            <v>PARIS-CDGMONTREAL4366612:15</v>
          </cell>
          <cell r="B42" t="str">
            <v>PARIS-CDGMONTREAL43666</v>
          </cell>
          <cell r="C42" t="str">
            <v>00231</v>
          </cell>
          <cell r="D42" t="str">
            <v>PARIS-CDG</v>
          </cell>
          <cell r="E42" t="str">
            <v>MONTREAL</v>
          </cell>
          <cell r="F42">
            <v>43666</v>
          </cell>
          <cell r="G42" t="str">
            <v>12:15</v>
          </cell>
          <cell r="H42" t="str">
            <v>15:10</v>
          </cell>
          <cell r="I42">
            <v>400</v>
          </cell>
          <cell r="J42">
            <v>1246.0086793937</v>
          </cell>
          <cell r="K42">
            <v>1183.3333333333301</v>
          </cell>
          <cell r="L42">
            <v>1700</v>
          </cell>
          <cell r="M42">
            <v>2066.6666666666702</v>
          </cell>
          <cell r="N42">
            <v>40</v>
          </cell>
          <cell r="O42">
            <v>20</v>
          </cell>
          <cell r="P42">
            <v>0</v>
          </cell>
          <cell r="Q42">
            <v>400</v>
          </cell>
        </row>
        <row r="43">
          <cell r="A43" t="str">
            <v>PARIS-CDGMONTREAL4368318:40</v>
          </cell>
          <cell r="B43" t="str">
            <v>PARIS-CDGMONTREAL43683</v>
          </cell>
          <cell r="C43" t="str">
            <v>00435</v>
          </cell>
          <cell r="D43" t="str">
            <v>PARIS-CDG</v>
          </cell>
          <cell r="E43" t="str">
            <v>MONTREAL</v>
          </cell>
          <cell r="F43">
            <v>43683</v>
          </cell>
          <cell r="G43" t="str">
            <v>18:40</v>
          </cell>
          <cell r="H43" t="str">
            <v>18:40</v>
          </cell>
          <cell r="I43">
            <v>200</v>
          </cell>
          <cell r="J43">
            <v>1491.1198061592199</v>
          </cell>
          <cell r="K43">
            <v>1108.3333333333301</v>
          </cell>
          <cell r="L43">
            <v>1550</v>
          </cell>
          <cell r="M43">
            <v>1916.6666666666699</v>
          </cell>
          <cell r="N43">
            <v>40</v>
          </cell>
          <cell r="O43">
            <v>20</v>
          </cell>
          <cell r="P43">
            <v>0</v>
          </cell>
          <cell r="Q43">
            <v>200</v>
          </cell>
        </row>
        <row r="44">
          <cell r="A44" t="str">
            <v>PARIS-CDGMONTREAL4369517:40</v>
          </cell>
          <cell r="B44" t="str">
            <v>PARIS-CDGMONTREAL43695</v>
          </cell>
          <cell r="C44" t="str">
            <v>00579</v>
          </cell>
          <cell r="D44" t="str">
            <v>PARIS-CDG</v>
          </cell>
          <cell r="E44" t="str">
            <v>MONTREAL</v>
          </cell>
          <cell r="F44">
            <v>43695</v>
          </cell>
          <cell r="G44" t="str">
            <v>17:40</v>
          </cell>
          <cell r="H44" t="str">
            <v>17:40</v>
          </cell>
          <cell r="I44">
            <v>600</v>
          </cell>
          <cell r="J44">
            <v>1664.13942505253</v>
          </cell>
          <cell r="K44">
            <v>1083.3333333333301</v>
          </cell>
          <cell r="L44">
            <v>1500</v>
          </cell>
          <cell r="M44">
            <v>1866.6666666666699</v>
          </cell>
          <cell r="N44">
            <v>40</v>
          </cell>
          <cell r="O44">
            <v>20</v>
          </cell>
          <cell r="P44">
            <v>0</v>
          </cell>
          <cell r="Q44">
            <v>600</v>
          </cell>
        </row>
        <row r="45">
          <cell r="A45" t="str">
            <v>PARIS-CDGMONTREAL4370018:40</v>
          </cell>
          <cell r="B45" t="str">
            <v>PARIS-CDGMONTREAL43700</v>
          </cell>
          <cell r="C45" t="str">
            <v>00639</v>
          </cell>
          <cell r="D45" t="str">
            <v>PARIS-CDG</v>
          </cell>
          <cell r="E45" t="str">
            <v>MONTREAL</v>
          </cell>
          <cell r="F45">
            <v>43700</v>
          </cell>
          <cell r="G45" t="str">
            <v>18:40</v>
          </cell>
          <cell r="H45" t="str">
            <v>18:40</v>
          </cell>
          <cell r="I45">
            <v>700</v>
          </cell>
          <cell r="J45">
            <v>1736.23093292474</v>
          </cell>
          <cell r="K45">
            <v>800</v>
          </cell>
          <cell r="L45">
            <v>1000</v>
          </cell>
          <cell r="M45">
            <v>1300</v>
          </cell>
          <cell r="N45">
            <v>40</v>
          </cell>
          <cell r="O45">
            <v>20</v>
          </cell>
          <cell r="P45">
            <v>0</v>
          </cell>
          <cell r="Q45">
            <v>700</v>
          </cell>
        </row>
        <row r="46">
          <cell r="A46" t="str">
            <v>PARIS-CDGNEW-YORK4366117:40</v>
          </cell>
          <cell r="B46" t="str">
            <v>PARIS-CDGNEW-YORK43661</v>
          </cell>
          <cell r="C46" t="str">
            <v>00175</v>
          </cell>
          <cell r="D46" t="str">
            <v>PARIS-CDG</v>
          </cell>
          <cell r="E46" t="str">
            <v>NEW-YORK</v>
          </cell>
          <cell r="F46">
            <v>43661</v>
          </cell>
          <cell r="G46" t="str">
            <v>17:40</v>
          </cell>
          <cell r="H46" t="str">
            <v>17:40</v>
          </cell>
          <cell r="I46">
            <v>800</v>
          </cell>
          <cell r="J46">
            <v>1178.7232720463001</v>
          </cell>
          <cell r="K46">
            <v>1208.3333333333301</v>
          </cell>
          <cell r="L46">
            <v>1750</v>
          </cell>
          <cell r="M46">
            <v>2116.6666666666702</v>
          </cell>
          <cell r="N46">
            <v>40</v>
          </cell>
          <cell r="O46">
            <v>20</v>
          </cell>
          <cell r="P46">
            <v>0</v>
          </cell>
          <cell r="Q46">
            <v>800</v>
          </cell>
        </row>
        <row r="47">
          <cell r="A47" t="str">
            <v>PARIS-CDGNEW-YORK4367412:15</v>
          </cell>
          <cell r="B47" t="str">
            <v>PARIS-CDGNEW-YORK43674</v>
          </cell>
          <cell r="C47" t="str">
            <v>00331</v>
          </cell>
          <cell r="D47" t="str">
            <v>PARIS-CDG</v>
          </cell>
          <cell r="E47" t="str">
            <v>NEW-YORK</v>
          </cell>
          <cell r="F47">
            <v>43674</v>
          </cell>
          <cell r="G47" t="str">
            <v>12:15</v>
          </cell>
          <cell r="H47" t="str">
            <v>15:10</v>
          </cell>
          <cell r="I47">
            <v>800</v>
          </cell>
          <cell r="J47">
            <v>1366.1611925140501</v>
          </cell>
          <cell r="K47">
            <v>983.33333333333303</v>
          </cell>
          <cell r="L47">
            <v>1300</v>
          </cell>
          <cell r="M47">
            <v>1666.6666666666699</v>
          </cell>
          <cell r="N47">
            <v>40</v>
          </cell>
          <cell r="O47">
            <v>20</v>
          </cell>
          <cell r="P47">
            <v>0</v>
          </cell>
          <cell r="Q47">
            <v>800</v>
          </cell>
        </row>
        <row r="48">
          <cell r="A48" t="str">
            <v>PARIS-CDGNEW-YORK4368518:40</v>
          </cell>
          <cell r="B48" t="str">
            <v>PARIS-CDGNEW-YORK43685</v>
          </cell>
          <cell r="C48" t="str">
            <v>00463</v>
          </cell>
          <cell r="D48" t="str">
            <v>PARIS-CDG</v>
          </cell>
          <cell r="E48" t="str">
            <v>NEW-YORK</v>
          </cell>
          <cell r="F48">
            <v>43685</v>
          </cell>
          <cell r="G48" t="str">
            <v>18:40</v>
          </cell>
          <cell r="H48" t="str">
            <v>18:40</v>
          </cell>
          <cell r="I48">
            <v>700</v>
          </cell>
          <cell r="J48">
            <v>1524.7625098329199</v>
          </cell>
          <cell r="K48">
            <v>800</v>
          </cell>
          <cell r="L48">
            <v>1000</v>
          </cell>
          <cell r="M48">
            <v>1300</v>
          </cell>
          <cell r="N48">
            <v>40</v>
          </cell>
          <cell r="O48">
            <v>20</v>
          </cell>
          <cell r="P48">
            <v>0</v>
          </cell>
          <cell r="Q48">
            <v>700</v>
          </cell>
        </row>
        <row r="49">
          <cell r="A49" t="str">
            <v>PARIS-CDGSAN FRANCISCO4367118:40</v>
          </cell>
          <cell r="B49" t="str">
            <v>PARIS-CDGSAN FRANCISCO43671</v>
          </cell>
          <cell r="C49" t="str">
            <v>00299</v>
          </cell>
          <cell r="D49" t="str">
            <v>PARIS-CDG</v>
          </cell>
          <cell r="E49" t="str">
            <v>SAN FRANCISCO</v>
          </cell>
          <cell r="F49">
            <v>43671</v>
          </cell>
          <cell r="G49" t="str">
            <v>18:40</v>
          </cell>
          <cell r="H49" t="str">
            <v>18:40</v>
          </cell>
          <cell r="I49">
            <v>200</v>
          </cell>
          <cell r="J49">
            <v>1327.71238831554</v>
          </cell>
          <cell r="K49">
            <v>1183.3333333333301</v>
          </cell>
          <cell r="L49">
            <v>1700</v>
          </cell>
          <cell r="M49">
            <v>2066.6666666666702</v>
          </cell>
          <cell r="N49">
            <v>40</v>
          </cell>
          <cell r="O49">
            <v>20</v>
          </cell>
          <cell r="P49">
            <v>0</v>
          </cell>
          <cell r="Q49">
            <v>200</v>
          </cell>
        </row>
        <row r="50">
          <cell r="A50" t="str">
            <v>PARIS-CDGSAN FRANCISCO4368417:40</v>
          </cell>
          <cell r="B50" t="str">
            <v>PARIS-CDGSAN FRANCISCO43684</v>
          </cell>
          <cell r="C50" t="str">
            <v>00455</v>
          </cell>
          <cell r="D50" t="str">
            <v>PARIS-CDG</v>
          </cell>
          <cell r="E50" t="str">
            <v>SAN FRANCISCO</v>
          </cell>
          <cell r="F50">
            <v>43684</v>
          </cell>
          <cell r="G50" t="str">
            <v>17:40</v>
          </cell>
          <cell r="H50" t="str">
            <v>17:40</v>
          </cell>
          <cell r="I50">
            <v>200</v>
          </cell>
          <cell r="J50">
            <v>1515.15030878329</v>
          </cell>
          <cell r="K50">
            <v>1208.3333333333301</v>
          </cell>
          <cell r="L50">
            <v>1750</v>
          </cell>
          <cell r="M50">
            <v>2116.6666666666702</v>
          </cell>
          <cell r="N50">
            <v>40</v>
          </cell>
          <cell r="O50">
            <v>20</v>
          </cell>
          <cell r="P50">
            <v>0</v>
          </cell>
          <cell r="Q50">
            <v>200</v>
          </cell>
        </row>
        <row r="51">
          <cell r="A51" t="str">
            <v>PARIS-CDGSAN FRANCISCO4369718:40</v>
          </cell>
          <cell r="B51" t="str">
            <v>PARIS-CDGSAN FRANCISCO43697</v>
          </cell>
          <cell r="C51" t="str">
            <v>00611</v>
          </cell>
          <cell r="D51" t="str">
            <v>PARIS-CDG</v>
          </cell>
          <cell r="E51" t="str">
            <v>SAN FRANCISCO</v>
          </cell>
          <cell r="F51">
            <v>43697</v>
          </cell>
          <cell r="G51" t="str">
            <v>18:40</v>
          </cell>
          <cell r="H51" t="str">
            <v>18:40</v>
          </cell>
          <cell r="I51">
            <v>200</v>
          </cell>
          <cell r="J51">
            <v>1702.58822925104</v>
          </cell>
          <cell r="K51">
            <v>1108.3333333333301</v>
          </cell>
          <cell r="L51">
            <v>1550</v>
          </cell>
          <cell r="M51">
            <v>1916.6666666666699</v>
          </cell>
          <cell r="N51">
            <v>40</v>
          </cell>
          <cell r="O51">
            <v>20</v>
          </cell>
          <cell r="P51">
            <v>0</v>
          </cell>
          <cell r="Q51">
            <v>200</v>
          </cell>
        </row>
        <row r="52">
          <cell r="A52" t="str">
            <v>PARIS-CDGTORONTO4368216:40</v>
          </cell>
          <cell r="B52" t="str">
            <v>PARIS-CDGTORONTO43682</v>
          </cell>
          <cell r="C52" t="str">
            <v>00421</v>
          </cell>
          <cell r="D52" t="str">
            <v>PARIS-CDG</v>
          </cell>
          <cell r="E52" t="str">
            <v>TORONTO</v>
          </cell>
          <cell r="F52">
            <v>43682</v>
          </cell>
          <cell r="G52" t="str">
            <v>16:40</v>
          </cell>
          <cell r="H52" t="str">
            <v>23:40</v>
          </cell>
          <cell r="I52">
            <v>400</v>
          </cell>
          <cell r="J52">
            <v>1474.2984543223699</v>
          </cell>
          <cell r="K52">
            <v>1033.3333333333301</v>
          </cell>
          <cell r="L52">
            <v>1400</v>
          </cell>
          <cell r="M52">
            <v>1766.6666666666699</v>
          </cell>
          <cell r="N52">
            <v>40</v>
          </cell>
          <cell r="O52">
            <v>20</v>
          </cell>
          <cell r="P52">
            <v>0</v>
          </cell>
          <cell r="Q52">
            <v>400</v>
          </cell>
        </row>
        <row r="53">
          <cell r="A53" t="str">
            <v>PARIS-CDGTORONTO4369315:40</v>
          </cell>
          <cell r="B53" t="str">
            <v>PARIS-CDGTORONTO43693</v>
          </cell>
          <cell r="C53" t="str">
            <v>00553</v>
          </cell>
          <cell r="D53" t="str">
            <v>PARIS-CDG</v>
          </cell>
          <cell r="E53" t="str">
            <v>TORONTO</v>
          </cell>
          <cell r="F53">
            <v>43693</v>
          </cell>
          <cell r="G53" t="str">
            <v>15:40</v>
          </cell>
          <cell r="H53" t="str">
            <v>20:40</v>
          </cell>
          <cell r="I53">
            <v>200</v>
          </cell>
          <cell r="J53">
            <v>1632.89977164124</v>
          </cell>
          <cell r="K53">
            <v>933.33333333333303</v>
          </cell>
          <cell r="L53">
            <v>1200</v>
          </cell>
          <cell r="M53">
            <v>1566.6666666666699</v>
          </cell>
          <cell r="N53">
            <v>40</v>
          </cell>
          <cell r="O53">
            <v>20</v>
          </cell>
          <cell r="P53">
            <v>0</v>
          </cell>
          <cell r="Q53">
            <v>200</v>
          </cell>
        </row>
        <row r="54">
          <cell r="A54" t="str">
            <v>PARIS-CDGTORONTO4370715:40</v>
          </cell>
          <cell r="B54" t="str">
            <v>PARIS-CDGTORONTO43707</v>
          </cell>
          <cell r="C54" t="str">
            <v>00721</v>
          </cell>
          <cell r="D54" t="str">
            <v>PARIS-CDG</v>
          </cell>
          <cell r="E54" t="str">
            <v>TORONTO</v>
          </cell>
          <cell r="F54">
            <v>43707</v>
          </cell>
          <cell r="G54" t="str">
            <v>15:40</v>
          </cell>
          <cell r="H54" t="str">
            <v>20:40</v>
          </cell>
          <cell r="I54">
            <v>200</v>
          </cell>
          <cell r="J54">
            <v>850.33333333333303</v>
          </cell>
          <cell r="K54">
            <v>933.33333333333303</v>
          </cell>
          <cell r="L54">
            <v>1200</v>
          </cell>
          <cell r="M54">
            <v>1566.6666666666699</v>
          </cell>
          <cell r="N54">
            <v>40</v>
          </cell>
          <cell r="O54">
            <v>20</v>
          </cell>
          <cell r="P54">
            <v>4</v>
          </cell>
          <cell r="Q54">
            <v>196</v>
          </cell>
        </row>
        <row r="55">
          <cell r="A55" t="str">
            <v>PARIS-CDGTORONTO4370815:40</v>
          </cell>
          <cell r="B55" t="str">
            <v>PARIS-CDGTORONTO43708</v>
          </cell>
          <cell r="C55" t="str">
            <v>00733</v>
          </cell>
          <cell r="D55" t="str">
            <v>PARIS-CDG</v>
          </cell>
          <cell r="E55" t="str">
            <v>TORONTO</v>
          </cell>
          <cell r="F55">
            <v>43708</v>
          </cell>
          <cell r="G55" t="str">
            <v>15:40</v>
          </cell>
          <cell r="H55" t="str">
            <v>20:40</v>
          </cell>
          <cell r="I55">
            <v>600</v>
          </cell>
          <cell r="J55">
            <v>1150.3333333333301</v>
          </cell>
          <cell r="K55">
            <v>1233.3333333333301</v>
          </cell>
          <cell r="L55">
            <v>1800</v>
          </cell>
          <cell r="M55">
            <v>2166.6666666666702</v>
          </cell>
          <cell r="N55">
            <v>40</v>
          </cell>
          <cell r="O55">
            <v>20</v>
          </cell>
          <cell r="P55">
            <v>0</v>
          </cell>
          <cell r="Q55">
            <v>600</v>
          </cell>
        </row>
        <row r="56">
          <cell r="A56" t="str">
            <v>PARIS-ORLYLOS ANGELES4365616:40</v>
          </cell>
          <cell r="B56" t="str">
            <v>PARIS-ORLYLOS ANGELES43656</v>
          </cell>
          <cell r="C56" t="str">
            <v>00114</v>
          </cell>
          <cell r="D56" t="str">
            <v>PARIS-ORLY</v>
          </cell>
          <cell r="E56" t="str">
            <v>LOS ANGELES</v>
          </cell>
          <cell r="F56">
            <v>43656</v>
          </cell>
          <cell r="G56" t="str">
            <v>16:40</v>
          </cell>
          <cell r="H56" t="str">
            <v>21:40</v>
          </cell>
          <cell r="I56">
            <v>400</v>
          </cell>
          <cell r="J56">
            <v>1105.43023904289</v>
          </cell>
          <cell r="K56">
            <v>958.33333333333303</v>
          </cell>
          <cell r="L56">
            <v>1250</v>
          </cell>
          <cell r="M56">
            <v>1616.6666666666699</v>
          </cell>
          <cell r="N56">
            <v>40</v>
          </cell>
          <cell r="O56">
            <v>20</v>
          </cell>
          <cell r="P56">
            <v>0</v>
          </cell>
          <cell r="Q56">
            <v>400</v>
          </cell>
        </row>
        <row r="57">
          <cell r="A57" t="str">
            <v>PARIS-ORLYLOS ANGELES4367616:40</v>
          </cell>
          <cell r="B57" t="str">
            <v>PARIS-ORLYLOS ANGELES43676</v>
          </cell>
          <cell r="C57" t="str">
            <v>00354</v>
          </cell>
          <cell r="D57" t="str">
            <v>PARIS-ORLY</v>
          </cell>
          <cell r="E57" t="str">
            <v>LOS ANGELES</v>
          </cell>
          <cell r="F57">
            <v>43676</v>
          </cell>
          <cell r="G57" t="str">
            <v>16:40</v>
          </cell>
          <cell r="H57" t="str">
            <v>21:40</v>
          </cell>
          <cell r="I57">
            <v>600</v>
          </cell>
          <cell r="J57">
            <v>1393.79627053173</v>
          </cell>
          <cell r="K57">
            <v>800</v>
          </cell>
          <cell r="L57">
            <v>1000</v>
          </cell>
          <cell r="M57">
            <v>1300</v>
          </cell>
          <cell r="N57">
            <v>40</v>
          </cell>
          <cell r="O57">
            <v>20</v>
          </cell>
          <cell r="P57">
            <v>0</v>
          </cell>
          <cell r="Q57">
            <v>600</v>
          </cell>
        </row>
        <row r="58">
          <cell r="A58" t="str">
            <v>PARIS-ORLYLOS ANGELES4369215:30</v>
          </cell>
          <cell r="B58" t="str">
            <v>PARIS-ORLYLOS ANGELES43692</v>
          </cell>
          <cell r="C58" t="str">
            <v>00546</v>
          </cell>
          <cell r="D58" t="str">
            <v>PARIS-ORLY</v>
          </cell>
          <cell r="E58" t="str">
            <v>LOS ANGELES</v>
          </cell>
          <cell r="F58">
            <v>43692</v>
          </cell>
          <cell r="G58" t="str">
            <v>15:30</v>
          </cell>
          <cell r="H58" t="str">
            <v>16:30</v>
          </cell>
          <cell r="I58">
            <v>750</v>
          </cell>
          <cell r="J58">
            <v>1624.4890957228099</v>
          </cell>
          <cell r="K58">
            <v>1283.3333333333301</v>
          </cell>
          <cell r="L58">
            <v>1900</v>
          </cell>
          <cell r="M58">
            <v>2266.6666666666702</v>
          </cell>
          <cell r="N58">
            <v>40</v>
          </cell>
          <cell r="O58">
            <v>20</v>
          </cell>
          <cell r="P58">
            <v>0</v>
          </cell>
          <cell r="Q58">
            <v>750</v>
          </cell>
        </row>
        <row r="59">
          <cell r="A59" t="str">
            <v>PARIS-ORLYLOS ANGELES4369916:40</v>
          </cell>
          <cell r="B59" t="str">
            <v>PARIS-ORLYLOS ANGELES43699</v>
          </cell>
          <cell r="C59" t="str">
            <v>00630</v>
          </cell>
          <cell r="D59" t="str">
            <v>PARIS-ORLY</v>
          </cell>
          <cell r="E59" t="str">
            <v>LOS ANGELES</v>
          </cell>
          <cell r="F59">
            <v>43699</v>
          </cell>
          <cell r="G59" t="str">
            <v>16:40</v>
          </cell>
          <cell r="H59" t="str">
            <v>21:40</v>
          </cell>
          <cell r="I59">
            <v>300</v>
          </cell>
          <cell r="J59">
            <v>1725.4172067439099</v>
          </cell>
          <cell r="K59">
            <v>1183.3333333333301</v>
          </cell>
          <cell r="L59">
            <v>1700</v>
          </cell>
          <cell r="M59">
            <v>2066.6666666666702</v>
          </cell>
          <cell r="N59">
            <v>40</v>
          </cell>
          <cell r="O59">
            <v>20</v>
          </cell>
          <cell r="P59">
            <v>0</v>
          </cell>
          <cell r="Q59">
            <v>300</v>
          </cell>
        </row>
        <row r="60">
          <cell r="A60" t="str">
            <v>PARIS-ORLYMIAMI4366116:40</v>
          </cell>
          <cell r="B60" t="str">
            <v>PARIS-ORLYMIAMI43661</v>
          </cell>
          <cell r="C60" t="str">
            <v>00178</v>
          </cell>
          <cell r="D60" t="str">
            <v>PARIS-ORLY</v>
          </cell>
          <cell r="E60" t="str">
            <v>MIAMI</v>
          </cell>
          <cell r="F60">
            <v>43661</v>
          </cell>
          <cell r="G60" t="str">
            <v>16:40</v>
          </cell>
          <cell r="H60" t="str">
            <v>21:40</v>
          </cell>
          <cell r="I60">
            <v>600</v>
          </cell>
          <cell r="J60">
            <v>1182.3278474399101</v>
          </cell>
          <cell r="K60">
            <v>800</v>
          </cell>
          <cell r="L60">
            <v>1000</v>
          </cell>
          <cell r="M60">
            <v>1300</v>
          </cell>
          <cell r="N60">
            <v>40</v>
          </cell>
          <cell r="O60">
            <v>20</v>
          </cell>
          <cell r="P60">
            <v>0</v>
          </cell>
          <cell r="Q60">
            <v>600</v>
          </cell>
        </row>
        <row r="61">
          <cell r="A61" t="str">
            <v>PARIS-ORLYMIAMI4367715:30</v>
          </cell>
          <cell r="B61" t="str">
            <v>PARIS-ORLYMIAMI43677</v>
          </cell>
          <cell r="C61" t="str">
            <v>00370</v>
          </cell>
          <cell r="D61" t="str">
            <v>PARIS-ORLY</v>
          </cell>
          <cell r="E61" t="str">
            <v>MIAMI</v>
          </cell>
          <cell r="F61">
            <v>43677</v>
          </cell>
          <cell r="G61" t="str">
            <v>15:30</v>
          </cell>
          <cell r="H61" t="str">
            <v>16:30</v>
          </cell>
          <cell r="I61">
            <v>750</v>
          </cell>
          <cell r="J61">
            <v>1413.02067263099</v>
          </cell>
          <cell r="K61">
            <v>1283.3333333333301</v>
          </cell>
          <cell r="L61">
            <v>1900</v>
          </cell>
          <cell r="M61">
            <v>2266.6666666666702</v>
          </cell>
          <cell r="N61">
            <v>40</v>
          </cell>
          <cell r="O61">
            <v>20</v>
          </cell>
          <cell r="P61">
            <v>0</v>
          </cell>
          <cell r="Q61">
            <v>750</v>
          </cell>
        </row>
        <row r="62">
          <cell r="A62" t="str">
            <v>PARIS-ORLYMIAMI4368916:40</v>
          </cell>
          <cell r="B62" t="str">
            <v>PARIS-ORLYMIAMI43689</v>
          </cell>
          <cell r="C62" t="str">
            <v>00514</v>
          </cell>
          <cell r="D62" t="str">
            <v>PARIS-ORLY</v>
          </cell>
          <cell r="E62" t="str">
            <v>MIAMI</v>
          </cell>
          <cell r="F62">
            <v>43689</v>
          </cell>
          <cell r="G62" t="str">
            <v>16:40</v>
          </cell>
          <cell r="H62" t="str">
            <v>21:40</v>
          </cell>
          <cell r="I62">
            <v>400</v>
          </cell>
          <cell r="J62">
            <v>1586.0402915243001</v>
          </cell>
          <cell r="K62">
            <v>1158.3333333333301</v>
          </cell>
          <cell r="L62">
            <v>1650</v>
          </cell>
          <cell r="M62">
            <v>2016.6666666666699</v>
          </cell>
          <cell r="N62">
            <v>40</v>
          </cell>
          <cell r="O62">
            <v>20</v>
          </cell>
          <cell r="P62">
            <v>0</v>
          </cell>
          <cell r="Q62">
            <v>400</v>
          </cell>
        </row>
        <row r="63">
          <cell r="A63" t="str">
            <v>PARIS-ORLYMIAMI4369016:40</v>
          </cell>
          <cell r="B63" t="str">
            <v>PARIS-ORLYMIAMI43690</v>
          </cell>
          <cell r="C63" t="str">
            <v>00526</v>
          </cell>
          <cell r="D63" t="str">
            <v>PARIS-ORLY</v>
          </cell>
          <cell r="E63" t="str">
            <v>MIAMI</v>
          </cell>
          <cell r="F63">
            <v>43690</v>
          </cell>
          <cell r="G63" t="str">
            <v>16:40</v>
          </cell>
          <cell r="H63" t="str">
            <v>21:40</v>
          </cell>
          <cell r="I63">
            <v>750</v>
          </cell>
          <cell r="J63">
            <v>1600.45859309874</v>
          </cell>
          <cell r="K63">
            <v>1183.3333333333301</v>
          </cell>
          <cell r="L63">
            <v>1700</v>
          </cell>
          <cell r="M63">
            <v>2066.6666666666702</v>
          </cell>
          <cell r="N63">
            <v>40</v>
          </cell>
          <cell r="O63">
            <v>20</v>
          </cell>
          <cell r="P63">
            <v>0</v>
          </cell>
          <cell r="Q63">
            <v>750</v>
          </cell>
        </row>
        <row r="64">
          <cell r="A64" t="str">
            <v>PARIS-ORLYMONTREAL4365512:15</v>
          </cell>
          <cell r="B64" t="str">
            <v>PARIS-ORLYMONTREAL43655</v>
          </cell>
          <cell r="C64" t="str">
            <v>00100</v>
          </cell>
          <cell r="D64" t="str">
            <v>PARIS-ORLY</v>
          </cell>
          <cell r="E64" t="str">
            <v>MONTREAL</v>
          </cell>
          <cell r="F64">
            <v>43655</v>
          </cell>
          <cell r="G64" t="str">
            <v>12:15</v>
          </cell>
          <cell r="H64" t="str">
            <v>15:10</v>
          </cell>
          <cell r="I64">
            <v>600</v>
          </cell>
          <cell r="J64">
            <v>1088.60888720604</v>
          </cell>
          <cell r="K64">
            <v>1133.3333333333301</v>
          </cell>
          <cell r="L64">
            <v>1600</v>
          </cell>
          <cell r="M64">
            <v>1966.6666666666699</v>
          </cell>
          <cell r="N64">
            <v>40</v>
          </cell>
          <cell r="O64">
            <v>20</v>
          </cell>
          <cell r="P64">
            <v>0</v>
          </cell>
          <cell r="Q64">
            <v>600</v>
          </cell>
        </row>
        <row r="65">
          <cell r="A65" t="str">
            <v>PARIS-ORLYMONTREAL4367118:40</v>
          </cell>
          <cell r="B65" t="str">
            <v>PARIS-ORLYMONTREAL43671</v>
          </cell>
          <cell r="C65" t="str">
            <v>00292</v>
          </cell>
          <cell r="D65" t="str">
            <v>PARIS-ORLY</v>
          </cell>
          <cell r="E65" t="str">
            <v>MONTREAL</v>
          </cell>
          <cell r="F65">
            <v>43671</v>
          </cell>
          <cell r="G65" t="str">
            <v>18:40</v>
          </cell>
          <cell r="H65" t="str">
            <v>18:40</v>
          </cell>
          <cell r="I65">
            <v>750</v>
          </cell>
          <cell r="J65">
            <v>1319.3017123971099</v>
          </cell>
          <cell r="K65">
            <v>1008.33333333333</v>
          </cell>
          <cell r="L65">
            <v>1350</v>
          </cell>
          <cell r="M65">
            <v>1716.6666666666699</v>
          </cell>
          <cell r="N65">
            <v>40</v>
          </cell>
          <cell r="O65">
            <v>20</v>
          </cell>
          <cell r="P65">
            <v>0</v>
          </cell>
          <cell r="Q65">
            <v>750</v>
          </cell>
        </row>
        <row r="66">
          <cell r="A66" t="str">
            <v>PARIS-ORLYMONTREAL4368615:40</v>
          </cell>
          <cell r="B66" t="str">
            <v>PARIS-ORLYMONTREAL43686</v>
          </cell>
          <cell r="C66" t="str">
            <v>00472</v>
          </cell>
          <cell r="D66" t="str">
            <v>PARIS-ORLY</v>
          </cell>
          <cell r="E66" t="str">
            <v>MONTREAL</v>
          </cell>
          <cell r="F66">
            <v>43686</v>
          </cell>
          <cell r="G66" t="str">
            <v>15:40</v>
          </cell>
          <cell r="H66" t="str">
            <v>22:40</v>
          </cell>
          <cell r="I66">
            <v>600</v>
          </cell>
          <cell r="J66">
            <v>1535.5762360137501</v>
          </cell>
          <cell r="K66">
            <v>1108.3333333333301</v>
          </cell>
          <cell r="L66">
            <v>1550</v>
          </cell>
          <cell r="M66">
            <v>1916.6666666666699</v>
          </cell>
          <cell r="N66">
            <v>40</v>
          </cell>
          <cell r="O66">
            <v>20</v>
          </cell>
          <cell r="P66">
            <v>0</v>
          </cell>
          <cell r="Q66">
            <v>600</v>
          </cell>
        </row>
        <row r="67">
          <cell r="A67" t="str">
            <v>PARIS-ORLYSAN FRANCISCO4367715:40</v>
          </cell>
          <cell r="B67" t="str">
            <v>PARIS-ORLYSAN FRANCISCO43677</v>
          </cell>
          <cell r="C67" t="str">
            <v>00372</v>
          </cell>
          <cell r="D67" t="str">
            <v>PARIS-ORLY</v>
          </cell>
          <cell r="E67" t="str">
            <v>SAN FRANCISCO</v>
          </cell>
          <cell r="F67">
            <v>43677</v>
          </cell>
          <cell r="G67" t="str">
            <v>15:40</v>
          </cell>
          <cell r="H67" t="str">
            <v>22:40</v>
          </cell>
          <cell r="I67">
            <v>500</v>
          </cell>
          <cell r="J67">
            <v>1415.4237228934001</v>
          </cell>
          <cell r="K67">
            <v>1333.3333333333301</v>
          </cell>
          <cell r="L67">
            <v>2000</v>
          </cell>
          <cell r="M67">
            <v>2366.6666666666702</v>
          </cell>
          <cell r="N67">
            <v>40</v>
          </cell>
          <cell r="O67">
            <v>20</v>
          </cell>
          <cell r="P67">
            <v>0</v>
          </cell>
          <cell r="Q67">
            <v>500</v>
          </cell>
        </row>
        <row r="68">
          <cell r="A68" t="str">
            <v>PARIS-ORLYSAN FRANCISCO4368418:40</v>
          </cell>
          <cell r="B68" t="str">
            <v>PARIS-ORLYSAN FRANCISCO43684</v>
          </cell>
          <cell r="C68" t="str">
            <v>00456</v>
          </cell>
          <cell r="D68" t="str">
            <v>PARIS-ORLY</v>
          </cell>
          <cell r="E68" t="str">
            <v>SAN FRANCISCO</v>
          </cell>
          <cell r="F68">
            <v>43684</v>
          </cell>
          <cell r="G68" t="str">
            <v>18:40</v>
          </cell>
          <cell r="H68" t="str">
            <v>18:40</v>
          </cell>
          <cell r="I68">
            <v>400</v>
          </cell>
          <cell r="J68">
            <v>1516.3518339145</v>
          </cell>
          <cell r="K68">
            <v>1233.3333333333301</v>
          </cell>
          <cell r="L68">
            <v>1800</v>
          </cell>
          <cell r="M68">
            <v>2166.6666666666702</v>
          </cell>
          <cell r="N68">
            <v>40</v>
          </cell>
          <cell r="O68">
            <v>20</v>
          </cell>
          <cell r="P68">
            <v>0</v>
          </cell>
          <cell r="Q68">
            <v>400</v>
          </cell>
        </row>
        <row r="69">
          <cell r="A69" t="str">
            <v>PARIS-ORLYSAN FRANCISCO4369412:15</v>
          </cell>
          <cell r="B69" t="str">
            <v>PARIS-ORLYSAN FRANCISCO43694</v>
          </cell>
          <cell r="C69" t="str">
            <v>00576</v>
          </cell>
          <cell r="D69" t="str">
            <v>PARIS-ORLY</v>
          </cell>
          <cell r="E69" t="str">
            <v>SAN FRANCISCO</v>
          </cell>
          <cell r="F69">
            <v>43694</v>
          </cell>
          <cell r="G69" t="str">
            <v>12:15</v>
          </cell>
          <cell r="H69" t="str">
            <v>15:10</v>
          </cell>
          <cell r="I69">
            <v>750</v>
          </cell>
          <cell r="J69">
            <v>1660.5348496589199</v>
          </cell>
          <cell r="K69">
            <v>983.33333333333303</v>
          </cell>
          <cell r="L69">
            <v>1300</v>
          </cell>
          <cell r="M69">
            <v>1666.6666666666699</v>
          </cell>
          <cell r="N69">
            <v>40</v>
          </cell>
          <cell r="O69">
            <v>20</v>
          </cell>
          <cell r="P69">
            <v>0</v>
          </cell>
          <cell r="Q69">
            <v>750</v>
          </cell>
        </row>
        <row r="70">
          <cell r="A70" t="str">
            <v>PARIS-ORLYTORONTO4366017:40</v>
          </cell>
          <cell r="B70" t="str">
            <v>PARIS-ORLYTORONTO43660</v>
          </cell>
          <cell r="C70" t="str">
            <v>00158</v>
          </cell>
          <cell r="D70" t="str">
            <v>PARIS-ORLY</v>
          </cell>
          <cell r="E70" t="str">
            <v>TORONTO</v>
          </cell>
          <cell r="F70">
            <v>43660</v>
          </cell>
          <cell r="G70" t="str">
            <v>17:40</v>
          </cell>
          <cell r="H70" t="str">
            <v>17:40</v>
          </cell>
          <cell r="I70">
            <v>600</v>
          </cell>
          <cell r="J70">
            <v>1158.29734481584</v>
          </cell>
          <cell r="K70">
            <v>1058.3333333333301</v>
          </cell>
          <cell r="L70">
            <v>1450</v>
          </cell>
          <cell r="M70">
            <v>1816.6666666666699</v>
          </cell>
          <cell r="N70">
            <v>40</v>
          </cell>
          <cell r="O70">
            <v>20</v>
          </cell>
          <cell r="P70">
            <v>0</v>
          </cell>
          <cell r="Q70">
            <v>600</v>
          </cell>
        </row>
        <row r="71">
          <cell r="A71" t="str">
            <v>PARIS-ORLYTORONTO4367416:40</v>
          </cell>
          <cell r="B71" t="str">
            <v>PARIS-ORLYTORONTO43674</v>
          </cell>
          <cell r="C71" t="str">
            <v>00326</v>
          </cell>
          <cell r="D71" t="str">
            <v>PARIS-ORLY</v>
          </cell>
          <cell r="E71" t="str">
            <v>TORONTO</v>
          </cell>
          <cell r="F71">
            <v>43674</v>
          </cell>
          <cell r="G71" t="str">
            <v>16:40</v>
          </cell>
          <cell r="H71" t="str">
            <v>21:40</v>
          </cell>
          <cell r="I71">
            <v>300</v>
          </cell>
          <cell r="J71">
            <v>1360.15356685804</v>
          </cell>
          <cell r="K71">
            <v>900</v>
          </cell>
          <cell r="L71">
            <v>1100</v>
          </cell>
          <cell r="M71">
            <v>1500</v>
          </cell>
          <cell r="N71">
            <v>40</v>
          </cell>
          <cell r="O71">
            <v>20</v>
          </cell>
          <cell r="P71">
            <v>0</v>
          </cell>
          <cell r="Q71">
            <v>300</v>
          </cell>
        </row>
        <row r="72">
          <cell r="A72" t="str">
            <v>PARIS-ORLYTORONTO4368715:30</v>
          </cell>
          <cell r="B72" t="str">
            <v>PARIS-ORLYTORONTO43687</v>
          </cell>
          <cell r="C72" t="str">
            <v>00482</v>
          </cell>
          <cell r="D72" t="str">
            <v>PARIS-ORLY</v>
          </cell>
          <cell r="E72" t="str">
            <v>TORONTO</v>
          </cell>
          <cell r="F72">
            <v>43687</v>
          </cell>
          <cell r="G72" t="str">
            <v>15:30</v>
          </cell>
          <cell r="H72" t="str">
            <v>16:30</v>
          </cell>
          <cell r="I72">
            <v>600</v>
          </cell>
          <cell r="J72">
            <v>1547.59148732579</v>
          </cell>
          <cell r="K72">
            <v>1358.3333333333301</v>
          </cell>
          <cell r="L72">
            <v>2050</v>
          </cell>
          <cell r="M72">
            <v>2416.6666666666702</v>
          </cell>
          <cell r="N72">
            <v>40</v>
          </cell>
          <cell r="O72">
            <v>20</v>
          </cell>
          <cell r="P72">
            <v>0</v>
          </cell>
          <cell r="Q72">
            <v>600</v>
          </cell>
        </row>
        <row r="73">
          <cell r="A73" t="str">
            <v>PARIS-ORLYTORONTO4370417:40</v>
          </cell>
          <cell r="B73" t="str">
            <v>PARIS-ORLYTORONTO43704</v>
          </cell>
          <cell r="C73" t="str">
            <v>00686</v>
          </cell>
          <cell r="D73" t="str">
            <v>PARIS-ORLY</v>
          </cell>
          <cell r="E73" t="str">
            <v>TORONTO</v>
          </cell>
          <cell r="F73">
            <v>43704</v>
          </cell>
          <cell r="G73" t="str">
            <v>17:40</v>
          </cell>
          <cell r="H73" t="str">
            <v>17:40</v>
          </cell>
          <cell r="I73">
            <v>600</v>
          </cell>
          <cell r="J73">
            <v>1792.7026140913099</v>
          </cell>
          <cell r="K73">
            <v>1058.3333333333301</v>
          </cell>
          <cell r="L73">
            <v>1450</v>
          </cell>
          <cell r="M73">
            <v>1816.6666666666699</v>
          </cell>
          <cell r="N73">
            <v>40</v>
          </cell>
          <cell r="O73">
            <v>20</v>
          </cell>
          <cell r="P73">
            <v>0</v>
          </cell>
          <cell r="Q73">
            <v>600</v>
          </cell>
        </row>
        <row r="74">
          <cell r="A74" t="str">
            <v>PARIS-ORLYTORONTO4370616:40</v>
          </cell>
          <cell r="B74" t="str">
            <v>PARIS-ORLYTORONTO43706</v>
          </cell>
          <cell r="C74" t="str">
            <v>00710</v>
          </cell>
          <cell r="D74" t="str">
            <v>PARIS-ORLY</v>
          </cell>
          <cell r="E74" t="str">
            <v>TORONTO</v>
          </cell>
          <cell r="F74">
            <v>43706</v>
          </cell>
          <cell r="G74" t="str">
            <v>16:40</v>
          </cell>
          <cell r="H74" t="str">
            <v>21:40</v>
          </cell>
          <cell r="I74">
            <v>300</v>
          </cell>
          <cell r="J74">
            <v>1100.3333333333301</v>
          </cell>
          <cell r="K74">
            <v>1183.3333333333301</v>
          </cell>
          <cell r="L74">
            <v>1700</v>
          </cell>
          <cell r="M74">
            <v>2066.6666666666702</v>
          </cell>
          <cell r="N74">
            <v>40</v>
          </cell>
          <cell r="O74">
            <v>20</v>
          </cell>
          <cell r="P74">
            <v>0</v>
          </cell>
          <cell r="Q74">
            <v>300</v>
          </cell>
        </row>
        <row r="75">
          <cell r="A75" t="str">
            <v>SAN FRANCISCOPARIS-CDG4365418:40</v>
          </cell>
          <cell r="B75" t="str">
            <v>SAN FRANCISCOPARIS-CDG43654</v>
          </cell>
          <cell r="C75" t="str">
            <v>00755</v>
          </cell>
          <cell r="D75" t="str">
            <v>SAN FRANCISCO</v>
          </cell>
          <cell r="E75" t="str">
            <v>PARIS-CDG</v>
          </cell>
          <cell r="F75">
            <v>43654</v>
          </cell>
          <cell r="G75" t="str">
            <v>18:40</v>
          </cell>
          <cell r="H75" t="str">
            <v>18:40</v>
          </cell>
          <cell r="I75">
            <v>500</v>
          </cell>
          <cell r="J75">
            <v>1200.3333333333301</v>
          </cell>
          <cell r="K75">
            <v>1283.3333333333301</v>
          </cell>
          <cell r="L75">
            <v>1900</v>
          </cell>
          <cell r="M75">
            <v>2266.6666666666702</v>
          </cell>
          <cell r="N75">
            <v>40</v>
          </cell>
          <cell r="O75">
            <v>20</v>
          </cell>
          <cell r="P75">
            <v>0</v>
          </cell>
          <cell r="Q75">
            <v>500</v>
          </cell>
        </row>
        <row r="76">
          <cell r="A76" t="str">
            <v>SAN FRANCISCOPARIS-CDG4366617:40</v>
          </cell>
          <cell r="B76" t="str">
            <v>SAN FRANCISCOPARIS-CDG43666</v>
          </cell>
          <cell r="C76" t="str">
            <v>00899</v>
          </cell>
          <cell r="D76" t="str">
            <v>SAN FRANCISCO</v>
          </cell>
          <cell r="E76" t="str">
            <v>PARIS-CDG</v>
          </cell>
          <cell r="F76">
            <v>43666</v>
          </cell>
          <cell r="G76" t="str">
            <v>17:40</v>
          </cell>
          <cell r="H76" t="str">
            <v>17:40</v>
          </cell>
          <cell r="I76">
            <v>600</v>
          </cell>
          <cell r="J76">
            <v>1212.3659757200001</v>
          </cell>
          <cell r="K76">
            <v>983.33333333333303</v>
          </cell>
          <cell r="L76">
            <v>1300</v>
          </cell>
          <cell r="M76">
            <v>1666.6666666666699</v>
          </cell>
          <cell r="N76">
            <v>40</v>
          </cell>
          <cell r="O76">
            <v>20</v>
          </cell>
          <cell r="P76">
            <v>0</v>
          </cell>
          <cell r="Q76">
            <v>600</v>
          </cell>
        </row>
        <row r="77">
          <cell r="A77" t="str">
            <v>SAN FRANCISCOPARIS-CDG4368112:15</v>
          </cell>
          <cell r="B77" t="str">
            <v>SAN FRANCISCOPARIS-CDG43681</v>
          </cell>
          <cell r="C77" t="str">
            <v>01079</v>
          </cell>
          <cell r="D77" t="str">
            <v>SAN FRANCISCO</v>
          </cell>
          <cell r="E77" t="str">
            <v>PARIS-CDG</v>
          </cell>
          <cell r="F77">
            <v>43681</v>
          </cell>
          <cell r="G77" t="str">
            <v>12:15</v>
          </cell>
          <cell r="H77" t="str">
            <v>15:10</v>
          </cell>
          <cell r="I77">
            <v>400</v>
          </cell>
          <cell r="J77">
            <v>1428.64049933664</v>
          </cell>
          <cell r="K77">
            <v>1083.3333333333301</v>
          </cell>
          <cell r="L77">
            <v>1500</v>
          </cell>
          <cell r="M77">
            <v>1866.6666666666699</v>
          </cell>
          <cell r="N77">
            <v>40</v>
          </cell>
          <cell r="O77">
            <v>20</v>
          </cell>
          <cell r="P77">
            <v>0</v>
          </cell>
          <cell r="Q77">
            <v>400</v>
          </cell>
        </row>
        <row r="78">
          <cell r="A78" t="str">
            <v>SAN FRANCISCOPARIS-CDG4370112:15</v>
          </cell>
          <cell r="B78" t="str">
            <v>SAN FRANCISCOPARIS-CDG43701</v>
          </cell>
          <cell r="C78" t="str">
            <v>01319</v>
          </cell>
          <cell r="D78" t="str">
            <v>SAN FRANCISCO</v>
          </cell>
          <cell r="E78" t="str">
            <v>PARIS-CDG</v>
          </cell>
          <cell r="F78">
            <v>43701</v>
          </cell>
          <cell r="G78" t="str">
            <v>12:15</v>
          </cell>
          <cell r="H78" t="str">
            <v>15:10</v>
          </cell>
          <cell r="I78">
            <v>600</v>
          </cell>
          <cell r="J78">
            <v>1717.00653082549</v>
          </cell>
          <cell r="K78">
            <v>1008.33333333333</v>
          </cell>
          <cell r="L78">
            <v>1350</v>
          </cell>
          <cell r="M78">
            <v>1716.6666666666699</v>
          </cell>
          <cell r="N78">
            <v>40</v>
          </cell>
          <cell r="O78">
            <v>20</v>
          </cell>
          <cell r="P78">
            <v>0</v>
          </cell>
          <cell r="Q78">
            <v>600</v>
          </cell>
        </row>
        <row r="79">
          <cell r="A79" t="str">
            <v>SAN FRANCISCOPARIS-ORLY4366015:40</v>
          </cell>
          <cell r="B79" t="str">
            <v>SAN FRANCISCOPARIS-ORLY43660</v>
          </cell>
          <cell r="C79" t="str">
            <v>00828</v>
          </cell>
          <cell r="D79" t="str">
            <v>SAN FRANCISCO</v>
          </cell>
          <cell r="E79" t="str">
            <v>PARIS-ORLY</v>
          </cell>
          <cell r="F79">
            <v>43660</v>
          </cell>
          <cell r="G79" t="str">
            <v>15:40</v>
          </cell>
          <cell r="H79" t="str">
            <v>22:40</v>
          </cell>
          <cell r="I79">
            <v>300</v>
          </cell>
          <cell r="J79">
            <v>1127.05769140455</v>
          </cell>
          <cell r="K79">
            <v>800</v>
          </cell>
          <cell r="L79">
            <v>1000</v>
          </cell>
          <cell r="M79">
            <v>1300</v>
          </cell>
          <cell r="N79">
            <v>40</v>
          </cell>
          <cell r="O79">
            <v>20</v>
          </cell>
          <cell r="P79">
            <v>0</v>
          </cell>
          <cell r="Q79">
            <v>300</v>
          </cell>
        </row>
        <row r="80">
          <cell r="A80" t="str">
            <v>SAN FRANCISCOPARIS-ORLY4367512:15</v>
          </cell>
          <cell r="B80" t="str">
            <v>SAN FRANCISCOPARIS-ORLY43675</v>
          </cell>
          <cell r="C80" t="str">
            <v>01008</v>
          </cell>
          <cell r="D80" t="str">
            <v>SAN FRANCISCO</v>
          </cell>
          <cell r="E80" t="str">
            <v>PARIS-ORLY</v>
          </cell>
          <cell r="F80">
            <v>43675</v>
          </cell>
          <cell r="G80" t="str">
            <v>12:15</v>
          </cell>
          <cell r="H80" t="str">
            <v>15:10</v>
          </cell>
          <cell r="I80">
            <v>750</v>
          </cell>
          <cell r="J80">
            <v>1343.33221502119</v>
          </cell>
          <cell r="K80">
            <v>983.33333333333303</v>
          </cell>
          <cell r="L80">
            <v>1300</v>
          </cell>
          <cell r="M80">
            <v>1666.6666666666699</v>
          </cell>
          <cell r="N80">
            <v>40</v>
          </cell>
          <cell r="O80">
            <v>20</v>
          </cell>
          <cell r="P80">
            <v>0</v>
          </cell>
          <cell r="Q80">
            <v>750</v>
          </cell>
        </row>
        <row r="81">
          <cell r="A81" t="str">
            <v>SAN FRANCISCOPARIS-ORLY4369118:40</v>
          </cell>
          <cell r="B81" t="str">
            <v>SAN FRANCISCOPARIS-ORLY43691</v>
          </cell>
          <cell r="C81" t="str">
            <v>01200</v>
          </cell>
          <cell r="D81" t="str">
            <v>SAN FRANCISCO</v>
          </cell>
          <cell r="E81" t="str">
            <v>PARIS-ORLY</v>
          </cell>
          <cell r="F81">
            <v>43691</v>
          </cell>
          <cell r="G81" t="str">
            <v>18:40</v>
          </cell>
          <cell r="H81" t="str">
            <v>18:40</v>
          </cell>
          <cell r="I81">
            <v>400</v>
          </cell>
          <cell r="J81">
            <v>1574.0250402122599</v>
          </cell>
          <cell r="K81">
            <v>950</v>
          </cell>
          <cell r="L81">
            <v>1200</v>
          </cell>
          <cell r="M81">
            <v>1600</v>
          </cell>
          <cell r="N81">
            <v>40</v>
          </cell>
          <cell r="O81">
            <v>20</v>
          </cell>
          <cell r="P81">
            <v>0</v>
          </cell>
          <cell r="Q81">
            <v>400</v>
          </cell>
        </row>
        <row r="82">
          <cell r="A82" t="str">
            <v>SAN FRANCISCOPARIS-ORLY4370812:15</v>
          </cell>
          <cell r="B82" t="str">
            <v>SAN FRANCISCOPARIS-ORLY43708</v>
          </cell>
          <cell r="C82" t="str">
            <v>01404</v>
          </cell>
          <cell r="D82" t="str">
            <v>SAN FRANCISCO</v>
          </cell>
          <cell r="E82" t="str">
            <v>PARIS-ORLY</v>
          </cell>
          <cell r="F82">
            <v>43708</v>
          </cell>
          <cell r="G82" t="str">
            <v>12:15</v>
          </cell>
          <cell r="H82" t="str">
            <v>15:10</v>
          </cell>
          <cell r="I82">
            <v>600</v>
          </cell>
          <cell r="J82">
            <v>1050.3333333333301</v>
          </cell>
          <cell r="K82">
            <v>1133.3333333333301</v>
          </cell>
          <cell r="L82">
            <v>1600</v>
          </cell>
          <cell r="M82">
            <v>1966.6666666666699</v>
          </cell>
          <cell r="N82">
            <v>40</v>
          </cell>
          <cell r="O82">
            <v>20</v>
          </cell>
          <cell r="P82">
            <v>0</v>
          </cell>
          <cell r="Q82">
            <v>600</v>
          </cell>
        </row>
        <row r="83">
          <cell r="A83" t="str">
            <v>TORONTOPARIS-CDG4367315:40</v>
          </cell>
          <cell r="B83" t="str">
            <v>TORONTOPARIS-CDG43673</v>
          </cell>
          <cell r="C83" t="str">
            <v>00973</v>
          </cell>
          <cell r="D83" t="str">
            <v>TORONTO</v>
          </cell>
          <cell r="E83" t="str">
            <v>PARIS-CDG</v>
          </cell>
          <cell r="F83">
            <v>43673</v>
          </cell>
          <cell r="G83" t="str">
            <v>15:40</v>
          </cell>
          <cell r="H83" t="str">
            <v>20:40</v>
          </cell>
          <cell r="I83">
            <v>700</v>
          </cell>
          <cell r="J83">
            <v>1301.2788354290601</v>
          </cell>
          <cell r="K83">
            <v>1158.3333333333301</v>
          </cell>
          <cell r="L83">
            <v>1650</v>
          </cell>
          <cell r="M83">
            <v>2016.6666666666699</v>
          </cell>
          <cell r="N83">
            <v>40</v>
          </cell>
          <cell r="O83">
            <v>20</v>
          </cell>
          <cell r="P83">
            <v>0</v>
          </cell>
          <cell r="Q83">
            <v>700</v>
          </cell>
        </row>
        <row r="84">
          <cell r="A84" t="str">
            <v>TORONTOPARIS-CDG4368216:40</v>
          </cell>
          <cell r="B84" t="str">
            <v>TORONTOPARIS-CDG43682</v>
          </cell>
          <cell r="C84" t="str">
            <v>01081</v>
          </cell>
          <cell r="D84" t="str">
            <v>TORONTO</v>
          </cell>
          <cell r="E84" t="str">
            <v>PARIS-CDG</v>
          </cell>
          <cell r="F84">
            <v>43682</v>
          </cell>
          <cell r="G84" t="str">
            <v>16:40</v>
          </cell>
          <cell r="H84" t="str">
            <v>23:40</v>
          </cell>
          <cell r="I84">
            <v>700</v>
          </cell>
          <cell r="J84">
            <v>1431.04354959904</v>
          </cell>
          <cell r="K84">
            <v>1133.3333333333301</v>
          </cell>
          <cell r="L84">
            <v>1600</v>
          </cell>
          <cell r="M84">
            <v>1966.6666666666699</v>
          </cell>
          <cell r="N84">
            <v>40</v>
          </cell>
          <cell r="O84">
            <v>20</v>
          </cell>
          <cell r="P84">
            <v>0</v>
          </cell>
          <cell r="Q84">
            <v>700</v>
          </cell>
        </row>
        <row r="85">
          <cell r="A85" t="str">
            <v>TORONTOPARIS-CDG4369515:40</v>
          </cell>
          <cell r="B85" t="str">
            <v>TORONTOPARIS-CDG43695</v>
          </cell>
          <cell r="C85" t="str">
            <v>01237</v>
          </cell>
          <cell r="D85" t="str">
            <v>TORONTO</v>
          </cell>
          <cell r="E85" t="str">
            <v>PARIS-CDG</v>
          </cell>
          <cell r="F85">
            <v>43695</v>
          </cell>
          <cell r="G85" t="str">
            <v>15:40</v>
          </cell>
          <cell r="H85" t="str">
            <v>20:40</v>
          </cell>
          <cell r="I85">
            <v>700</v>
          </cell>
          <cell r="J85">
            <v>1618.4814700668001</v>
          </cell>
          <cell r="K85">
            <v>1158.3333333333301</v>
          </cell>
          <cell r="L85">
            <v>1650</v>
          </cell>
          <cell r="M85">
            <v>2016.6666666666699</v>
          </cell>
          <cell r="N85">
            <v>40</v>
          </cell>
          <cell r="O85">
            <v>20</v>
          </cell>
          <cell r="P85">
            <v>0</v>
          </cell>
          <cell r="Q85">
            <v>700</v>
          </cell>
        </row>
        <row r="86">
          <cell r="A86" t="str">
            <v>TORONTOPARIS-CDG4370316:40</v>
          </cell>
          <cell r="B86" t="str">
            <v>TORONTOPARIS-CDG43703</v>
          </cell>
          <cell r="C86" t="str">
            <v>01333</v>
          </cell>
          <cell r="D86" t="str">
            <v>TORONTO</v>
          </cell>
          <cell r="E86" t="str">
            <v>PARIS-CDG</v>
          </cell>
          <cell r="F86">
            <v>43703</v>
          </cell>
          <cell r="G86" t="str">
            <v>16:40</v>
          </cell>
          <cell r="H86" t="str">
            <v>23:40</v>
          </cell>
          <cell r="I86">
            <v>400</v>
          </cell>
          <cell r="J86">
            <v>1733.82788266234</v>
          </cell>
          <cell r="K86">
            <v>1358.3333333333301</v>
          </cell>
          <cell r="L86">
            <v>2050</v>
          </cell>
          <cell r="M86">
            <v>2416.6666666666702</v>
          </cell>
          <cell r="N86">
            <v>40</v>
          </cell>
          <cell r="O86">
            <v>20</v>
          </cell>
          <cell r="P86">
            <v>0</v>
          </cell>
          <cell r="Q86">
            <v>400</v>
          </cell>
        </row>
        <row r="87">
          <cell r="A87" t="str">
            <v>TORONTOPARIS-ORLY4365716:40</v>
          </cell>
          <cell r="B87" t="str">
            <v>TORONTOPARIS-ORLY43657</v>
          </cell>
          <cell r="C87" t="str">
            <v>00782</v>
          </cell>
          <cell r="D87" t="str">
            <v>TORONTO</v>
          </cell>
          <cell r="E87" t="str">
            <v>PARIS-ORLY</v>
          </cell>
          <cell r="F87">
            <v>43657</v>
          </cell>
          <cell r="G87" t="str">
            <v>16:40</v>
          </cell>
          <cell r="H87" t="str">
            <v>21:40</v>
          </cell>
          <cell r="I87">
            <v>750</v>
          </cell>
          <cell r="J87">
            <v>1100.3333333333301</v>
          </cell>
          <cell r="K87">
            <v>1183.3333333333301</v>
          </cell>
          <cell r="L87">
            <v>1700</v>
          </cell>
          <cell r="M87">
            <v>2066.6666666666702</v>
          </cell>
          <cell r="N87">
            <v>40</v>
          </cell>
          <cell r="O87">
            <v>20</v>
          </cell>
          <cell r="P87">
            <v>0</v>
          </cell>
          <cell r="Q87">
            <v>750</v>
          </cell>
        </row>
        <row r="88">
          <cell r="A88" t="str">
            <v>TORONTOPARIS-ORLY4366915:30</v>
          </cell>
          <cell r="B88" t="str">
            <v>TORONTOPARIS-ORLY43669</v>
          </cell>
          <cell r="C88" t="str">
            <v>00926</v>
          </cell>
          <cell r="D88" t="str">
            <v>TORONTO</v>
          </cell>
          <cell r="E88" t="str">
            <v>PARIS-ORLY</v>
          </cell>
          <cell r="F88">
            <v>43669</v>
          </cell>
          <cell r="G88" t="str">
            <v>15:30</v>
          </cell>
          <cell r="H88" t="str">
            <v>16:30</v>
          </cell>
          <cell r="I88">
            <v>200</v>
          </cell>
          <cell r="J88">
            <v>1244.8071542625</v>
          </cell>
          <cell r="K88">
            <v>1158.3333333333301</v>
          </cell>
          <cell r="L88">
            <v>1650</v>
          </cell>
          <cell r="M88">
            <v>2016.6666666666699</v>
          </cell>
          <cell r="N88">
            <v>40</v>
          </cell>
          <cell r="O88">
            <v>20</v>
          </cell>
          <cell r="P88">
            <v>0</v>
          </cell>
          <cell r="Q88">
            <v>200</v>
          </cell>
        </row>
        <row r="89">
          <cell r="A89" t="str">
            <v>TORONTOPARIS-ORLY4368117:40</v>
          </cell>
          <cell r="B89" t="str">
            <v>TORONTOPARIS-ORLY43681</v>
          </cell>
          <cell r="C89" t="str">
            <v>01070</v>
          </cell>
          <cell r="D89" t="str">
            <v>TORONTO</v>
          </cell>
          <cell r="E89" t="str">
            <v>PARIS-ORLY</v>
          </cell>
          <cell r="F89">
            <v>43681</v>
          </cell>
          <cell r="G89" t="str">
            <v>17:40</v>
          </cell>
          <cell r="H89" t="str">
            <v>17:40</v>
          </cell>
          <cell r="I89">
            <v>600</v>
          </cell>
          <cell r="J89">
            <v>1417.8267731558001</v>
          </cell>
          <cell r="K89">
            <v>900</v>
          </cell>
          <cell r="L89">
            <v>1100</v>
          </cell>
          <cell r="M89">
            <v>1500</v>
          </cell>
          <cell r="N89">
            <v>40</v>
          </cell>
          <cell r="O89">
            <v>20</v>
          </cell>
          <cell r="P89">
            <v>0</v>
          </cell>
          <cell r="Q89">
            <v>600</v>
          </cell>
        </row>
        <row r="90">
          <cell r="A90" t="str">
            <v>TORONTOPARIS-ORLY4369616:40</v>
          </cell>
          <cell r="B90" t="str">
            <v>TORONTOPARIS-ORLY43696</v>
          </cell>
          <cell r="C90" t="str">
            <v>01250</v>
          </cell>
          <cell r="D90" t="str">
            <v>TORONTO</v>
          </cell>
          <cell r="E90" t="str">
            <v>PARIS-ORLY</v>
          </cell>
          <cell r="F90">
            <v>43696</v>
          </cell>
          <cell r="G90" t="str">
            <v>16:40</v>
          </cell>
          <cell r="H90" t="str">
            <v>21:40</v>
          </cell>
          <cell r="I90">
            <v>400</v>
          </cell>
          <cell r="J90">
            <v>1634.10129677244</v>
          </cell>
          <cell r="K90">
            <v>958.33333333333303</v>
          </cell>
          <cell r="L90">
            <v>1250</v>
          </cell>
          <cell r="M90">
            <v>1616.6666666666699</v>
          </cell>
          <cell r="N90">
            <v>40</v>
          </cell>
          <cell r="O90">
            <v>20</v>
          </cell>
          <cell r="P90">
            <v>0</v>
          </cell>
          <cell r="Q90">
            <v>400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tabSelected="1" workbookViewId="0">
      <selection activeCell="A5" sqref="A5"/>
    </sheetView>
  </sheetViews>
  <sheetFormatPr baseColWidth="10" defaultRowHeight="14.4" x14ac:dyDescent="0.3"/>
  <cols>
    <col min="1" max="1" width="39.88671875" customWidth="1"/>
  </cols>
  <sheetData>
    <row r="3" spans="1:1" ht="18" x14ac:dyDescent="0.35">
      <c r="A3" s="9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46"/>
  <sheetViews>
    <sheetView topLeftCell="A17" workbookViewId="0">
      <selection activeCell="C20" sqref="C20"/>
    </sheetView>
  </sheetViews>
  <sheetFormatPr baseColWidth="10" defaultColWidth="8.88671875" defaultRowHeight="14.4" x14ac:dyDescent="0.3"/>
  <cols>
    <col min="1" max="1" width="8.88671875" style="1"/>
    <col min="2" max="2" width="5.44140625" style="1" customWidth="1"/>
    <col min="3" max="3" width="39.88671875" style="1" customWidth="1"/>
    <col min="4" max="4" width="8.88671875" style="2" bestFit="1" customWidth="1"/>
    <col min="5" max="5" width="28.33203125" style="1" customWidth="1"/>
    <col min="6" max="6" width="6.109375" style="2" customWidth="1"/>
    <col min="7" max="7" width="28" style="1" customWidth="1"/>
    <col min="8" max="8" width="6" style="1" customWidth="1"/>
    <col min="9" max="9" width="18.33203125" style="1" customWidth="1"/>
    <col min="10" max="10" width="10.6640625" style="3" bestFit="1" customWidth="1"/>
    <col min="11" max="11" width="10.5546875" style="1" bestFit="1" customWidth="1"/>
    <col min="12" max="12" width="8.88671875" style="1"/>
    <col min="13" max="13" width="13" style="1" customWidth="1"/>
    <col min="14" max="16384" width="8.88671875" style="1"/>
  </cols>
  <sheetData>
    <row r="1" spans="1:11" x14ac:dyDescent="0.3">
      <c r="C1" s="1" t="s">
        <v>0</v>
      </c>
    </row>
    <row r="7" spans="1:11" ht="45.6" x14ac:dyDescent="0.8">
      <c r="C7" s="4" t="s">
        <v>1</v>
      </c>
      <c r="D7" s="4"/>
      <c r="E7" s="4"/>
      <c r="F7" s="4"/>
      <c r="G7" s="4"/>
    </row>
    <row r="9" spans="1:11" x14ac:dyDescent="0.3">
      <c r="F9" s="5" t="s">
        <v>2</v>
      </c>
      <c r="G9" s="6" t="s">
        <v>3</v>
      </c>
      <c r="K9"/>
    </row>
    <row r="10" spans="1:11" x14ac:dyDescent="0.3">
      <c r="F10" s="7"/>
      <c r="G10" s="6" t="s">
        <v>4</v>
      </c>
    </row>
    <row r="11" spans="1:11" x14ac:dyDescent="0.3">
      <c r="F11" s="7"/>
      <c r="G11" s="6" t="s">
        <v>5</v>
      </c>
    </row>
    <row r="12" spans="1:11" x14ac:dyDescent="0.3">
      <c r="F12" s="7"/>
      <c r="G12" s="6" t="s">
        <v>6</v>
      </c>
    </row>
    <row r="13" spans="1:11" ht="15.6" x14ac:dyDescent="0.3">
      <c r="C13" s="8">
        <f ca="1">TODAY()</f>
        <v>43645</v>
      </c>
      <c r="F13" s="7"/>
      <c r="G13" s="6" t="s">
        <v>7</v>
      </c>
    </row>
    <row r="14" spans="1:11" x14ac:dyDescent="0.3">
      <c r="F14" s="7"/>
      <c r="G14" s="6" t="s">
        <v>8</v>
      </c>
    </row>
    <row r="15" spans="1:11" ht="18" x14ac:dyDescent="0.35">
      <c r="A15" s="9"/>
      <c r="B15" s="9"/>
      <c r="C15" s="10" t="s">
        <v>9</v>
      </c>
      <c r="D15" s="11"/>
      <c r="E15" s="12" t="s">
        <v>10</v>
      </c>
      <c r="F15" s="13"/>
      <c r="G15" s="14" t="s">
        <v>11</v>
      </c>
      <c r="H15" s="9"/>
    </row>
    <row r="16" spans="1:11" ht="16.2" thickBot="1" x14ac:dyDescent="0.35">
      <c r="A16" s="9"/>
      <c r="B16" s="9"/>
      <c r="C16" s="9"/>
      <c r="D16" s="15"/>
      <c r="E16" s="9"/>
      <c r="F16" s="15"/>
      <c r="G16" s="9"/>
      <c r="H16" s="9"/>
    </row>
    <row r="17" spans="1:17" ht="15.6" x14ac:dyDescent="0.3">
      <c r="A17" s="9"/>
      <c r="B17" s="16"/>
      <c r="C17" s="17"/>
      <c r="D17" s="18"/>
      <c r="E17" s="17"/>
      <c r="F17" s="18"/>
      <c r="G17" s="17"/>
      <c r="H17" s="19"/>
      <c r="I17" s="20" t="s">
        <v>12</v>
      </c>
      <c r="J17" s="21" t="e">
        <f>VLOOKUP($J$22,'[1]BASE VOLS'!A:Q,17,0)</f>
        <v>#N/A</v>
      </c>
      <c r="K17" s="22"/>
      <c r="L17" s="22"/>
      <c r="M17" s="22"/>
      <c r="N17" s="22"/>
      <c r="O17" s="22"/>
      <c r="P17" s="22"/>
      <c r="Q17" s="22"/>
    </row>
    <row r="18" spans="1:17" ht="21" x14ac:dyDescent="0.35">
      <c r="A18" s="9"/>
      <c r="B18" s="23"/>
      <c r="C18" s="24" t="s">
        <v>13</v>
      </c>
      <c r="D18" s="25"/>
      <c r="E18" s="26" t="s">
        <v>14</v>
      </c>
      <c r="F18" s="27" t="s">
        <v>15</v>
      </c>
      <c r="G18" s="28" t="s">
        <v>16</v>
      </c>
      <c r="H18" s="29"/>
      <c r="I18" s="30" t="str">
        <f>E18&amp;G18&amp;M21</f>
        <v>PARIS-CDGLOS ANGELES</v>
      </c>
      <c r="J18" s="31"/>
      <c r="K18" s="32" t="s">
        <v>17</v>
      </c>
      <c r="L18" s="30"/>
      <c r="M18" s="30"/>
      <c r="N18" s="30"/>
      <c r="O18" s="33"/>
      <c r="P18" s="34"/>
      <c r="Q18" s="35"/>
    </row>
    <row r="19" spans="1:17" ht="15.6" x14ac:dyDescent="0.3">
      <c r="A19" s="9"/>
      <c r="B19" s="36"/>
      <c r="C19" s="37" t="s">
        <v>18</v>
      </c>
      <c r="D19" s="37" t="e">
        <f>VLOOKUP($I$18,'[1]BASE VOLS'!$B:$O,2,0)</f>
        <v>#N/A</v>
      </c>
      <c r="E19" s="38"/>
      <c r="F19" s="38"/>
      <c r="G19" s="38"/>
      <c r="H19" s="39"/>
      <c r="I19" s="40"/>
      <c r="J19" s="31"/>
      <c r="K19" s="30"/>
      <c r="L19" s="30"/>
      <c r="M19" s="30"/>
      <c r="N19" s="30"/>
      <c r="O19" s="22"/>
      <c r="P19" s="22"/>
      <c r="Q19" s="22"/>
    </row>
    <row r="20" spans="1:17" ht="18" x14ac:dyDescent="0.35">
      <c r="A20" s="9"/>
      <c r="B20" s="23"/>
      <c r="C20" s="96" t="s">
        <v>19</v>
      </c>
      <c r="D20" s="41"/>
      <c r="E20" s="42" t="e">
        <f>VLOOKUP($I$18,'[1]BASE VOLS'!$B:$O,6,0)</f>
        <v>#N/A</v>
      </c>
      <c r="F20" s="42"/>
      <c r="G20" s="43" t="e">
        <f>VLOOKUP($I$18,'[1]BASE VOLS'!$B:$O,7,0)</f>
        <v>#N/A</v>
      </c>
      <c r="H20" s="29"/>
      <c r="I20" s="44"/>
      <c r="J20" s="31"/>
      <c r="K20" s="45"/>
      <c r="L20" s="46"/>
      <c r="M20" s="45"/>
      <c r="N20" s="30"/>
      <c r="O20" s="22"/>
      <c r="P20" s="22"/>
      <c r="Q20" s="22"/>
    </row>
    <row r="21" spans="1:17" ht="15.6" x14ac:dyDescent="0.3">
      <c r="A21" s="9"/>
      <c r="B21" s="36"/>
      <c r="C21" s="38"/>
      <c r="D21" s="38"/>
      <c r="E21" s="38"/>
      <c r="F21" s="38"/>
      <c r="G21" s="38"/>
      <c r="H21" s="39"/>
      <c r="I21" s="30"/>
      <c r="J21" s="31"/>
      <c r="K21" s="30"/>
      <c r="L21" s="30"/>
      <c r="M21" s="45"/>
      <c r="N21" s="30"/>
      <c r="O21" s="22"/>
      <c r="P21" s="22"/>
      <c r="Q21" s="22"/>
    </row>
    <row r="22" spans="1:17" ht="15.6" x14ac:dyDescent="0.3">
      <c r="A22" s="9"/>
      <c r="B22" s="23"/>
      <c r="C22" s="47" t="s">
        <v>20</v>
      </c>
      <c r="D22" s="48"/>
      <c r="E22" s="49" t="s">
        <v>21</v>
      </c>
      <c r="F22" s="48"/>
      <c r="G22" s="50">
        <f>VLOOKUP($E$22,[1]CONFIG!I:J,2,0)</f>
        <v>9</v>
      </c>
      <c r="H22" s="51"/>
      <c r="I22" s="32" t="s">
        <v>22</v>
      </c>
      <c r="J22" s="31" t="e">
        <f>E18&amp;G18&amp;C20&amp;E20</f>
        <v>#N/A</v>
      </c>
      <c r="K22" s="30"/>
      <c r="L22" s="30"/>
      <c r="M22" s="30"/>
      <c r="N22" s="30"/>
      <c r="O22" s="22"/>
      <c r="P22" s="22"/>
      <c r="Q22" s="22"/>
    </row>
    <row r="23" spans="1:17" ht="15.6" x14ac:dyDescent="0.3">
      <c r="A23" s="9"/>
      <c r="B23" s="36"/>
      <c r="C23" s="38"/>
      <c r="D23" s="38"/>
      <c r="E23" s="38"/>
      <c r="F23" s="38"/>
      <c r="G23" s="38"/>
      <c r="H23" s="39"/>
      <c r="I23" s="30"/>
      <c r="J23" s="31"/>
      <c r="K23" s="30"/>
      <c r="L23" s="30"/>
      <c r="M23" s="30"/>
      <c r="N23" s="30"/>
      <c r="O23" s="22"/>
      <c r="P23" s="22"/>
      <c r="Q23" s="22"/>
    </row>
    <row r="24" spans="1:17" ht="15.6" x14ac:dyDescent="0.3">
      <c r="A24" s="9"/>
      <c r="B24" s="23"/>
      <c r="C24" s="47" t="s">
        <v>23</v>
      </c>
      <c r="D24" s="48"/>
      <c r="E24" s="52" t="s">
        <v>24</v>
      </c>
      <c r="F24" s="52"/>
      <c r="G24" s="52" t="s">
        <v>25</v>
      </c>
      <c r="H24" s="29"/>
      <c r="I24" s="53"/>
      <c r="J24" s="54"/>
      <c r="K24" s="53"/>
      <c r="L24" s="53"/>
      <c r="M24" s="30"/>
      <c r="N24" s="30"/>
      <c r="O24" s="22"/>
      <c r="P24" s="22"/>
      <c r="Q24" s="22"/>
    </row>
    <row r="25" spans="1:17" ht="15.6" x14ac:dyDescent="0.3">
      <c r="A25" s="9"/>
      <c r="B25" s="36"/>
      <c r="C25" s="38"/>
      <c r="D25" s="38"/>
      <c r="E25" s="55" t="s">
        <v>26</v>
      </c>
      <c r="F25" s="56"/>
      <c r="G25" s="56" t="s">
        <v>27</v>
      </c>
      <c r="H25" s="39"/>
      <c r="I25" s="30"/>
      <c r="J25" s="31"/>
      <c r="K25" s="30"/>
      <c r="L25" s="30"/>
      <c r="M25" s="30"/>
      <c r="N25" s="30"/>
      <c r="O25" s="22"/>
      <c r="P25" s="22"/>
      <c r="Q25" s="22"/>
    </row>
    <row r="26" spans="1:17" ht="15.6" x14ac:dyDescent="0.3">
      <c r="A26" s="9"/>
      <c r="B26" s="23"/>
      <c r="C26" s="48"/>
      <c r="D26" s="48"/>
      <c r="E26" s="48"/>
      <c r="F26" s="48"/>
      <c r="G26" s="48"/>
      <c r="H26" s="29"/>
      <c r="I26" s="30"/>
      <c r="J26" s="31"/>
      <c r="K26" s="30"/>
      <c r="L26" s="30"/>
      <c r="M26" s="30"/>
      <c r="N26" s="30"/>
      <c r="O26" s="22"/>
      <c r="P26" s="22"/>
      <c r="Q26" s="22"/>
    </row>
    <row r="27" spans="1:17" ht="15.6" x14ac:dyDescent="0.3">
      <c r="A27" s="9"/>
      <c r="B27" s="36"/>
      <c r="C27" s="37" t="s">
        <v>28</v>
      </c>
      <c r="D27" s="38"/>
      <c r="E27" s="57" t="e">
        <f>VLOOKUP($J$22,'[1]BASE VOLS'!A:O,$G$22,0)</f>
        <v>#N/A</v>
      </c>
      <c r="F27" s="38"/>
      <c r="G27" s="38" t="s">
        <v>29</v>
      </c>
      <c r="H27" s="39"/>
      <c r="I27" s="22"/>
      <c r="J27" s="58"/>
      <c r="K27" s="22"/>
      <c r="L27" s="22"/>
      <c r="M27" s="22"/>
      <c r="N27" s="22"/>
      <c r="O27" s="22"/>
      <c r="P27" s="22"/>
      <c r="Q27" s="22"/>
    </row>
    <row r="28" spans="1:17" ht="15.6" x14ac:dyDescent="0.3">
      <c r="A28" s="9"/>
      <c r="B28" s="23"/>
      <c r="C28" s="47" t="s">
        <v>24</v>
      </c>
      <c r="D28" s="48"/>
      <c r="E28" s="59" t="str">
        <f>IF(G24="OUI",40,"-")</f>
        <v>-</v>
      </c>
      <c r="F28" s="59"/>
      <c r="G28" s="48" t="s">
        <v>29</v>
      </c>
      <c r="H28" s="29"/>
      <c r="I28" s="22"/>
      <c r="J28" s="58"/>
      <c r="K28" s="22"/>
      <c r="L28" s="22"/>
      <c r="M28" s="22"/>
      <c r="N28" s="22"/>
      <c r="O28" s="22"/>
      <c r="P28" s="22"/>
      <c r="Q28" s="22"/>
    </row>
    <row r="29" spans="1:17" ht="15.6" x14ac:dyDescent="0.3">
      <c r="A29" s="9"/>
      <c r="B29" s="36"/>
      <c r="C29" s="37" t="s">
        <v>30</v>
      </c>
      <c r="D29" s="38"/>
      <c r="E29" s="60">
        <f>IF(G25="OUI",20,"-")</f>
        <v>20</v>
      </c>
      <c r="F29" s="60"/>
      <c r="G29" s="38" t="s">
        <v>29</v>
      </c>
      <c r="H29" s="39"/>
      <c r="I29" s="22"/>
      <c r="J29" s="58"/>
      <c r="K29" s="22"/>
      <c r="L29" s="22"/>
      <c r="M29" s="22"/>
      <c r="N29" s="22"/>
      <c r="O29" s="22"/>
      <c r="P29" s="22"/>
      <c r="Q29" s="22"/>
    </row>
    <row r="30" spans="1:17" ht="18" x14ac:dyDescent="0.35">
      <c r="A30" s="9"/>
      <c r="B30" s="23"/>
      <c r="C30" s="25" t="s">
        <v>31</v>
      </c>
      <c r="D30" s="61"/>
      <c r="E30" s="62" t="e">
        <f>SUM(E27:E29)</f>
        <v>#N/A</v>
      </c>
      <c r="F30" s="62"/>
      <c r="G30" s="61" t="s">
        <v>29</v>
      </c>
      <c r="H30" s="29"/>
      <c r="I30" s="22"/>
      <c r="J30" s="58"/>
      <c r="K30" s="22"/>
      <c r="L30" s="22"/>
      <c r="M30" s="22"/>
      <c r="N30" s="22"/>
      <c r="O30" s="22"/>
      <c r="P30" s="22"/>
      <c r="Q30" s="22"/>
    </row>
    <row r="31" spans="1:17" ht="16.2" thickBot="1" x14ac:dyDescent="0.35">
      <c r="A31" s="9"/>
      <c r="B31" s="63"/>
      <c r="C31" s="64"/>
      <c r="D31" s="65"/>
      <c r="E31" s="64"/>
      <c r="F31" s="65"/>
      <c r="G31" s="64"/>
      <c r="H31" s="66"/>
      <c r="I31" s="22"/>
      <c r="J31" s="58"/>
      <c r="K31" s="22"/>
      <c r="L31" s="22"/>
      <c r="M31" s="22"/>
      <c r="N31" s="22"/>
      <c r="O31" s="22"/>
      <c r="P31" s="22"/>
      <c r="Q31" s="22"/>
    </row>
    <row r="32" spans="1:17" s="20" customFormat="1" ht="15.6" x14ac:dyDescent="0.3">
      <c r="A32" s="67"/>
      <c r="B32" s="67"/>
      <c r="C32" s="67"/>
      <c r="D32" s="68"/>
      <c r="E32" s="67"/>
      <c r="F32" s="68"/>
      <c r="G32" s="67"/>
      <c r="H32" s="67"/>
      <c r="I32" s="22"/>
      <c r="J32" s="58"/>
      <c r="K32" s="22"/>
      <c r="L32" s="22"/>
      <c r="M32" s="22"/>
      <c r="N32" s="22"/>
      <c r="O32" s="22"/>
      <c r="P32" s="22"/>
      <c r="Q32" s="22"/>
    </row>
    <row r="33" spans="1:17" s="20" customFormat="1" ht="16.2" thickBot="1" x14ac:dyDescent="0.35">
      <c r="A33" s="67"/>
      <c r="B33" s="67"/>
      <c r="C33" s="67"/>
      <c r="D33" s="68"/>
      <c r="E33" s="67"/>
      <c r="F33" s="68"/>
      <c r="G33" s="67"/>
      <c r="H33" s="67"/>
      <c r="I33" s="22"/>
      <c r="J33" s="58"/>
      <c r="K33" s="22"/>
      <c r="L33" s="22"/>
      <c r="M33" s="22"/>
      <c r="N33" s="22"/>
      <c r="O33" s="22"/>
      <c r="P33" s="22"/>
      <c r="Q33" s="22"/>
    </row>
    <row r="34" spans="1:17" ht="15.6" x14ac:dyDescent="0.3">
      <c r="A34" s="9"/>
      <c r="B34" s="16"/>
      <c r="C34" s="17"/>
      <c r="D34" s="18"/>
      <c r="E34" s="17"/>
      <c r="F34" s="18"/>
      <c r="G34" s="17"/>
      <c r="H34" s="19"/>
      <c r="I34" s="20" t="s">
        <v>12</v>
      </c>
      <c r="J34" s="21" t="e">
        <f>VLOOKUP($J$39,'[1]BASE VOLS'!A:Q,17,0)</f>
        <v>#N/A</v>
      </c>
      <c r="K34" s="22"/>
      <c r="L34" s="22"/>
      <c r="M34" s="22"/>
      <c r="N34" s="22"/>
      <c r="O34" s="22"/>
      <c r="P34" s="22"/>
      <c r="Q34" s="22"/>
    </row>
    <row r="35" spans="1:17" ht="21" x14ac:dyDescent="0.35">
      <c r="A35" s="9"/>
      <c r="B35" s="23"/>
      <c r="C35" s="24" t="s">
        <v>32</v>
      </c>
      <c r="D35" s="25"/>
      <c r="E35" s="26" t="s">
        <v>33</v>
      </c>
      <c r="F35" s="27" t="s">
        <v>15</v>
      </c>
      <c r="G35" s="28" t="s">
        <v>14</v>
      </c>
      <c r="H35" s="29"/>
      <c r="I35" s="22" t="str">
        <f>E35&amp;G35&amp;C37</f>
        <v>MIAMIPARIS-CDG22/08/2019</v>
      </c>
      <c r="J35" s="58"/>
      <c r="K35" s="32" t="s">
        <v>17</v>
      </c>
      <c r="L35" s="22"/>
      <c r="M35" s="22"/>
      <c r="N35" s="22"/>
      <c r="O35" s="22"/>
      <c r="P35" s="22"/>
      <c r="Q35" s="22"/>
    </row>
    <row r="36" spans="1:17" ht="15.6" x14ac:dyDescent="0.3">
      <c r="A36" s="9"/>
      <c r="B36" s="36"/>
      <c r="C36" s="37" t="s">
        <v>18</v>
      </c>
      <c r="D36" s="37" t="e">
        <f>VLOOKUP($I$35,'[1]BASE VOLS'!B:O,2,0)</f>
        <v>#N/A</v>
      </c>
      <c r="E36" s="38"/>
      <c r="F36" s="38"/>
      <c r="G36" s="38"/>
      <c r="H36" s="39"/>
      <c r="I36" s="22"/>
      <c r="J36" s="58"/>
      <c r="K36" s="22"/>
      <c r="L36" s="22"/>
      <c r="M36" s="22"/>
      <c r="N36" s="22"/>
      <c r="O36" s="22"/>
      <c r="P36" s="22"/>
      <c r="Q36" s="22"/>
    </row>
    <row r="37" spans="1:17" ht="18" x14ac:dyDescent="0.35">
      <c r="A37" s="9"/>
      <c r="B37" s="23"/>
      <c r="C37" s="96" t="s">
        <v>34</v>
      </c>
      <c r="D37" s="41"/>
      <c r="E37" s="42" t="e">
        <f>VLOOKUP($I$35,'[1]BASE VOLS'!$B:$O,6,0)</f>
        <v>#N/A</v>
      </c>
      <c r="F37" s="42"/>
      <c r="G37" s="43" t="e">
        <f>VLOOKUP($I$35,'[1]BASE VOLS'!$B:$O,6,0)</f>
        <v>#N/A</v>
      </c>
      <c r="H37" s="29"/>
      <c r="I37" s="33"/>
      <c r="J37" s="69"/>
      <c r="K37" s="22"/>
      <c r="L37" s="22"/>
      <c r="M37" s="22"/>
      <c r="N37" s="22"/>
      <c r="O37" s="22"/>
      <c r="P37" s="22"/>
      <c r="Q37" s="22"/>
    </row>
    <row r="38" spans="1:17" ht="15.6" x14ac:dyDescent="0.3">
      <c r="A38" s="9"/>
      <c r="B38" s="36"/>
      <c r="C38" s="38"/>
      <c r="D38" s="38"/>
      <c r="E38" s="38"/>
      <c r="F38" s="38"/>
      <c r="G38" s="38"/>
      <c r="H38" s="39"/>
      <c r="I38" s="22"/>
      <c r="J38" s="58"/>
      <c r="K38" s="33"/>
      <c r="L38" s="34"/>
      <c r="M38" s="34"/>
      <c r="N38" s="22"/>
      <c r="O38" s="22"/>
      <c r="P38" s="22"/>
      <c r="Q38" s="22"/>
    </row>
    <row r="39" spans="1:17" ht="15.6" x14ac:dyDescent="0.3">
      <c r="A39" s="9"/>
      <c r="B39" s="23"/>
      <c r="C39" s="47" t="s">
        <v>35</v>
      </c>
      <c r="D39" s="48"/>
      <c r="E39" s="49" t="s">
        <v>36</v>
      </c>
      <c r="F39" s="48"/>
      <c r="G39" s="50">
        <f>VLOOKUP($E$39,[1]CONFIG!I:J,2,0)</f>
        <v>10</v>
      </c>
      <c r="H39" s="70"/>
      <c r="I39" s="32" t="s">
        <v>22</v>
      </c>
      <c r="J39" s="58" t="e">
        <f>E35&amp;G35&amp;C37&amp;E37</f>
        <v>#N/A</v>
      </c>
      <c r="K39" s="22"/>
      <c r="L39" s="22"/>
      <c r="M39" s="22"/>
      <c r="N39" s="22"/>
      <c r="O39" s="22"/>
      <c r="P39" s="22"/>
      <c r="Q39" s="22"/>
    </row>
    <row r="40" spans="1:17" ht="15.6" x14ac:dyDescent="0.3">
      <c r="A40" s="9"/>
      <c r="B40" s="36"/>
      <c r="C40" s="38"/>
      <c r="D40" s="38"/>
      <c r="E40" s="38"/>
      <c r="F40" s="38"/>
      <c r="G40" s="38"/>
      <c r="H40" s="39"/>
      <c r="I40" s="22"/>
      <c r="J40" s="58"/>
      <c r="K40" s="22"/>
      <c r="L40" s="22"/>
      <c r="M40" s="22"/>
      <c r="N40" s="22"/>
      <c r="O40" s="22"/>
      <c r="P40" s="22"/>
      <c r="Q40" s="22"/>
    </row>
    <row r="41" spans="1:17" ht="15.6" x14ac:dyDescent="0.3">
      <c r="A41" s="9"/>
      <c r="B41" s="23"/>
      <c r="C41" s="47" t="s">
        <v>23</v>
      </c>
      <c r="D41" s="48"/>
      <c r="E41" s="52" t="s">
        <v>24</v>
      </c>
      <c r="F41" s="52"/>
      <c r="G41" s="52" t="s">
        <v>27</v>
      </c>
      <c r="H41" s="29"/>
      <c r="I41" s="71"/>
      <c r="J41" s="72"/>
      <c r="K41" s="71"/>
      <c r="L41" s="71"/>
      <c r="M41" s="22"/>
      <c r="N41" s="22"/>
      <c r="O41" s="22"/>
      <c r="P41" s="22"/>
      <c r="Q41" s="22"/>
    </row>
    <row r="42" spans="1:17" ht="15.6" x14ac:dyDescent="0.3">
      <c r="A42" s="9"/>
      <c r="B42" s="36"/>
      <c r="C42" s="38"/>
      <c r="D42" s="38"/>
      <c r="E42" s="56" t="s">
        <v>26</v>
      </c>
      <c r="F42" s="56"/>
      <c r="G42" s="56" t="s">
        <v>25</v>
      </c>
      <c r="H42" s="39"/>
      <c r="I42" s="22"/>
      <c r="J42" s="58"/>
      <c r="K42" s="22"/>
      <c r="L42" s="22"/>
      <c r="M42" s="22"/>
      <c r="N42" s="22"/>
      <c r="O42" s="22"/>
      <c r="P42" s="22"/>
      <c r="Q42" s="22"/>
    </row>
    <row r="43" spans="1:17" ht="15.6" x14ac:dyDescent="0.3">
      <c r="A43" s="9"/>
      <c r="B43" s="23"/>
      <c r="C43" s="41">
        <v>43684</v>
      </c>
      <c r="D43" s="48"/>
      <c r="E43" s="48"/>
      <c r="F43" s="48"/>
      <c r="G43" s="48"/>
      <c r="H43" s="29"/>
      <c r="I43" s="22"/>
      <c r="J43" s="58"/>
      <c r="K43" s="22"/>
      <c r="L43" s="22"/>
      <c r="M43" s="22"/>
      <c r="N43" s="22"/>
      <c r="O43" s="22"/>
      <c r="P43" s="22"/>
      <c r="Q43" s="22"/>
    </row>
    <row r="44" spans="1:17" ht="15.6" x14ac:dyDescent="0.3">
      <c r="A44" s="9"/>
      <c r="B44" s="36"/>
      <c r="C44" s="37" t="s">
        <v>28</v>
      </c>
      <c r="D44" s="38"/>
      <c r="E44" s="57" t="e">
        <f>VLOOKUP($J$39,'[1]BASE VOLS'!A:O,$G$39,0)</f>
        <v>#N/A</v>
      </c>
      <c r="F44" s="38"/>
      <c r="G44" s="38" t="s">
        <v>29</v>
      </c>
      <c r="H44" s="39"/>
      <c r="I44" s="22"/>
      <c r="J44" s="58"/>
      <c r="K44" s="22"/>
      <c r="L44" s="22"/>
      <c r="M44" s="22"/>
      <c r="N44" s="22"/>
      <c r="O44" s="22"/>
      <c r="P44" s="22"/>
      <c r="Q44" s="22"/>
    </row>
    <row r="45" spans="1:17" ht="15.6" x14ac:dyDescent="0.3">
      <c r="A45" s="9"/>
      <c r="B45" s="23"/>
      <c r="C45" s="47" t="s">
        <v>24</v>
      </c>
      <c r="D45" s="48"/>
      <c r="E45" s="59">
        <f>IF(G41="OUI",40,"-")</f>
        <v>40</v>
      </c>
      <c r="F45" s="59"/>
      <c r="G45" s="48" t="s">
        <v>29</v>
      </c>
      <c r="H45" s="29"/>
      <c r="I45" s="22"/>
      <c r="J45" s="58"/>
      <c r="K45" s="22"/>
      <c r="L45" s="22"/>
      <c r="M45" s="22"/>
      <c r="N45" s="22"/>
      <c r="O45" s="22"/>
      <c r="P45" s="22"/>
      <c r="Q45" s="22"/>
    </row>
    <row r="46" spans="1:17" ht="15.6" x14ac:dyDescent="0.3">
      <c r="A46" s="9"/>
      <c r="B46" s="36"/>
      <c r="C46" s="37" t="s">
        <v>30</v>
      </c>
      <c r="D46" s="38"/>
      <c r="E46" s="60" t="str">
        <f>IF(G42="OUI",20,"-")</f>
        <v>-</v>
      </c>
      <c r="F46" s="60"/>
      <c r="G46" s="38" t="s">
        <v>29</v>
      </c>
      <c r="H46" s="39"/>
      <c r="I46" s="22"/>
      <c r="J46" s="58"/>
      <c r="K46" s="22"/>
      <c r="L46" s="22"/>
      <c r="M46" s="22"/>
      <c r="N46" s="22"/>
      <c r="O46" s="22"/>
      <c r="P46" s="22"/>
      <c r="Q46" s="22"/>
    </row>
    <row r="47" spans="1:17" ht="18" x14ac:dyDescent="0.35">
      <c r="A47" s="9"/>
      <c r="B47" s="23"/>
      <c r="C47" s="25" t="s">
        <v>37</v>
      </c>
      <c r="D47" s="61"/>
      <c r="E47" s="62" t="e">
        <f>SUM(E44:E46)</f>
        <v>#N/A</v>
      </c>
      <c r="F47" s="62"/>
      <c r="G47" s="61" t="s">
        <v>29</v>
      </c>
      <c r="H47" s="29"/>
      <c r="I47" s="22"/>
      <c r="J47" s="58"/>
      <c r="K47" s="22"/>
      <c r="L47" s="22"/>
      <c r="M47" s="22"/>
      <c r="N47" s="22"/>
      <c r="O47" s="22"/>
      <c r="P47" s="22"/>
      <c r="Q47" s="22"/>
    </row>
    <row r="48" spans="1:17" ht="16.2" thickBot="1" x14ac:dyDescent="0.35">
      <c r="A48" s="9"/>
      <c r="B48" s="63"/>
      <c r="C48" s="64"/>
      <c r="D48" s="65"/>
      <c r="E48" s="64"/>
      <c r="F48" s="65"/>
      <c r="G48" s="64"/>
      <c r="H48" s="66"/>
      <c r="I48" s="22"/>
      <c r="J48" s="58"/>
      <c r="K48" s="22"/>
      <c r="L48" s="22"/>
      <c r="M48" s="22"/>
      <c r="N48" s="22"/>
      <c r="O48" s="22"/>
      <c r="P48" s="22"/>
      <c r="Q48" s="22"/>
    </row>
    <row r="49" spans="1:17" ht="15.6" x14ac:dyDescent="0.3">
      <c r="A49" s="9"/>
      <c r="B49" s="73"/>
      <c r="C49" s="73"/>
      <c r="D49" s="38"/>
      <c r="E49" s="73"/>
      <c r="F49" s="38"/>
      <c r="G49" s="73"/>
      <c r="H49" s="73"/>
      <c r="I49" s="22"/>
      <c r="J49" s="58"/>
      <c r="K49" s="22"/>
      <c r="L49" s="22"/>
      <c r="M49" s="22"/>
      <c r="N49" s="22"/>
      <c r="O49" s="22"/>
      <c r="P49" s="22"/>
      <c r="Q49" s="22"/>
    </row>
    <row r="50" spans="1:17" ht="16.2" thickBot="1" x14ac:dyDescent="0.35">
      <c r="A50" s="9"/>
      <c r="B50" s="73"/>
      <c r="C50" s="73"/>
      <c r="D50" s="38"/>
      <c r="E50" s="73"/>
      <c r="F50" s="38"/>
      <c r="G50" s="73"/>
      <c r="H50" s="73"/>
      <c r="I50" s="22"/>
      <c r="J50" s="58"/>
      <c r="K50" s="22"/>
      <c r="L50" s="22"/>
      <c r="M50" s="22"/>
      <c r="N50" s="22"/>
      <c r="O50" s="22"/>
      <c r="P50" s="22"/>
      <c r="Q50" s="22"/>
    </row>
    <row r="51" spans="1:17" ht="15.6" x14ac:dyDescent="0.3">
      <c r="A51" s="9"/>
      <c r="B51" s="16"/>
      <c r="C51" s="17"/>
      <c r="D51" s="18"/>
      <c r="E51" s="17"/>
      <c r="F51" s="18"/>
      <c r="G51" s="17"/>
      <c r="H51" s="19"/>
      <c r="I51" s="22"/>
      <c r="J51" s="58"/>
      <c r="K51" s="22"/>
      <c r="L51" s="22"/>
      <c r="M51" s="22"/>
      <c r="N51" s="22"/>
      <c r="O51" s="22"/>
      <c r="P51" s="22"/>
      <c r="Q51" s="22"/>
    </row>
    <row r="52" spans="1:17" ht="25.2" x14ac:dyDescent="0.3">
      <c r="A52" s="9"/>
      <c r="B52" s="23"/>
      <c r="C52" s="74" t="s">
        <v>38</v>
      </c>
      <c r="D52" s="74"/>
      <c r="E52" s="74"/>
      <c r="F52" s="74"/>
      <c r="G52" s="74"/>
      <c r="H52" s="29"/>
      <c r="I52" s="22"/>
      <c r="J52" s="58"/>
      <c r="K52" s="22"/>
      <c r="L52" s="22"/>
      <c r="M52" s="22"/>
      <c r="N52" s="22"/>
      <c r="O52" s="22"/>
      <c r="P52" s="22"/>
      <c r="Q52" s="22"/>
    </row>
    <row r="53" spans="1:17" ht="15.6" x14ac:dyDescent="0.3">
      <c r="A53" s="9"/>
      <c r="B53" s="36"/>
      <c r="C53" s="38"/>
      <c r="D53" s="38"/>
      <c r="E53" s="75" t="e">
        <f>E30+E47</f>
        <v>#N/A</v>
      </c>
      <c r="F53" s="38"/>
      <c r="G53" s="38"/>
      <c r="H53" s="39"/>
      <c r="I53" s="22"/>
      <c r="J53" s="58"/>
      <c r="K53" s="22"/>
      <c r="L53" s="22"/>
      <c r="M53" s="22"/>
      <c r="N53" s="22"/>
      <c r="O53" s="22"/>
      <c r="P53" s="22"/>
      <c r="Q53" s="22"/>
    </row>
    <row r="54" spans="1:17" ht="18" x14ac:dyDescent="0.35">
      <c r="A54" s="9"/>
      <c r="B54" s="23"/>
      <c r="C54" s="76" t="s">
        <v>39</v>
      </c>
      <c r="D54" s="77"/>
      <c r="E54" s="78" t="e">
        <f>IF(G15=2,E53*0.9,IF(G15=3,E53*0.4,E53))</f>
        <v>#N/A</v>
      </c>
      <c r="F54" s="42"/>
      <c r="G54" s="43" t="s">
        <v>29</v>
      </c>
      <c r="H54" s="29"/>
      <c r="I54" s="22"/>
      <c r="J54" s="58"/>
      <c r="K54" s="22"/>
      <c r="L54" s="22"/>
      <c r="M54" s="22"/>
      <c r="N54" s="22"/>
      <c r="O54" s="22"/>
      <c r="P54" s="22"/>
      <c r="Q54" s="22"/>
    </row>
    <row r="55" spans="1:17" ht="18" x14ac:dyDescent="0.35">
      <c r="A55" s="9"/>
      <c r="B55" s="36"/>
      <c r="C55" s="79" t="s">
        <v>40</v>
      </c>
      <c r="D55" s="80"/>
      <c r="E55" s="81" t="e">
        <f>E54*0.2</f>
        <v>#N/A</v>
      </c>
      <c r="F55" s="82"/>
      <c r="G55" s="82" t="s">
        <v>29</v>
      </c>
      <c r="H55" s="39"/>
      <c r="I55" s="22"/>
      <c r="J55" s="58"/>
      <c r="K55" s="22"/>
      <c r="L55" s="22"/>
      <c r="M55" s="22"/>
      <c r="N55" s="22"/>
      <c r="O55" s="22"/>
      <c r="P55" s="22"/>
      <c r="Q55" s="22"/>
    </row>
    <row r="56" spans="1:17" ht="18" x14ac:dyDescent="0.35">
      <c r="A56" s="9"/>
      <c r="B56" s="23"/>
      <c r="C56" s="76" t="s">
        <v>41</v>
      </c>
      <c r="D56" s="83"/>
      <c r="E56" s="78">
        <v>2</v>
      </c>
      <c r="F56" s="84"/>
      <c r="G56" s="84" t="s">
        <v>29</v>
      </c>
      <c r="H56" s="70"/>
      <c r="I56" s="22"/>
      <c r="J56" s="58"/>
      <c r="K56" s="22"/>
      <c r="L56" s="22"/>
      <c r="M56" s="22"/>
      <c r="N56" s="22"/>
      <c r="O56" s="22"/>
      <c r="P56" s="22"/>
      <c r="Q56" s="22"/>
    </row>
    <row r="57" spans="1:17" ht="18" x14ac:dyDescent="0.35">
      <c r="A57" s="9"/>
      <c r="B57" s="36"/>
      <c r="C57" s="85"/>
      <c r="D57" s="86"/>
      <c r="E57" s="87"/>
      <c r="F57" s="38"/>
      <c r="G57" s="88"/>
      <c r="H57" s="39"/>
      <c r="I57" s="22"/>
      <c r="J57" s="58"/>
      <c r="K57" s="22"/>
      <c r="L57" s="22"/>
      <c r="M57" s="22"/>
      <c r="N57" s="22"/>
      <c r="O57" s="22"/>
      <c r="P57" s="22"/>
      <c r="Q57" s="22"/>
    </row>
    <row r="58" spans="1:17" ht="21" x14ac:dyDescent="0.4">
      <c r="A58" s="9"/>
      <c r="B58" s="23"/>
      <c r="C58" s="89" t="s">
        <v>42</v>
      </c>
      <c r="D58" s="90"/>
      <c r="E58" s="91" t="e">
        <f>SUM(E54:E56)</f>
        <v>#N/A</v>
      </c>
      <c r="F58" s="90"/>
      <c r="G58" s="90" t="s">
        <v>29</v>
      </c>
      <c r="H58" s="29"/>
      <c r="I58" s="22"/>
      <c r="J58" s="58"/>
      <c r="K58" s="22"/>
      <c r="L58" s="22"/>
      <c r="M58" s="22"/>
      <c r="N58" s="22"/>
      <c r="O58" s="22"/>
      <c r="P58" s="22"/>
      <c r="Q58" s="22"/>
    </row>
    <row r="59" spans="1:17" ht="15.6" x14ac:dyDescent="0.3">
      <c r="A59" s="9"/>
      <c r="B59" s="36"/>
      <c r="C59" s="37"/>
      <c r="D59" s="38"/>
      <c r="E59" s="60"/>
      <c r="F59" s="60"/>
      <c r="G59" s="38"/>
      <c r="H59" s="39"/>
      <c r="I59" s="22"/>
      <c r="J59" s="58"/>
      <c r="K59" s="22"/>
      <c r="L59" s="22"/>
      <c r="M59" s="22"/>
      <c r="N59" s="22"/>
      <c r="O59" s="22"/>
      <c r="P59" s="22"/>
      <c r="Q59" s="22"/>
    </row>
    <row r="60" spans="1:17" ht="18" x14ac:dyDescent="0.35">
      <c r="A60" s="9"/>
      <c r="B60" s="23"/>
      <c r="C60" s="92">
        <v>43693</v>
      </c>
      <c r="D60" s="61"/>
      <c r="E60" s="62"/>
      <c r="F60" s="62"/>
      <c r="G60" s="61"/>
      <c r="H60" s="29"/>
      <c r="I60" s="22"/>
      <c r="J60" s="58"/>
      <c r="K60" s="22"/>
      <c r="L60" s="22"/>
      <c r="M60" s="22"/>
      <c r="N60" s="22"/>
      <c r="O60" s="22"/>
      <c r="P60" s="22"/>
      <c r="Q60" s="22"/>
    </row>
    <row r="61" spans="1:17" ht="16.2" thickBot="1" x14ac:dyDescent="0.35">
      <c r="A61" s="9"/>
      <c r="B61" s="63"/>
      <c r="C61" s="64"/>
      <c r="D61" s="65"/>
      <c r="E61" s="64"/>
      <c r="F61" s="65"/>
      <c r="G61" s="64"/>
      <c r="H61" s="66"/>
      <c r="I61" s="22"/>
      <c r="J61" s="58"/>
      <c r="K61" s="22"/>
      <c r="L61" s="22"/>
      <c r="M61" s="22"/>
      <c r="N61" s="22"/>
      <c r="O61" s="22"/>
      <c r="P61" s="22"/>
      <c r="Q61" s="22"/>
    </row>
    <row r="62" spans="1:17" ht="15.6" x14ac:dyDescent="0.3">
      <c r="A62" s="9"/>
      <c r="B62" s="9"/>
      <c r="C62" s="9"/>
      <c r="D62" s="15"/>
      <c r="E62" s="9"/>
      <c r="F62" s="15"/>
      <c r="G62" s="9"/>
      <c r="H62" s="9"/>
      <c r="I62" s="22"/>
      <c r="J62" s="58"/>
      <c r="K62" s="22"/>
      <c r="L62" s="22"/>
      <c r="M62" s="22"/>
      <c r="N62" s="22"/>
      <c r="O62" s="22"/>
      <c r="P62" s="22"/>
      <c r="Q62" s="22"/>
    </row>
    <row r="63" spans="1:17" ht="15.6" x14ac:dyDescent="0.3">
      <c r="A63" s="9"/>
      <c r="B63" s="93" t="s">
        <v>43</v>
      </c>
      <c r="C63" s="93"/>
      <c r="D63" s="93"/>
      <c r="E63" s="93"/>
      <c r="F63" s="93"/>
      <c r="G63" s="93"/>
      <c r="H63" s="93"/>
      <c r="I63" s="22"/>
      <c r="J63" s="58"/>
      <c r="K63" s="22"/>
      <c r="L63" s="22"/>
      <c r="M63" s="22"/>
      <c r="N63" s="22"/>
      <c r="O63" s="22"/>
      <c r="P63" s="22"/>
      <c r="Q63" s="22"/>
    </row>
    <row r="64" spans="1:17" ht="15.6" x14ac:dyDescent="0.3">
      <c r="A64" s="9"/>
      <c r="B64" s="93"/>
      <c r="C64" s="93"/>
      <c r="D64" s="93"/>
      <c r="E64" s="93"/>
      <c r="F64" s="93"/>
      <c r="G64" s="93"/>
      <c r="H64" s="93"/>
      <c r="I64" s="22"/>
      <c r="J64" s="58"/>
      <c r="K64" s="22"/>
      <c r="L64" s="22"/>
      <c r="M64" s="22"/>
      <c r="N64" s="22"/>
      <c r="O64" s="22"/>
      <c r="P64" s="22"/>
      <c r="Q64" s="22"/>
    </row>
    <row r="65" spans="1:17" ht="15.6" x14ac:dyDescent="0.3">
      <c r="A65" s="9"/>
      <c r="B65" s="93"/>
      <c r="C65" s="93"/>
      <c r="D65" s="93"/>
      <c r="E65" s="93"/>
      <c r="F65" s="93"/>
      <c r="G65" s="93"/>
      <c r="H65" s="93"/>
      <c r="I65" s="22"/>
      <c r="J65" s="58"/>
      <c r="K65" s="22"/>
      <c r="L65" s="22"/>
      <c r="M65" s="22"/>
      <c r="N65" s="22"/>
      <c r="O65" s="22"/>
      <c r="P65" s="22"/>
      <c r="Q65" s="22"/>
    </row>
    <row r="66" spans="1:17" ht="15.6" x14ac:dyDescent="0.3">
      <c r="A66" s="9"/>
      <c r="B66" s="93"/>
      <c r="C66" s="93"/>
      <c r="D66" s="93"/>
      <c r="E66" s="93"/>
      <c r="F66" s="93"/>
      <c r="G66" s="93"/>
      <c r="H66" s="93"/>
      <c r="I66" s="22"/>
      <c r="J66" s="58"/>
      <c r="K66" s="22"/>
      <c r="L66" s="22"/>
      <c r="M66" s="22"/>
      <c r="N66" s="22"/>
      <c r="O66" s="22"/>
      <c r="P66" s="22"/>
      <c r="Q66" s="22"/>
    </row>
    <row r="67" spans="1:17" ht="15.6" x14ac:dyDescent="0.3">
      <c r="A67" s="9"/>
      <c r="B67" s="93"/>
      <c r="C67" s="93"/>
      <c r="D67" s="93"/>
      <c r="E67" s="93"/>
      <c r="F67" s="93"/>
      <c r="G67" s="93"/>
      <c r="H67" s="93"/>
      <c r="I67" s="22"/>
      <c r="J67" s="58"/>
      <c r="K67" s="22"/>
      <c r="L67" s="22"/>
      <c r="M67" s="22"/>
      <c r="N67" s="22"/>
      <c r="O67" s="22"/>
      <c r="P67" s="22"/>
      <c r="Q67" s="22"/>
    </row>
    <row r="68" spans="1:17" ht="15.6" x14ac:dyDescent="0.3">
      <c r="A68" s="9"/>
      <c r="B68" s="9"/>
      <c r="C68" s="9"/>
      <c r="D68" s="15"/>
      <c r="E68" s="9"/>
      <c r="F68" s="15"/>
      <c r="G68" s="9"/>
      <c r="H68" s="9"/>
      <c r="I68" s="22"/>
      <c r="J68" s="58"/>
      <c r="K68" s="22"/>
      <c r="L68" s="22"/>
      <c r="M68" s="22"/>
      <c r="N68" s="22"/>
      <c r="O68" s="22"/>
      <c r="P68" s="22"/>
      <c r="Q68" s="22"/>
    </row>
    <row r="69" spans="1:17" ht="15.6" x14ac:dyDescent="0.3">
      <c r="A69" s="9"/>
      <c r="B69" s="94" t="s">
        <v>44</v>
      </c>
      <c r="C69" s="94"/>
      <c r="D69" s="15"/>
      <c r="F69" s="15"/>
      <c r="G69" s="95" t="s">
        <v>45</v>
      </c>
      <c r="H69" s="95"/>
      <c r="I69" s="22"/>
      <c r="J69" s="58"/>
      <c r="K69" s="22"/>
      <c r="L69" s="22"/>
      <c r="M69" s="22"/>
      <c r="N69" s="22"/>
      <c r="O69" s="22"/>
      <c r="P69" s="22"/>
      <c r="Q69" s="22"/>
    </row>
    <row r="70" spans="1:17" ht="15.6" x14ac:dyDescent="0.3">
      <c r="A70" s="9"/>
      <c r="B70" s="94" t="s">
        <v>46</v>
      </c>
      <c r="C70" s="94"/>
      <c r="D70" s="15"/>
      <c r="F70" s="15"/>
      <c r="G70" s="95" t="s">
        <v>47</v>
      </c>
      <c r="H70" s="95"/>
      <c r="I70" s="22"/>
      <c r="J70" s="58"/>
      <c r="K70" s="22"/>
      <c r="L70" s="22"/>
      <c r="M70" s="22"/>
      <c r="N70" s="22"/>
      <c r="O70" s="22"/>
      <c r="P70" s="22"/>
      <c r="Q70" s="22"/>
    </row>
    <row r="71" spans="1:17" ht="15.6" x14ac:dyDescent="0.3">
      <c r="A71" s="9"/>
      <c r="B71" s="9"/>
      <c r="C71" s="9"/>
      <c r="D71" s="15"/>
      <c r="E71" s="9"/>
      <c r="F71" s="15"/>
      <c r="G71" s="9"/>
      <c r="H71" s="9"/>
      <c r="I71" s="22"/>
      <c r="J71" s="58"/>
      <c r="K71" s="22"/>
      <c r="L71" s="22"/>
      <c r="M71" s="22"/>
      <c r="N71" s="22"/>
      <c r="O71" s="22"/>
      <c r="P71" s="22"/>
      <c r="Q71" s="22"/>
    </row>
    <row r="72" spans="1:17" ht="15.6" x14ac:dyDescent="0.3">
      <c r="A72" s="9"/>
      <c r="B72" s="9"/>
      <c r="C72" s="9"/>
      <c r="D72" s="15"/>
      <c r="E72" s="9"/>
      <c r="F72" s="15"/>
      <c r="G72" s="9"/>
      <c r="H72" s="9"/>
      <c r="I72" s="22"/>
      <c r="J72" s="58"/>
      <c r="K72" s="22"/>
      <c r="L72" s="22"/>
      <c r="M72" s="22"/>
      <c r="N72" s="22"/>
      <c r="O72" s="22"/>
      <c r="P72" s="22"/>
      <c r="Q72" s="22"/>
    </row>
    <row r="73" spans="1:17" ht="15.6" x14ac:dyDescent="0.3">
      <c r="A73" s="9"/>
      <c r="B73" s="9"/>
      <c r="C73" s="9"/>
      <c r="D73" s="15"/>
      <c r="E73" s="9"/>
      <c r="F73" s="15"/>
      <c r="G73" s="9"/>
      <c r="H73" s="9"/>
      <c r="I73" s="22"/>
      <c r="J73" s="58"/>
      <c r="K73" s="22"/>
      <c r="L73" s="22"/>
      <c r="M73" s="22"/>
      <c r="N73" s="22"/>
      <c r="O73" s="22"/>
      <c r="P73" s="22"/>
      <c r="Q73" s="22"/>
    </row>
    <row r="74" spans="1:17" ht="15.6" x14ac:dyDescent="0.3">
      <c r="A74" s="9"/>
      <c r="B74" s="9"/>
      <c r="C74" s="9"/>
      <c r="D74" s="15"/>
      <c r="E74" s="9"/>
      <c r="F74" s="15"/>
      <c r="G74" s="9"/>
      <c r="H74" s="9"/>
      <c r="I74" s="22"/>
      <c r="J74" s="58"/>
      <c r="K74" s="22"/>
      <c r="L74" s="22"/>
      <c r="M74" s="22"/>
      <c r="N74" s="22"/>
      <c r="O74" s="22"/>
      <c r="P74" s="22"/>
      <c r="Q74" s="22"/>
    </row>
    <row r="75" spans="1:17" ht="15.6" x14ac:dyDescent="0.3">
      <c r="A75" s="9"/>
      <c r="B75" s="9"/>
      <c r="C75" s="9"/>
      <c r="D75" s="15"/>
      <c r="E75" s="9"/>
      <c r="F75" s="15"/>
      <c r="G75" s="9"/>
      <c r="H75" s="9"/>
      <c r="I75" s="22"/>
      <c r="J75" s="58"/>
      <c r="K75" s="22"/>
      <c r="L75" s="22"/>
      <c r="M75" s="22"/>
      <c r="N75" s="22"/>
      <c r="O75" s="22"/>
      <c r="P75" s="22"/>
      <c r="Q75" s="22"/>
    </row>
    <row r="76" spans="1:17" ht="15.6" x14ac:dyDescent="0.3">
      <c r="A76" s="9"/>
      <c r="B76" s="9"/>
      <c r="C76" s="9"/>
      <c r="D76" s="15"/>
      <c r="E76" s="9"/>
      <c r="F76" s="15"/>
      <c r="G76" s="9"/>
      <c r="H76" s="9"/>
      <c r="I76" s="22"/>
      <c r="J76" s="58"/>
      <c r="K76" s="22"/>
      <c r="L76" s="22"/>
      <c r="M76" s="22"/>
      <c r="N76" s="22"/>
      <c r="O76" s="22"/>
      <c r="P76" s="22"/>
      <c r="Q76" s="22"/>
    </row>
    <row r="77" spans="1:17" ht="15.6" x14ac:dyDescent="0.3">
      <c r="A77" s="9"/>
      <c r="B77" s="9"/>
      <c r="C77" s="9"/>
      <c r="D77" s="15"/>
      <c r="E77" s="9"/>
      <c r="F77" s="15"/>
      <c r="G77" s="9"/>
      <c r="H77" s="9"/>
      <c r="I77" s="22"/>
      <c r="J77" s="58"/>
      <c r="K77" s="22"/>
      <c r="L77" s="22"/>
      <c r="M77" s="22"/>
      <c r="N77" s="22"/>
      <c r="O77" s="22"/>
      <c r="P77" s="22"/>
      <c r="Q77" s="22"/>
    </row>
    <row r="78" spans="1:17" ht="15.6" x14ac:dyDescent="0.3">
      <c r="A78" s="9"/>
      <c r="B78" s="9"/>
      <c r="C78" s="9"/>
      <c r="D78" s="15"/>
      <c r="E78" s="9"/>
      <c r="F78" s="15"/>
      <c r="G78" s="9"/>
      <c r="H78" s="9"/>
      <c r="I78" s="22"/>
      <c r="J78" s="58"/>
      <c r="K78" s="22"/>
      <c r="L78" s="22"/>
      <c r="M78" s="22"/>
      <c r="N78" s="22"/>
      <c r="O78" s="22"/>
      <c r="P78" s="22"/>
      <c r="Q78" s="22"/>
    </row>
    <row r="79" spans="1:17" ht="15.6" x14ac:dyDescent="0.3">
      <c r="A79" s="9"/>
      <c r="B79" s="9"/>
      <c r="C79" s="9"/>
      <c r="D79" s="15"/>
      <c r="E79" s="9"/>
      <c r="F79" s="15"/>
      <c r="G79" s="9"/>
      <c r="H79" s="9"/>
      <c r="I79" s="22"/>
      <c r="J79" s="58"/>
      <c r="K79" s="22"/>
      <c r="L79" s="22"/>
      <c r="M79" s="22"/>
      <c r="N79" s="22"/>
      <c r="O79" s="22"/>
      <c r="P79" s="22"/>
      <c r="Q79" s="22"/>
    </row>
    <row r="80" spans="1:17" ht="15.6" x14ac:dyDescent="0.3">
      <c r="A80" s="9"/>
      <c r="B80" s="9"/>
      <c r="C80" s="9"/>
      <c r="D80" s="15"/>
      <c r="E80" s="9"/>
      <c r="F80" s="15"/>
      <c r="G80" s="9"/>
      <c r="H80" s="9"/>
      <c r="I80" s="22"/>
      <c r="J80" s="58"/>
      <c r="K80" s="22"/>
      <c r="L80" s="22"/>
      <c r="M80" s="22"/>
      <c r="N80" s="22"/>
      <c r="O80" s="22"/>
      <c r="P80" s="22"/>
      <c r="Q80" s="22"/>
    </row>
    <row r="81" spans="1:17" ht="15.6" x14ac:dyDescent="0.3">
      <c r="A81" s="9"/>
      <c r="B81" s="9"/>
      <c r="C81" s="9"/>
      <c r="D81" s="15"/>
      <c r="E81" s="9"/>
      <c r="F81" s="15"/>
      <c r="G81" s="9"/>
      <c r="H81" s="9"/>
      <c r="I81" s="22"/>
      <c r="J81" s="58"/>
      <c r="K81" s="22"/>
      <c r="L81" s="22"/>
      <c r="M81" s="22"/>
      <c r="N81" s="22"/>
      <c r="O81" s="22"/>
      <c r="P81" s="22"/>
      <c r="Q81" s="22"/>
    </row>
    <row r="82" spans="1:17" ht="15.6" x14ac:dyDescent="0.3">
      <c r="A82" s="9"/>
      <c r="B82" s="9"/>
      <c r="C82" s="9"/>
      <c r="D82" s="15"/>
      <c r="E82" s="9"/>
      <c r="F82" s="15"/>
      <c r="G82" s="9"/>
      <c r="H82" s="9"/>
      <c r="I82" s="22"/>
      <c r="J82" s="58"/>
      <c r="K82" s="22"/>
      <c r="L82" s="22"/>
      <c r="M82" s="22"/>
      <c r="N82" s="22"/>
      <c r="O82" s="22"/>
      <c r="P82" s="22"/>
      <c r="Q82" s="22"/>
    </row>
    <row r="83" spans="1:17" ht="15.6" x14ac:dyDescent="0.3">
      <c r="A83" s="9"/>
      <c r="B83" s="9"/>
      <c r="C83" s="9"/>
      <c r="D83" s="15"/>
      <c r="E83" s="9"/>
      <c r="F83" s="15"/>
      <c r="G83" s="9"/>
      <c r="H83" s="9"/>
      <c r="I83" s="22"/>
      <c r="J83" s="58"/>
      <c r="K83" s="22"/>
      <c r="L83" s="22"/>
      <c r="M83" s="22"/>
      <c r="N83" s="22"/>
      <c r="O83" s="22"/>
      <c r="P83" s="22"/>
      <c r="Q83" s="22"/>
    </row>
    <row r="84" spans="1:17" ht="15.6" x14ac:dyDescent="0.3">
      <c r="A84" s="9"/>
      <c r="B84" s="9"/>
      <c r="C84" s="9"/>
      <c r="D84" s="15"/>
      <c r="E84" s="9"/>
      <c r="F84" s="15"/>
      <c r="G84" s="9"/>
      <c r="H84" s="9"/>
      <c r="I84" s="22"/>
      <c r="J84" s="58"/>
      <c r="K84" s="22"/>
      <c r="L84" s="22"/>
      <c r="M84" s="22"/>
      <c r="N84" s="22"/>
      <c r="O84" s="22"/>
      <c r="P84" s="22"/>
      <c r="Q84" s="22"/>
    </row>
    <row r="85" spans="1:17" ht="15.6" x14ac:dyDescent="0.3">
      <c r="A85" s="9"/>
      <c r="B85" s="9"/>
      <c r="C85" s="9"/>
      <c r="D85" s="15"/>
      <c r="E85" s="9"/>
      <c r="F85" s="15"/>
      <c r="G85" s="9"/>
      <c r="H85" s="9"/>
      <c r="I85" s="22"/>
      <c r="J85" s="58"/>
      <c r="K85" s="22"/>
      <c r="L85" s="22"/>
      <c r="M85" s="22"/>
      <c r="N85" s="22"/>
      <c r="O85" s="22"/>
      <c r="P85" s="22"/>
      <c r="Q85" s="22"/>
    </row>
    <row r="86" spans="1:17" ht="15.6" x14ac:dyDescent="0.3">
      <c r="A86" s="9"/>
      <c r="B86" s="9"/>
      <c r="C86" s="9"/>
      <c r="D86" s="15"/>
      <c r="E86" s="9"/>
      <c r="F86" s="15"/>
      <c r="G86" s="9"/>
      <c r="H86" s="9"/>
      <c r="I86" s="22"/>
      <c r="J86" s="58"/>
      <c r="K86" s="22"/>
      <c r="L86" s="22"/>
      <c r="M86" s="22"/>
      <c r="N86" s="22"/>
      <c r="O86" s="22"/>
      <c r="P86" s="22"/>
      <c r="Q86" s="22"/>
    </row>
    <row r="87" spans="1:17" ht="15.6" x14ac:dyDescent="0.3">
      <c r="A87" s="9"/>
      <c r="B87" s="9"/>
      <c r="C87" s="9"/>
      <c r="D87" s="15"/>
      <c r="E87" s="9"/>
      <c r="F87" s="15"/>
      <c r="G87" s="9"/>
      <c r="H87" s="9"/>
      <c r="I87" s="22"/>
      <c r="J87" s="58"/>
      <c r="K87" s="22"/>
      <c r="L87" s="22"/>
      <c r="M87" s="22"/>
      <c r="N87" s="22"/>
      <c r="O87" s="22"/>
      <c r="P87" s="22"/>
      <c r="Q87" s="22"/>
    </row>
    <row r="88" spans="1:17" ht="15.6" x14ac:dyDescent="0.3">
      <c r="A88" s="9"/>
      <c r="B88" s="9"/>
      <c r="C88" s="9"/>
      <c r="D88" s="15"/>
      <c r="E88" s="9"/>
      <c r="F88" s="15"/>
      <c r="G88" s="9"/>
      <c r="H88" s="9"/>
      <c r="I88" s="22"/>
      <c r="J88" s="58"/>
      <c r="K88" s="22"/>
      <c r="L88" s="22"/>
      <c r="M88" s="22"/>
      <c r="N88" s="22"/>
      <c r="O88" s="22"/>
      <c r="P88" s="22"/>
      <c r="Q88" s="22"/>
    </row>
    <row r="89" spans="1:17" ht="15.6" x14ac:dyDescent="0.3">
      <c r="A89" s="9"/>
      <c r="B89" s="9"/>
      <c r="C89" s="9"/>
      <c r="D89" s="15"/>
      <c r="E89" s="9"/>
      <c r="F89" s="15"/>
      <c r="G89" s="9"/>
      <c r="H89" s="9"/>
      <c r="I89" s="22"/>
      <c r="J89" s="58"/>
      <c r="K89" s="22"/>
      <c r="L89" s="22"/>
      <c r="M89" s="22"/>
      <c r="N89" s="22"/>
      <c r="O89" s="22"/>
      <c r="P89" s="22"/>
      <c r="Q89" s="22"/>
    </row>
    <row r="90" spans="1:17" ht="15.6" x14ac:dyDescent="0.3">
      <c r="A90" s="9"/>
      <c r="B90" s="9"/>
      <c r="C90" s="9"/>
      <c r="D90" s="15"/>
      <c r="E90" s="9"/>
      <c r="F90" s="15"/>
      <c r="G90" s="9"/>
      <c r="H90" s="9"/>
      <c r="I90" s="22"/>
      <c r="J90" s="58"/>
      <c r="K90" s="22"/>
      <c r="L90" s="22"/>
      <c r="M90" s="22"/>
      <c r="N90" s="22"/>
      <c r="O90" s="22"/>
      <c r="P90" s="22"/>
      <c r="Q90" s="22"/>
    </row>
    <row r="91" spans="1:17" ht="15.6" x14ac:dyDescent="0.3">
      <c r="A91" s="9"/>
      <c r="B91" s="9"/>
      <c r="C91" s="9"/>
      <c r="D91" s="15"/>
      <c r="E91" s="9"/>
      <c r="F91" s="15"/>
      <c r="G91" s="9"/>
      <c r="H91" s="9"/>
      <c r="I91" s="22"/>
      <c r="J91" s="58"/>
      <c r="K91" s="22"/>
      <c r="L91" s="22"/>
      <c r="M91" s="22"/>
      <c r="N91" s="22"/>
      <c r="O91" s="22"/>
      <c r="P91" s="22"/>
      <c r="Q91" s="22"/>
    </row>
    <row r="92" spans="1:17" ht="15.6" x14ac:dyDescent="0.3">
      <c r="A92" s="9"/>
      <c r="B92" s="9"/>
      <c r="C92" s="9"/>
      <c r="D92" s="15"/>
      <c r="E92" s="9"/>
      <c r="F92" s="15"/>
      <c r="G92" s="9"/>
      <c r="H92" s="9"/>
      <c r="I92" s="22"/>
      <c r="J92" s="58"/>
      <c r="K92" s="22"/>
      <c r="L92" s="22"/>
      <c r="M92" s="22"/>
      <c r="N92" s="22"/>
      <c r="O92" s="22"/>
      <c r="P92" s="22"/>
      <c r="Q92" s="22"/>
    </row>
    <row r="93" spans="1:17" ht="15.6" x14ac:dyDescent="0.3">
      <c r="A93" s="9"/>
      <c r="B93" s="9"/>
      <c r="C93" s="9"/>
      <c r="D93" s="15"/>
      <c r="E93" s="9"/>
      <c r="F93" s="15"/>
      <c r="G93" s="9"/>
      <c r="H93" s="9"/>
      <c r="I93" s="22"/>
      <c r="J93" s="58"/>
      <c r="K93" s="22"/>
      <c r="L93" s="22"/>
      <c r="M93" s="22"/>
      <c r="N93" s="22"/>
      <c r="O93" s="22"/>
      <c r="P93" s="22"/>
      <c r="Q93" s="22"/>
    </row>
    <row r="94" spans="1:17" ht="15.6" x14ac:dyDescent="0.3">
      <c r="A94" s="9"/>
      <c r="B94" s="9"/>
      <c r="C94" s="9"/>
      <c r="D94" s="15"/>
      <c r="E94" s="9"/>
      <c r="F94" s="15"/>
      <c r="G94" s="9"/>
      <c r="H94" s="9"/>
      <c r="I94" s="22"/>
      <c r="J94" s="58"/>
      <c r="K94" s="22"/>
      <c r="L94" s="22"/>
      <c r="M94" s="22"/>
      <c r="N94" s="22"/>
      <c r="O94" s="22"/>
      <c r="P94" s="22"/>
      <c r="Q94" s="22"/>
    </row>
    <row r="95" spans="1:17" ht="15.6" x14ac:dyDescent="0.3">
      <c r="A95" s="9"/>
      <c r="B95" s="9"/>
      <c r="C95" s="9"/>
      <c r="D95" s="15"/>
      <c r="E95" s="9"/>
      <c r="F95" s="15"/>
      <c r="G95" s="9"/>
      <c r="H95" s="9"/>
      <c r="I95" s="22"/>
      <c r="J95" s="58"/>
      <c r="K95" s="22"/>
      <c r="L95" s="22"/>
      <c r="M95" s="22"/>
      <c r="N95" s="22"/>
      <c r="O95" s="22"/>
      <c r="P95" s="22"/>
      <c r="Q95" s="22"/>
    </row>
    <row r="96" spans="1:17" ht="15.6" x14ac:dyDescent="0.3">
      <c r="A96" s="9"/>
      <c r="B96" s="9"/>
      <c r="C96" s="9"/>
      <c r="D96" s="15"/>
      <c r="E96" s="9"/>
      <c r="F96" s="15"/>
      <c r="G96" s="9"/>
      <c r="H96" s="9"/>
      <c r="I96" s="22"/>
      <c r="J96" s="58"/>
      <c r="K96" s="22"/>
      <c r="L96" s="22"/>
      <c r="M96" s="22"/>
      <c r="N96" s="22"/>
      <c r="O96" s="22"/>
      <c r="P96" s="22"/>
      <c r="Q96" s="22"/>
    </row>
    <row r="97" spans="1:17" ht="15.6" x14ac:dyDescent="0.3">
      <c r="A97" s="9"/>
      <c r="B97" s="9"/>
      <c r="C97" s="9"/>
      <c r="D97" s="15"/>
      <c r="E97" s="9"/>
      <c r="F97" s="15"/>
      <c r="G97" s="9"/>
      <c r="H97" s="9"/>
      <c r="I97" s="22"/>
      <c r="J97" s="58"/>
      <c r="K97" s="22"/>
      <c r="L97" s="22"/>
      <c r="M97" s="22"/>
      <c r="N97" s="22"/>
      <c r="O97" s="22"/>
      <c r="P97" s="22"/>
      <c r="Q97" s="22"/>
    </row>
    <row r="98" spans="1:17" ht="15.6" x14ac:dyDescent="0.3">
      <c r="A98" s="9"/>
      <c r="B98" s="9"/>
      <c r="C98" s="9"/>
      <c r="D98" s="15"/>
      <c r="E98" s="9"/>
      <c r="F98" s="15"/>
      <c r="G98" s="9"/>
      <c r="H98" s="9"/>
      <c r="I98" s="22"/>
      <c r="J98" s="58"/>
      <c r="K98" s="22"/>
      <c r="L98" s="22"/>
      <c r="M98" s="22"/>
      <c r="N98" s="22"/>
      <c r="O98" s="22"/>
      <c r="P98" s="22"/>
      <c r="Q98" s="22"/>
    </row>
    <row r="99" spans="1:17" ht="15.6" x14ac:dyDescent="0.3">
      <c r="A99" s="9"/>
      <c r="B99" s="9"/>
      <c r="C99" s="9"/>
      <c r="D99" s="15"/>
      <c r="E99" s="9"/>
      <c r="F99" s="15"/>
      <c r="G99" s="9"/>
      <c r="H99" s="9"/>
      <c r="I99" s="22"/>
      <c r="J99" s="58"/>
      <c r="K99" s="22"/>
      <c r="L99" s="22"/>
      <c r="M99" s="22"/>
      <c r="N99" s="22"/>
      <c r="O99" s="22"/>
      <c r="P99" s="22"/>
      <c r="Q99" s="22"/>
    </row>
    <row r="100" spans="1:17" ht="15.6" x14ac:dyDescent="0.3">
      <c r="A100" s="9"/>
      <c r="B100" s="9"/>
      <c r="C100" s="9"/>
      <c r="D100" s="15"/>
      <c r="E100" s="9"/>
      <c r="F100" s="15"/>
      <c r="G100" s="9"/>
      <c r="H100" s="9"/>
      <c r="I100" s="22"/>
      <c r="J100" s="58"/>
      <c r="K100" s="22"/>
      <c r="L100" s="22"/>
      <c r="M100" s="22"/>
      <c r="N100" s="22"/>
      <c r="O100" s="22"/>
      <c r="P100" s="22"/>
      <c r="Q100" s="22"/>
    </row>
    <row r="101" spans="1:17" ht="15.6" x14ac:dyDescent="0.3">
      <c r="A101" s="9"/>
      <c r="B101" s="9"/>
      <c r="C101" s="9"/>
      <c r="D101" s="15"/>
      <c r="E101" s="9"/>
      <c r="F101" s="15"/>
      <c r="G101" s="9"/>
      <c r="H101" s="9"/>
      <c r="I101" s="22"/>
      <c r="J101" s="58"/>
      <c r="K101" s="22"/>
      <c r="L101" s="22"/>
      <c r="M101" s="22"/>
      <c r="N101" s="22"/>
      <c r="O101" s="22"/>
      <c r="P101" s="22"/>
      <c r="Q101" s="22"/>
    </row>
    <row r="102" spans="1:17" ht="15.6" x14ac:dyDescent="0.3">
      <c r="A102" s="9"/>
      <c r="B102" s="9"/>
      <c r="C102" s="9"/>
      <c r="D102" s="15"/>
      <c r="E102" s="9"/>
      <c r="F102" s="15"/>
      <c r="G102" s="9"/>
      <c r="H102" s="9"/>
      <c r="I102" s="22"/>
      <c r="J102" s="58"/>
      <c r="K102" s="22"/>
      <c r="L102" s="22"/>
      <c r="M102" s="22"/>
      <c r="N102" s="22"/>
      <c r="O102" s="22"/>
      <c r="P102" s="22"/>
      <c r="Q102" s="22"/>
    </row>
    <row r="103" spans="1:17" ht="15.6" x14ac:dyDescent="0.3">
      <c r="A103" s="9"/>
      <c r="B103" s="9"/>
      <c r="C103" s="9"/>
      <c r="D103" s="15"/>
      <c r="E103" s="9"/>
      <c r="F103" s="15"/>
      <c r="G103" s="9"/>
      <c r="H103" s="9"/>
      <c r="I103" s="22"/>
      <c r="J103" s="58"/>
      <c r="K103" s="22"/>
      <c r="L103" s="22"/>
      <c r="M103" s="22"/>
      <c r="N103" s="22"/>
      <c r="O103" s="22"/>
      <c r="P103" s="22"/>
      <c r="Q103" s="22"/>
    </row>
    <row r="104" spans="1:17" ht="15.6" x14ac:dyDescent="0.3">
      <c r="A104" s="9"/>
      <c r="B104" s="9"/>
      <c r="C104" s="9"/>
      <c r="D104" s="15"/>
      <c r="E104" s="9"/>
      <c r="F104" s="15"/>
      <c r="G104" s="9"/>
      <c r="H104" s="9"/>
      <c r="I104" s="22"/>
      <c r="J104" s="58"/>
      <c r="K104" s="22"/>
      <c r="L104" s="22"/>
      <c r="M104" s="22"/>
      <c r="N104" s="22"/>
      <c r="O104" s="22"/>
      <c r="P104" s="22"/>
      <c r="Q104" s="22"/>
    </row>
    <row r="105" spans="1:17" ht="15.6" x14ac:dyDescent="0.3">
      <c r="A105" s="9"/>
      <c r="B105" s="9"/>
      <c r="C105" s="9"/>
      <c r="D105" s="15"/>
      <c r="E105" s="9"/>
      <c r="F105" s="15"/>
      <c r="G105" s="9"/>
      <c r="H105" s="9"/>
      <c r="I105" s="22"/>
      <c r="J105" s="58"/>
      <c r="K105" s="22"/>
      <c r="L105" s="22"/>
      <c r="M105" s="22"/>
      <c r="N105" s="22"/>
      <c r="O105" s="22"/>
      <c r="P105" s="22"/>
      <c r="Q105" s="22"/>
    </row>
    <row r="106" spans="1:17" ht="15.6" x14ac:dyDescent="0.3">
      <c r="A106" s="9"/>
      <c r="B106" s="9"/>
      <c r="C106" s="9"/>
      <c r="D106" s="15"/>
      <c r="E106" s="9"/>
      <c r="F106" s="15"/>
      <c r="G106" s="9"/>
      <c r="H106" s="9"/>
      <c r="I106" s="22"/>
      <c r="J106" s="58"/>
      <c r="K106" s="22"/>
      <c r="L106" s="22"/>
      <c r="M106" s="22"/>
      <c r="N106" s="22"/>
      <c r="O106" s="22"/>
      <c r="P106" s="22"/>
      <c r="Q106" s="22"/>
    </row>
    <row r="107" spans="1:17" ht="15.6" x14ac:dyDescent="0.3">
      <c r="A107" s="9"/>
      <c r="B107" s="9"/>
      <c r="C107" s="9"/>
      <c r="D107" s="15"/>
      <c r="E107" s="9"/>
      <c r="F107" s="15"/>
      <c r="G107" s="9"/>
      <c r="H107" s="9"/>
      <c r="I107" s="22"/>
      <c r="J107" s="58"/>
      <c r="K107" s="22"/>
      <c r="L107" s="22"/>
      <c r="M107" s="22"/>
      <c r="N107" s="22"/>
      <c r="O107" s="22"/>
      <c r="P107" s="22"/>
      <c r="Q107" s="22"/>
    </row>
    <row r="108" spans="1:17" ht="15.6" x14ac:dyDescent="0.3">
      <c r="A108" s="9"/>
      <c r="B108" s="9"/>
      <c r="C108" s="9"/>
      <c r="D108" s="15"/>
      <c r="E108" s="9"/>
      <c r="F108" s="15"/>
      <c r="G108" s="9"/>
      <c r="H108" s="9"/>
      <c r="I108" s="22"/>
      <c r="J108" s="58"/>
      <c r="K108" s="22"/>
      <c r="L108" s="22"/>
      <c r="M108" s="22"/>
      <c r="N108" s="22"/>
      <c r="O108" s="22"/>
      <c r="P108" s="22"/>
      <c r="Q108" s="22"/>
    </row>
    <row r="109" spans="1:17" ht="15.6" x14ac:dyDescent="0.3">
      <c r="A109" s="9"/>
      <c r="B109" s="9"/>
      <c r="C109" s="9"/>
      <c r="D109" s="15"/>
      <c r="E109" s="9"/>
      <c r="F109" s="15"/>
      <c r="G109" s="9"/>
      <c r="H109" s="9"/>
      <c r="I109" s="22"/>
      <c r="J109" s="58"/>
      <c r="K109" s="22"/>
      <c r="L109" s="22"/>
      <c r="M109" s="22"/>
      <c r="N109" s="22"/>
      <c r="O109" s="22"/>
      <c r="P109" s="22"/>
      <c r="Q109" s="22"/>
    </row>
    <row r="110" spans="1:17" ht="15.6" x14ac:dyDescent="0.3">
      <c r="A110" s="9"/>
      <c r="B110" s="9"/>
      <c r="C110" s="9"/>
      <c r="D110" s="15"/>
      <c r="E110" s="9"/>
      <c r="F110" s="15"/>
      <c r="G110" s="9"/>
      <c r="H110" s="9"/>
      <c r="I110" s="22"/>
      <c r="J110" s="58"/>
      <c r="K110" s="22"/>
      <c r="L110" s="22"/>
      <c r="M110" s="22"/>
      <c r="N110" s="22"/>
      <c r="O110" s="22"/>
      <c r="P110" s="22"/>
      <c r="Q110" s="22"/>
    </row>
    <row r="111" spans="1:17" ht="15.6" x14ac:dyDescent="0.3">
      <c r="A111" s="9"/>
      <c r="B111" s="9"/>
      <c r="C111" s="9"/>
      <c r="D111" s="15"/>
      <c r="E111" s="9"/>
      <c r="F111" s="15"/>
      <c r="G111" s="9"/>
      <c r="H111" s="9"/>
      <c r="I111" s="22"/>
      <c r="J111" s="58"/>
      <c r="K111" s="22"/>
      <c r="L111" s="22"/>
      <c r="M111" s="22"/>
      <c r="N111" s="22"/>
      <c r="O111" s="22"/>
      <c r="P111" s="22"/>
      <c r="Q111" s="22"/>
    </row>
    <row r="112" spans="1:17" ht="15.6" x14ac:dyDescent="0.3">
      <c r="A112" s="9"/>
      <c r="B112" s="9"/>
      <c r="C112" s="9"/>
      <c r="D112" s="15"/>
      <c r="E112" s="9"/>
      <c r="F112" s="15"/>
      <c r="G112" s="9"/>
      <c r="H112" s="9"/>
      <c r="I112" s="22"/>
      <c r="J112" s="58"/>
      <c r="K112" s="22"/>
      <c r="L112" s="22"/>
      <c r="M112" s="22"/>
      <c r="N112" s="22"/>
      <c r="O112" s="22"/>
      <c r="P112" s="22"/>
      <c r="Q112" s="22"/>
    </row>
    <row r="113" spans="1:17" ht="15.6" x14ac:dyDescent="0.3">
      <c r="A113" s="9"/>
      <c r="B113" s="9"/>
      <c r="C113" s="9"/>
      <c r="D113" s="15"/>
      <c r="E113" s="9"/>
      <c r="F113" s="15"/>
      <c r="G113" s="9"/>
      <c r="H113" s="9"/>
      <c r="I113" s="22"/>
      <c r="J113" s="58"/>
      <c r="K113" s="22"/>
      <c r="L113" s="22"/>
      <c r="M113" s="22"/>
      <c r="N113" s="22"/>
      <c r="O113" s="22"/>
      <c r="P113" s="22"/>
      <c r="Q113" s="22"/>
    </row>
    <row r="114" spans="1:17" ht="15.6" x14ac:dyDescent="0.3">
      <c r="A114" s="9"/>
      <c r="B114" s="9"/>
      <c r="C114" s="9"/>
      <c r="D114" s="15"/>
      <c r="E114" s="9"/>
      <c r="F114" s="15"/>
      <c r="G114" s="9"/>
      <c r="H114" s="9"/>
      <c r="I114" s="22"/>
      <c r="J114" s="58"/>
      <c r="K114" s="22"/>
      <c r="L114" s="22"/>
      <c r="M114" s="22"/>
      <c r="N114" s="22"/>
      <c r="O114" s="22"/>
      <c r="P114" s="22"/>
      <c r="Q114" s="22"/>
    </row>
    <row r="115" spans="1:17" ht="15.6" x14ac:dyDescent="0.3">
      <c r="A115" s="9"/>
      <c r="B115" s="9"/>
      <c r="C115" s="9"/>
      <c r="D115" s="15"/>
      <c r="E115" s="9"/>
      <c r="F115" s="15"/>
      <c r="G115" s="9"/>
      <c r="H115" s="9"/>
      <c r="I115" s="22"/>
      <c r="J115" s="58"/>
      <c r="K115" s="22"/>
      <c r="L115" s="22"/>
      <c r="M115" s="22"/>
      <c r="N115" s="22"/>
      <c r="O115" s="22"/>
      <c r="P115" s="22"/>
      <c r="Q115" s="22"/>
    </row>
    <row r="116" spans="1:17" ht="15.6" x14ac:dyDescent="0.3">
      <c r="A116" s="9"/>
      <c r="B116" s="9"/>
      <c r="C116" s="9"/>
      <c r="D116" s="15"/>
      <c r="E116" s="9"/>
      <c r="F116" s="15"/>
      <c r="G116" s="9"/>
      <c r="H116" s="9"/>
      <c r="I116" s="22"/>
      <c r="J116" s="58"/>
      <c r="K116" s="22"/>
      <c r="L116" s="22"/>
      <c r="M116" s="22"/>
      <c r="N116" s="22"/>
      <c r="O116" s="22"/>
      <c r="P116" s="22"/>
      <c r="Q116" s="22"/>
    </row>
    <row r="117" spans="1:17" ht="15.6" x14ac:dyDescent="0.3">
      <c r="A117" s="9"/>
      <c r="B117" s="9"/>
      <c r="C117" s="9"/>
      <c r="D117" s="15"/>
      <c r="E117" s="9"/>
      <c r="F117" s="15"/>
      <c r="G117" s="9"/>
      <c r="H117" s="9"/>
      <c r="I117" s="22"/>
      <c r="J117" s="58"/>
      <c r="K117" s="22"/>
      <c r="L117" s="22"/>
      <c r="M117" s="22"/>
      <c r="N117" s="22"/>
      <c r="O117" s="22"/>
      <c r="P117" s="22"/>
      <c r="Q117" s="22"/>
    </row>
    <row r="118" spans="1:17" ht="15.6" x14ac:dyDescent="0.3">
      <c r="A118" s="9"/>
      <c r="B118" s="9"/>
      <c r="C118" s="9"/>
      <c r="D118" s="15"/>
      <c r="E118" s="9"/>
      <c r="F118" s="15"/>
      <c r="G118" s="9"/>
      <c r="H118" s="9"/>
      <c r="I118" s="22"/>
      <c r="J118" s="58"/>
      <c r="K118" s="22"/>
      <c r="L118" s="22"/>
      <c r="M118" s="22"/>
      <c r="N118" s="22"/>
      <c r="O118" s="22"/>
      <c r="P118" s="22"/>
      <c r="Q118" s="22"/>
    </row>
    <row r="119" spans="1:17" ht="15.6" x14ac:dyDescent="0.3">
      <c r="A119" s="9"/>
      <c r="B119" s="9"/>
      <c r="C119" s="9"/>
      <c r="D119" s="15"/>
      <c r="E119" s="9"/>
      <c r="F119" s="15"/>
      <c r="G119" s="9"/>
      <c r="H119" s="9"/>
      <c r="I119" s="22"/>
      <c r="J119" s="58"/>
      <c r="K119" s="22"/>
      <c r="L119" s="22"/>
      <c r="M119" s="22"/>
      <c r="N119" s="22"/>
      <c r="O119" s="22"/>
      <c r="P119" s="22"/>
      <c r="Q119" s="22"/>
    </row>
    <row r="120" spans="1:17" ht="15.6" x14ac:dyDescent="0.3">
      <c r="A120" s="9"/>
      <c r="B120" s="9"/>
      <c r="C120" s="9"/>
      <c r="D120" s="15"/>
      <c r="E120" s="9"/>
      <c r="F120" s="15"/>
      <c r="G120" s="9"/>
      <c r="H120" s="9"/>
      <c r="I120" s="22"/>
      <c r="J120" s="58"/>
      <c r="K120" s="22"/>
      <c r="L120" s="22"/>
      <c r="M120" s="22"/>
      <c r="N120" s="22"/>
      <c r="O120" s="22"/>
      <c r="P120" s="22"/>
      <c r="Q120" s="22"/>
    </row>
    <row r="121" spans="1:17" ht="15.6" x14ac:dyDescent="0.3">
      <c r="A121" s="9"/>
      <c r="B121" s="9"/>
      <c r="C121" s="9"/>
      <c r="D121" s="15"/>
      <c r="E121" s="9"/>
      <c r="F121" s="15"/>
      <c r="G121" s="9"/>
      <c r="H121" s="9"/>
      <c r="I121" s="22"/>
      <c r="J121" s="58"/>
      <c r="K121" s="22"/>
      <c r="L121" s="22"/>
      <c r="M121" s="22"/>
      <c r="N121" s="22"/>
      <c r="O121" s="22"/>
      <c r="P121" s="22"/>
      <c r="Q121" s="22"/>
    </row>
    <row r="122" spans="1:17" ht="15.6" x14ac:dyDescent="0.3">
      <c r="A122" s="9"/>
      <c r="B122" s="9"/>
      <c r="C122" s="9"/>
      <c r="D122" s="15"/>
      <c r="E122" s="9"/>
      <c r="F122" s="15"/>
      <c r="G122" s="9"/>
      <c r="H122" s="9"/>
      <c r="I122" s="22"/>
      <c r="J122" s="58"/>
      <c r="K122" s="22"/>
      <c r="L122" s="22"/>
      <c r="M122" s="22"/>
      <c r="N122" s="22"/>
      <c r="O122" s="22"/>
      <c r="P122" s="22"/>
      <c r="Q122" s="22"/>
    </row>
    <row r="123" spans="1:17" ht="15.6" x14ac:dyDescent="0.3">
      <c r="A123" s="9"/>
      <c r="B123" s="9"/>
      <c r="C123" s="9"/>
      <c r="D123" s="15"/>
      <c r="E123" s="9"/>
      <c r="F123" s="15"/>
      <c r="G123" s="9"/>
      <c r="H123" s="9"/>
      <c r="I123" s="22"/>
      <c r="J123" s="58"/>
      <c r="K123" s="22"/>
      <c r="L123" s="22"/>
      <c r="M123" s="22"/>
      <c r="N123" s="22"/>
      <c r="O123" s="22"/>
      <c r="P123" s="22"/>
      <c r="Q123" s="22"/>
    </row>
    <row r="124" spans="1:17" ht="15.6" x14ac:dyDescent="0.3">
      <c r="A124" s="9"/>
      <c r="B124" s="9"/>
      <c r="C124" s="9"/>
      <c r="D124" s="15"/>
      <c r="E124" s="9"/>
      <c r="F124" s="15"/>
      <c r="G124" s="9"/>
      <c r="H124" s="9"/>
      <c r="I124" s="22"/>
      <c r="J124" s="58"/>
      <c r="K124" s="22"/>
      <c r="L124" s="22"/>
      <c r="M124" s="22"/>
      <c r="N124" s="22"/>
      <c r="O124" s="22"/>
      <c r="P124" s="22"/>
      <c r="Q124" s="22"/>
    </row>
    <row r="125" spans="1:17" ht="15.6" x14ac:dyDescent="0.3">
      <c r="A125" s="9"/>
      <c r="B125" s="9"/>
      <c r="C125" s="9"/>
      <c r="D125" s="15"/>
      <c r="E125" s="9"/>
      <c r="F125" s="15"/>
      <c r="G125" s="9"/>
      <c r="H125" s="9"/>
      <c r="I125" s="22"/>
      <c r="J125" s="58"/>
      <c r="K125" s="22"/>
      <c r="L125" s="22"/>
      <c r="M125" s="22"/>
      <c r="N125" s="22"/>
      <c r="O125" s="22"/>
      <c r="P125" s="22"/>
      <c r="Q125" s="22"/>
    </row>
    <row r="126" spans="1:17" ht="15.6" x14ac:dyDescent="0.3">
      <c r="A126" s="9"/>
      <c r="B126" s="9"/>
      <c r="C126" s="9"/>
      <c r="D126" s="15"/>
      <c r="E126" s="9"/>
      <c r="F126" s="15"/>
      <c r="G126" s="9"/>
      <c r="H126" s="9"/>
      <c r="I126" s="22"/>
      <c r="J126" s="58"/>
      <c r="K126" s="22"/>
      <c r="L126" s="22"/>
      <c r="M126" s="22"/>
      <c r="N126" s="22"/>
      <c r="O126" s="22"/>
      <c r="P126" s="22"/>
      <c r="Q126" s="22"/>
    </row>
    <row r="127" spans="1:17" ht="15.6" x14ac:dyDescent="0.3">
      <c r="A127" s="9"/>
      <c r="B127" s="9"/>
      <c r="C127" s="9"/>
      <c r="D127" s="15"/>
      <c r="E127" s="9"/>
      <c r="F127" s="15"/>
      <c r="G127" s="9"/>
      <c r="H127" s="9"/>
      <c r="I127" s="22"/>
      <c r="J127" s="58"/>
      <c r="K127" s="22"/>
      <c r="L127" s="22"/>
      <c r="M127" s="22"/>
      <c r="N127" s="22"/>
      <c r="O127" s="22"/>
      <c r="P127" s="22"/>
      <c r="Q127" s="22"/>
    </row>
    <row r="128" spans="1:17" ht="15.6" x14ac:dyDescent="0.3">
      <c r="A128" s="9"/>
      <c r="B128" s="9"/>
      <c r="C128" s="9"/>
      <c r="D128" s="15"/>
      <c r="E128" s="9"/>
      <c r="F128" s="15"/>
      <c r="G128" s="9"/>
      <c r="H128" s="9"/>
      <c r="I128" s="22"/>
      <c r="J128" s="58"/>
      <c r="K128" s="22"/>
      <c r="L128" s="22"/>
      <c r="M128" s="22"/>
      <c r="N128" s="22"/>
      <c r="O128" s="22"/>
      <c r="P128" s="22"/>
      <c r="Q128" s="22"/>
    </row>
    <row r="129" spans="1:17" ht="15.6" x14ac:dyDescent="0.3">
      <c r="A129" s="9"/>
      <c r="B129" s="9"/>
      <c r="C129" s="9"/>
      <c r="D129" s="15"/>
      <c r="E129" s="9"/>
      <c r="F129" s="15"/>
      <c r="G129" s="9"/>
      <c r="H129" s="9"/>
      <c r="I129" s="22"/>
      <c r="J129" s="58"/>
      <c r="K129" s="22"/>
      <c r="L129" s="22"/>
      <c r="M129" s="22"/>
      <c r="N129" s="22"/>
      <c r="O129" s="22"/>
      <c r="P129" s="22"/>
      <c r="Q129" s="22"/>
    </row>
    <row r="130" spans="1:17" ht="15.6" x14ac:dyDescent="0.3">
      <c r="A130" s="9"/>
      <c r="B130" s="9"/>
      <c r="C130" s="9"/>
      <c r="D130" s="15"/>
      <c r="E130" s="9"/>
      <c r="F130" s="15"/>
      <c r="G130" s="9"/>
      <c r="H130" s="9"/>
      <c r="I130" s="22"/>
      <c r="J130" s="58"/>
      <c r="K130" s="22"/>
      <c r="L130" s="22"/>
      <c r="M130" s="22"/>
      <c r="N130" s="22"/>
      <c r="O130" s="22"/>
      <c r="P130" s="22"/>
      <c r="Q130" s="22"/>
    </row>
    <row r="131" spans="1:17" ht="15.6" x14ac:dyDescent="0.3">
      <c r="A131" s="9"/>
      <c r="B131" s="9"/>
      <c r="C131" s="9"/>
      <c r="D131" s="15"/>
      <c r="E131" s="9"/>
      <c r="F131" s="15"/>
      <c r="G131" s="9"/>
      <c r="H131" s="9"/>
      <c r="I131" s="22"/>
      <c r="J131" s="58"/>
      <c r="K131" s="22"/>
      <c r="L131" s="22"/>
      <c r="M131" s="22"/>
      <c r="N131" s="22"/>
      <c r="O131" s="22"/>
      <c r="P131" s="22"/>
      <c r="Q131" s="22"/>
    </row>
    <row r="132" spans="1:17" ht="15.6" x14ac:dyDescent="0.3">
      <c r="A132" s="9"/>
      <c r="B132" s="9"/>
      <c r="C132" s="9"/>
      <c r="D132" s="15"/>
      <c r="E132" s="9"/>
      <c r="F132" s="15"/>
      <c r="G132" s="9"/>
      <c r="H132" s="9"/>
      <c r="I132" s="22"/>
      <c r="J132" s="58"/>
      <c r="K132" s="22"/>
      <c r="L132" s="22"/>
      <c r="M132" s="22"/>
      <c r="N132" s="22"/>
      <c r="O132" s="22"/>
      <c r="P132" s="22"/>
      <c r="Q132" s="22"/>
    </row>
    <row r="133" spans="1:17" ht="15.6" x14ac:dyDescent="0.3">
      <c r="A133" s="9"/>
      <c r="B133" s="9"/>
      <c r="C133" s="9"/>
      <c r="D133" s="15"/>
      <c r="E133" s="9"/>
      <c r="F133" s="15"/>
      <c r="G133" s="9"/>
      <c r="H133" s="9"/>
      <c r="I133" s="22"/>
      <c r="J133" s="58"/>
      <c r="K133" s="22"/>
      <c r="L133" s="22"/>
      <c r="M133" s="22"/>
      <c r="N133" s="22"/>
      <c r="O133" s="22"/>
      <c r="P133" s="22"/>
      <c r="Q133" s="22"/>
    </row>
    <row r="134" spans="1:17" ht="15.6" x14ac:dyDescent="0.3">
      <c r="A134" s="9"/>
      <c r="B134" s="9"/>
      <c r="C134" s="9"/>
      <c r="D134" s="15"/>
      <c r="E134" s="9"/>
      <c r="F134" s="15"/>
      <c r="G134" s="9"/>
      <c r="H134" s="9"/>
      <c r="I134" s="22"/>
      <c r="J134" s="58"/>
      <c r="K134" s="22"/>
      <c r="L134" s="22"/>
      <c r="M134" s="22"/>
      <c r="N134" s="22"/>
      <c r="O134" s="22"/>
      <c r="P134" s="22"/>
      <c r="Q134" s="22"/>
    </row>
    <row r="135" spans="1:17" ht="15.6" x14ac:dyDescent="0.3">
      <c r="A135" s="9"/>
      <c r="B135" s="9"/>
      <c r="C135" s="9"/>
      <c r="D135" s="15"/>
      <c r="E135" s="9"/>
      <c r="F135" s="15"/>
      <c r="G135" s="9"/>
      <c r="H135" s="9"/>
      <c r="I135" s="22"/>
      <c r="J135" s="58"/>
      <c r="K135" s="22"/>
      <c r="L135" s="22"/>
      <c r="M135" s="22"/>
      <c r="N135" s="22"/>
      <c r="O135" s="22"/>
      <c r="P135" s="22"/>
      <c r="Q135" s="22"/>
    </row>
    <row r="136" spans="1:17" ht="15.6" x14ac:dyDescent="0.3">
      <c r="A136" s="9"/>
      <c r="B136" s="9"/>
      <c r="C136" s="9"/>
      <c r="D136" s="15"/>
      <c r="E136" s="9"/>
      <c r="F136" s="15"/>
      <c r="G136" s="9"/>
      <c r="H136" s="9"/>
      <c r="I136" s="22"/>
      <c r="J136" s="58"/>
      <c r="K136" s="22"/>
      <c r="L136" s="22"/>
      <c r="M136" s="22"/>
      <c r="N136" s="22"/>
      <c r="O136" s="22"/>
      <c r="P136" s="22"/>
      <c r="Q136" s="22"/>
    </row>
    <row r="137" spans="1:17" ht="15.6" x14ac:dyDescent="0.3">
      <c r="A137" s="9"/>
      <c r="B137" s="9"/>
      <c r="C137" s="9"/>
      <c r="D137" s="15"/>
      <c r="E137" s="9"/>
      <c r="F137" s="15"/>
      <c r="G137" s="9"/>
      <c r="H137" s="9"/>
    </row>
    <row r="138" spans="1:17" ht="15.6" x14ac:dyDescent="0.3">
      <c r="A138" s="9"/>
      <c r="B138" s="9"/>
      <c r="C138" s="9"/>
      <c r="D138" s="15"/>
      <c r="E138" s="9"/>
      <c r="F138" s="15"/>
      <c r="G138" s="9"/>
      <c r="H138" s="9"/>
    </row>
    <row r="139" spans="1:17" ht="15.6" x14ac:dyDescent="0.3">
      <c r="A139" s="9"/>
      <c r="B139" s="9"/>
      <c r="C139" s="9"/>
      <c r="D139" s="15"/>
      <c r="E139" s="9"/>
      <c r="F139" s="15"/>
      <c r="G139" s="9"/>
      <c r="H139" s="9"/>
    </row>
    <row r="140" spans="1:17" ht="15.6" x14ac:dyDescent="0.3">
      <c r="A140" s="9"/>
      <c r="B140" s="9"/>
      <c r="C140" s="9"/>
      <c r="D140" s="15"/>
      <c r="E140" s="9"/>
      <c r="F140" s="15"/>
      <c r="G140" s="9"/>
      <c r="H140" s="9"/>
    </row>
    <row r="141" spans="1:17" ht="15.6" x14ac:dyDescent="0.3">
      <c r="A141" s="9"/>
      <c r="B141" s="9"/>
      <c r="C141" s="9"/>
      <c r="D141" s="15"/>
      <c r="E141" s="9"/>
      <c r="F141" s="15"/>
      <c r="G141" s="9"/>
      <c r="H141" s="9"/>
    </row>
    <row r="142" spans="1:17" ht="15.6" x14ac:dyDescent="0.3">
      <c r="A142" s="9"/>
      <c r="B142" s="9"/>
      <c r="C142" s="9"/>
      <c r="D142" s="15"/>
      <c r="E142" s="9"/>
      <c r="F142" s="15"/>
      <c r="G142" s="9"/>
      <c r="H142" s="9"/>
    </row>
    <row r="143" spans="1:17" ht="15.6" x14ac:dyDescent="0.3">
      <c r="A143" s="9"/>
      <c r="B143" s="9"/>
      <c r="C143" s="9"/>
      <c r="D143" s="15"/>
      <c r="E143" s="9"/>
      <c r="F143" s="15"/>
      <c r="G143" s="9"/>
      <c r="H143" s="9"/>
    </row>
    <row r="144" spans="1:17" ht="15.6" x14ac:dyDescent="0.3">
      <c r="A144" s="9"/>
      <c r="B144" s="9"/>
      <c r="C144" s="9"/>
      <c r="D144" s="15"/>
      <c r="E144" s="9"/>
      <c r="F144" s="15"/>
      <c r="G144" s="9"/>
      <c r="H144" s="9"/>
    </row>
    <row r="145" spans="1:8" ht="15.6" x14ac:dyDescent="0.3">
      <c r="A145" s="9"/>
      <c r="B145" s="9"/>
      <c r="C145" s="9"/>
      <c r="D145" s="15"/>
      <c r="E145" s="9"/>
      <c r="F145" s="15"/>
      <c r="G145" s="9"/>
      <c r="H145" s="9"/>
    </row>
    <row r="146" spans="1:8" ht="15.6" x14ac:dyDescent="0.3">
      <c r="A146" s="9"/>
      <c r="B146" s="9"/>
      <c r="C146" s="9"/>
      <c r="D146" s="15"/>
      <c r="E146" s="9"/>
      <c r="F146" s="15"/>
      <c r="G146" s="9"/>
      <c r="H146" s="9"/>
    </row>
  </sheetData>
  <mergeCells count="7">
    <mergeCell ref="C7:G7"/>
    <mergeCell ref="C52:G52"/>
    <mergeCell ref="B63:H67"/>
    <mergeCell ref="B69:C69"/>
    <mergeCell ref="G69:H69"/>
    <mergeCell ref="B70:C70"/>
    <mergeCell ref="G70:H7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RésultatDevis">
                <anchor moveWithCells="1" sizeWithCells="1">
                  <from>
                    <xdr:col>9</xdr:col>
                    <xdr:colOff>22860</xdr:colOff>
                    <xdr:row>12</xdr:row>
                    <xdr:rowOff>0</xdr:rowOff>
                  </from>
                  <to>
                    <xdr:col>12</xdr:col>
                    <xdr:colOff>99060</xdr:colOff>
                    <xdr:row>14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2019-06-29T09:41:37Z</dcterms:created>
  <dcterms:modified xsi:type="dcterms:W3CDTF">2019-06-29T09:43:10Z</dcterms:modified>
</cp:coreProperties>
</file>