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Google Drive\Partage v2\Dossiers\Melymax\Outils\"/>
    </mc:Choice>
  </mc:AlternateContent>
  <xr:revisionPtr revIDLastSave="0" documentId="13_ncr:1_{A2F70E63-D6DC-4B6F-8C99-D03B87913EE8}" xr6:coauthVersionLast="45" xr6:coauthVersionMax="45" xr10:uidLastSave="{00000000-0000-0000-0000-000000000000}"/>
  <bookViews>
    <workbookView xWindow="20370" yWindow="-120" windowWidth="29040" windowHeight="15840" xr2:uid="{9691EBD1-B389-4D1A-8522-E80D69854D5F}"/>
  </bookViews>
  <sheets>
    <sheet name="Travail" sheetId="1" r:id="rId1"/>
    <sheet name="Feuil1" sheetId="3" state="hidden" r:id="rId2"/>
    <sheet name="Base" sheetId="2" r:id="rId3"/>
  </sheets>
  <definedNames>
    <definedName name="_xlnm._FilterDatabase" localSheetId="0" hidden="1">Travail!$B$8:$Q$9</definedName>
    <definedName name="B_Fonction">OFFSET(Base!$F$4,0,0,COUNTA(Base!$F:$F)-1)</definedName>
    <definedName name="B_Mois">Feuil1!$M$4:$M$15</definedName>
    <definedName name="B_Nom_Employe">Base!$B$4:$B$15</definedName>
    <definedName name="B_Periode">OFFSET(Base!$H$4,0,0,COUNTA(Base!$H:$H)-1)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48" i="1" l="1"/>
  <c r="O549" i="1"/>
  <c r="N548" i="1"/>
  <c r="N549" i="1"/>
  <c r="L548" i="1"/>
  <c r="L549" i="1"/>
  <c r="I548" i="1"/>
  <c r="I549" i="1"/>
  <c r="G548" i="1"/>
  <c r="G549" i="1"/>
  <c r="O546" i="1"/>
  <c r="O547" i="1"/>
  <c r="N546" i="1"/>
  <c r="N547" i="1"/>
  <c r="L546" i="1"/>
  <c r="L547" i="1"/>
  <c r="I546" i="1"/>
  <c r="I547" i="1"/>
  <c r="G546" i="1"/>
  <c r="G547" i="1"/>
  <c r="O544" i="1"/>
  <c r="O545" i="1"/>
  <c r="N544" i="1"/>
  <c r="N545" i="1"/>
  <c r="L544" i="1"/>
  <c r="L545" i="1"/>
  <c r="I544" i="1"/>
  <c r="I545" i="1"/>
  <c r="G544" i="1"/>
  <c r="G545" i="1"/>
  <c r="O542" i="1"/>
  <c r="O543" i="1"/>
  <c r="N542" i="1"/>
  <c r="N543" i="1"/>
  <c r="L542" i="1"/>
  <c r="L543" i="1"/>
  <c r="I542" i="1"/>
  <c r="I543" i="1"/>
  <c r="G542" i="1"/>
  <c r="G543" i="1"/>
  <c r="O540" i="1"/>
  <c r="O541" i="1"/>
  <c r="N540" i="1"/>
  <c r="N541" i="1"/>
  <c r="L540" i="1"/>
  <c r="L541" i="1"/>
  <c r="I540" i="1"/>
  <c r="I541" i="1"/>
  <c r="G540" i="1"/>
  <c r="G541" i="1"/>
  <c r="O538" i="1"/>
  <c r="O539" i="1"/>
  <c r="N538" i="1"/>
  <c r="N539" i="1"/>
  <c r="L538" i="1"/>
  <c r="L539" i="1"/>
  <c r="I538" i="1"/>
  <c r="I539" i="1"/>
  <c r="G538" i="1"/>
  <c r="G539" i="1"/>
  <c r="O536" i="1"/>
  <c r="O537" i="1"/>
  <c r="N536" i="1"/>
  <c r="N537" i="1"/>
  <c r="L536" i="1"/>
  <c r="L537" i="1"/>
  <c r="I536" i="1"/>
  <c r="I537" i="1"/>
  <c r="G536" i="1"/>
  <c r="G537" i="1"/>
  <c r="O534" i="1"/>
  <c r="O535" i="1"/>
  <c r="N534" i="1"/>
  <c r="N535" i="1"/>
  <c r="L534" i="1"/>
  <c r="L535" i="1"/>
  <c r="I534" i="1"/>
  <c r="I535" i="1"/>
  <c r="G534" i="1"/>
  <c r="G535" i="1"/>
  <c r="O532" i="1"/>
  <c r="O533" i="1"/>
  <c r="N532" i="1"/>
  <c r="N533" i="1"/>
  <c r="L532" i="1"/>
  <c r="L533" i="1"/>
  <c r="I532" i="1"/>
  <c r="I533" i="1"/>
  <c r="G532" i="1"/>
  <c r="G533" i="1"/>
  <c r="O530" i="1"/>
  <c r="O531" i="1"/>
  <c r="N530" i="1"/>
  <c r="N531" i="1"/>
  <c r="L530" i="1"/>
  <c r="L531" i="1"/>
  <c r="I530" i="1"/>
  <c r="I531" i="1"/>
  <c r="G530" i="1"/>
  <c r="G531" i="1"/>
  <c r="O528" i="1"/>
  <c r="O529" i="1"/>
  <c r="N528" i="1"/>
  <c r="N529" i="1"/>
  <c r="L528" i="1"/>
  <c r="L529" i="1"/>
  <c r="I528" i="1"/>
  <c r="I529" i="1"/>
  <c r="G528" i="1"/>
  <c r="G529" i="1"/>
  <c r="O526" i="1"/>
  <c r="O527" i="1"/>
  <c r="N526" i="1"/>
  <c r="N527" i="1"/>
  <c r="L526" i="1"/>
  <c r="L527" i="1"/>
  <c r="I526" i="1"/>
  <c r="I527" i="1"/>
  <c r="G526" i="1"/>
  <c r="G527" i="1"/>
  <c r="O524" i="1"/>
  <c r="O525" i="1"/>
  <c r="N524" i="1"/>
  <c r="N525" i="1"/>
  <c r="L524" i="1"/>
  <c r="L525" i="1"/>
  <c r="I524" i="1"/>
  <c r="I525" i="1"/>
  <c r="G524" i="1"/>
  <c r="G525" i="1"/>
  <c r="O522" i="1"/>
  <c r="O523" i="1"/>
  <c r="N522" i="1"/>
  <c r="N523" i="1"/>
  <c r="L522" i="1"/>
  <c r="L523" i="1"/>
  <c r="I522" i="1"/>
  <c r="I523" i="1"/>
  <c r="G522" i="1"/>
  <c r="G523" i="1"/>
  <c r="O520" i="1"/>
  <c r="O521" i="1"/>
  <c r="N520" i="1"/>
  <c r="N521" i="1"/>
  <c r="L520" i="1"/>
  <c r="L521" i="1"/>
  <c r="I520" i="1"/>
  <c r="I521" i="1"/>
  <c r="G520" i="1"/>
  <c r="G521" i="1"/>
  <c r="O518" i="1"/>
  <c r="O519" i="1"/>
  <c r="N518" i="1"/>
  <c r="N519" i="1"/>
  <c r="L518" i="1"/>
  <c r="L519" i="1"/>
  <c r="I518" i="1"/>
  <c r="I519" i="1"/>
  <c r="G518" i="1"/>
  <c r="G519" i="1"/>
  <c r="O516" i="1"/>
  <c r="O517" i="1"/>
  <c r="N516" i="1"/>
  <c r="N517" i="1"/>
  <c r="L516" i="1"/>
  <c r="L517" i="1"/>
  <c r="I516" i="1"/>
  <c r="I517" i="1"/>
  <c r="G516" i="1"/>
  <c r="G517" i="1"/>
  <c r="O514" i="1"/>
  <c r="O515" i="1"/>
  <c r="N514" i="1"/>
  <c r="N515" i="1"/>
  <c r="L514" i="1"/>
  <c r="L515" i="1"/>
  <c r="I514" i="1"/>
  <c r="I515" i="1"/>
  <c r="G514" i="1"/>
  <c r="G515" i="1"/>
  <c r="O512" i="1"/>
  <c r="O513" i="1"/>
  <c r="N512" i="1"/>
  <c r="N513" i="1"/>
  <c r="L512" i="1"/>
  <c r="L513" i="1"/>
  <c r="I512" i="1"/>
  <c r="I513" i="1"/>
  <c r="G512" i="1"/>
  <c r="G513" i="1"/>
  <c r="O510" i="1"/>
  <c r="O511" i="1"/>
  <c r="N510" i="1"/>
  <c r="N511" i="1"/>
  <c r="L510" i="1"/>
  <c r="L511" i="1"/>
  <c r="I510" i="1"/>
  <c r="I511" i="1"/>
  <c r="G510" i="1"/>
  <c r="G511" i="1"/>
  <c r="O508" i="1"/>
  <c r="O509" i="1"/>
  <c r="N508" i="1"/>
  <c r="N509" i="1"/>
  <c r="L508" i="1"/>
  <c r="L509" i="1"/>
  <c r="I508" i="1"/>
  <c r="I509" i="1"/>
  <c r="G508" i="1"/>
  <c r="G509" i="1"/>
  <c r="O506" i="1"/>
  <c r="O507" i="1"/>
  <c r="N506" i="1"/>
  <c r="N507" i="1"/>
  <c r="L506" i="1"/>
  <c r="L507" i="1"/>
  <c r="I506" i="1"/>
  <c r="I507" i="1"/>
  <c r="G506" i="1"/>
  <c r="G507" i="1"/>
  <c r="O504" i="1"/>
  <c r="O505" i="1"/>
  <c r="N504" i="1"/>
  <c r="N505" i="1"/>
  <c r="L504" i="1"/>
  <c r="L505" i="1"/>
  <c r="I504" i="1"/>
  <c r="I505" i="1"/>
  <c r="G504" i="1"/>
  <c r="G505" i="1"/>
  <c r="O502" i="1"/>
  <c r="O503" i="1"/>
  <c r="N502" i="1"/>
  <c r="N503" i="1"/>
  <c r="L502" i="1"/>
  <c r="L503" i="1"/>
  <c r="I502" i="1"/>
  <c r="I503" i="1"/>
  <c r="G502" i="1"/>
  <c r="G503" i="1"/>
  <c r="O500" i="1"/>
  <c r="O501" i="1"/>
  <c r="N500" i="1"/>
  <c r="N501" i="1"/>
  <c r="L500" i="1"/>
  <c r="L501" i="1"/>
  <c r="I500" i="1"/>
  <c r="I501" i="1"/>
  <c r="G500" i="1"/>
  <c r="G501" i="1"/>
  <c r="O498" i="1"/>
  <c r="O499" i="1"/>
  <c r="N498" i="1"/>
  <c r="N499" i="1"/>
  <c r="L498" i="1"/>
  <c r="L499" i="1"/>
  <c r="I498" i="1"/>
  <c r="I499" i="1"/>
  <c r="G498" i="1"/>
  <c r="G499" i="1"/>
  <c r="O496" i="1"/>
  <c r="O497" i="1"/>
  <c r="N496" i="1"/>
  <c r="N497" i="1"/>
  <c r="L496" i="1"/>
  <c r="L497" i="1"/>
  <c r="I496" i="1"/>
  <c r="I497" i="1"/>
  <c r="G496" i="1"/>
  <c r="G497" i="1"/>
  <c r="O494" i="1"/>
  <c r="O495" i="1"/>
  <c r="N494" i="1"/>
  <c r="N495" i="1"/>
  <c r="L494" i="1"/>
  <c r="L495" i="1"/>
  <c r="I494" i="1"/>
  <c r="I495" i="1"/>
  <c r="G494" i="1"/>
  <c r="G495" i="1"/>
  <c r="O492" i="1"/>
  <c r="O493" i="1"/>
  <c r="N492" i="1"/>
  <c r="N493" i="1"/>
  <c r="L492" i="1"/>
  <c r="L493" i="1"/>
  <c r="I492" i="1"/>
  <c r="I493" i="1"/>
  <c r="G492" i="1"/>
  <c r="G493" i="1"/>
  <c r="O490" i="1"/>
  <c r="O491" i="1"/>
  <c r="N490" i="1"/>
  <c r="N491" i="1"/>
  <c r="L490" i="1"/>
  <c r="L491" i="1"/>
  <c r="I490" i="1"/>
  <c r="I491" i="1"/>
  <c r="G490" i="1"/>
  <c r="G491" i="1"/>
  <c r="O488" i="1"/>
  <c r="O489" i="1"/>
  <c r="N488" i="1"/>
  <c r="N489" i="1"/>
  <c r="L488" i="1"/>
  <c r="L489" i="1"/>
  <c r="I488" i="1"/>
  <c r="I489" i="1"/>
  <c r="G488" i="1"/>
  <c r="G489" i="1"/>
  <c r="O486" i="1"/>
  <c r="O487" i="1"/>
  <c r="N486" i="1"/>
  <c r="N487" i="1"/>
  <c r="L486" i="1"/>
  <c r="L487" i="1"/>
  <c r="I486" i="1"/>
  <c r="I487" i="1"/>
  <c r="G486" i="1"/>
  <c r="G487" i="1"/>
  <c r="O484" i="1"/>
  <c r="O485" i="1"/>
  <c r="N484" i="1"/>
  <c r="N485" i="1"/>
  <c r="L484" i="1"/>
  <c r="L485" i="1"/>
  <c r="I484" i="1"/>
  <c r="I485" i="1"/>
  <c r="G484" i="1"/>
  <c r="G485" i="1"/>
  <c r="O482" i="1"/>
  <c r="O483" i="1"/>
  <c r="N482" i="1"/>
  <c r="N483" i="1"/>
  <c r="L482" i="1"/>
  <c r="L483" i="1"/>
  <c r="I482" i="1"/>
  <c r="I483" i="1"/>
  <c r="G482" i="1"/>
  <c r="G483" i="1"/>
  <c r="O480" i="1"/>
  <c r="O481" i="1"/>
  <c r="N480" i="1"/>
  <c r="N481" i="1"/>
  <c r="L480" i="1"/>
  <c r="L481" i="1"/>
  <c r="I480" i="1"/>
  <c r="I481" i="1"/>
  <c r="G480" i="1"/>
  <c r="G481" i="1"/>
  <c r="O478" i="1"/>
  <c r="O479" i="1"/>
  <c r="N478" i="1"/>
  <c r="N479" i="1"/>
  <c r="L478" i="1"/>
  <c r="L479" i="1"/>
  <c r="I478" i="1"/>
  <c r="I479" i="1"/>
  <c r="G478" i="1"/>
  <c r="G479" i="1"/>
  <c r="O476" i="1"/>
  <c r="O477" i="1"/>
  <c r="N476" i="1"/>
  <c r="N477" i="1"/>
  <c r="L476" i="1"/>
  <c r="L477" i="1"/>
  <c r="I476" i="1"/>
  <c r="I477" i="1"/>
  <c r="G476" i="1"/>
  <c r="G477" i="1"/>
  <c r="O474" i="1"/>
  <c r="O475" i="1"/>
  <c r="N474" i="1"/>
  <c r="N475" i="1"/>
  <c r="L474" i="1"/>
  <c r="L475" i="1"/>
  <c r="I474" i="1"/>
  <c r="I475" i="1"/>
  <c r="G474" i="1"/>
  <c r="G475" i="1"/>
  <c r="O472" i="1"/>
  <c r="O473" i="1"/>
  <c r="N472" i="1"/>
  <c r="N473" i="1"/>
  <c r="L472" i="1"/>
  <c r="L473" i="1"/>
  <c r="I472" i="1"/>
  <c r="I473" i="1"/>
  <c r="G472" i="1"/>
  <c r="G473" i="1"/>
  <c r="O470" i="1"/>
  <c r="O471" i="1"/>
  <c r="N470" i="1"/>
  <c r="N471" i="1"/>
  <c r="L470" i="1"/>
  <c r="L471" i="1"/>
  <c r="I470" i="1"/>
  <c r="I471" i="1"/>
  <c r="G470" i="1"/>
  <c r="G471" i="1"/>
  <c r="O468" i="1"/>
  <c r="O469" i="1"/>
  <c r="N468" i="1"/>
  <c r="N469" i="1"/>
  <c r="L468" i="1"/>
  <c r="L469" i="1"/>
  <c r="I468" i="1"/>
  <c r="I469" i="1"/>
  <c r="G468" i="1"/>
  <c r="G469" i="1"/>
  <c r="O466" i="1"/>
  <c r="O467" i="1"/>
  <c r="N466" i="1"/>
  <c r="N467" i="1"/>
  <c r="L466" i="1"/>
  <c r="L467" i="1"/>
  <c r="I466" i="1"/>
  <c r="I467" i="1"/>
  <c r="G466" i="1"/>
  <c r="G467" i="1"/>
  <c r="O464" i="1"/>
  <c r="O465" i="1"/>
  <c r="N464" i="1"/>
  <c r="N465" i="1"/>
  <c r="L464" i="1"/>
  <c r="L465" i="1"/>
  <c r="I464" i="1"/>
  <c r="I465" i="1"/>
  <c r="G464" i="1"/>
  <c r="G465" i="1"/>
  <c r="O462" i="1"/>
  <c r="O463" i="1"/>
  <c r="N462" i="1"/>
  <c r="N463" i="1"/>
  <c r="L462" i="1"/>
  <c r="L463" i="1"/>
  <c r="I462" i="1"/>
  <c r="I463" i="1"/>
  <c r="G462" i="1"/>
  <c r="G463" i="1"/>
  <c r="O460" i="1"/>
  <c r="O461" i="1"/>
  <c r="N460" i="1"/>
  <c r="N461" i="1"/>
  <c r="L460" i="1"/>
  <c r="L461" i="1"/>
  <c r="I460" i="1"/>
  <c r="I461" i="1"/>
  <c r="G460" i="1"/>
  <c r="G461" i="1"/>
  <c r="O458" i="1" l="1"/>
  <c r="O459" i="1"/>
  <c r="N458" i="1"/>
  <c r="N459" i="1"/>
  <c r="L458" i="1"/>
  <c r="L459" i="1"/>
  <c r="I458" i="1"/>
  <c r="I459" i="1"/>
  <c r="G458" i="1"/>
  <c r="G459" i="1"/>
  <c r="O456" i="1"/>
  <c r="O457" i="1"/>
  <c r="N456" i="1"/>
  <c r="N457" i="1"/>
  <c r="L456" i="1"/>
  <c r="L457" i="1"/>
  <c r="I456" i="1"/>
  <c r="I457" i="1"/>
  <c r="G456" i="1"/>
  <c r="G457" i="1"/>
  <c r="O454" i="1"/>
  <c r="O455" i="1"/>
  <c r="N454" i="1"/>
  <c r="N455" i="1"/>
  <c r="L454" i="1"/>
  <c r="L455" i="1"/>
  <c r="I454" i="1"/>
  <c r="I455" i="1"/>
  <c r="G454" i="1"/>
  <c r="G455" i="1"/>
  <c r="O452" i="1"/>
  <c r="O453" i="1"/>
  <c r="N452" i="1"/>
  <c r="N453" i="1"/>
  <c r="L452" i="1"/>
  <c r="L453" i="1"/>
  <c r="I452" i="1"/>
  <c r="I453" i="1"/>
  <c r="G452" i="1"/>
  <c r="G453" i="1"/>
  <c r="O450" i="1"/>
  <c r="O451" i="1"/>
  <c r="N450" i="1"/>
  <c r="N451" i="1"/>
  <c r="L450" i="1"/>
  <c r="L451" i="1"/>
  <c r="I450" i="1"/>
  <c r="I451" i="1"/>
  <c r="G450" i="1"/>
  <c r="G451" i="1"/>
  <c r="O448" i="1"/>
  <c r="O449" i="1"/>
  <c r="N448" i="1"/>
  <c r="N449" i="1"/>
  <c r="L448" i="1"/>
  <c r="L449" i="1"/>
  <c r="I448" i="1"/>
  <c r="I449" i="1"/>
  <c r="G448" i="1"/>
  <c r="G449" i="1"/>
  <c r="O446" i="1"/>
  <c r="O447" i="1"/>
  <c r="N446" i="1"/>
  <c r="N447" i="1"/>
  <c r="L446" i="1"/>
  <c r="L447" i="1"/>
  <c r="I446" i="1"/>
  <c r="I447" i="1"/>
  <c r="G446" i="1"/>
  <c r="G447" i="1"/>
  <c r="O444" i="1"/>
  <c r="O445" i="1"/>
  <c r="N444" i="1"/>
  <c r="N445" i="1"/>
  <c r="L444" i="1"/>
  <c r="L445" i="1"/>
  <c r="I444" i="1"/>
  <c r="I445" i="1"/>
  <c r="G444" i="1"/>
  <c r="G445" i="1"/>
  <c r="O442" i="1"/>
  <c r="O443" i="1"/>
  <c r="N442" i="1"/>
  <c r="N443" i="1"/>
  <c r="L442" i="1"/>
  <c r="L443" i="1"/>
  <c r="I442" i="1"/>
  <c r="I443" i="1"/>
  <c r="G442" i="1"/>
  <c r="G443" i="1"/>
  <c r="O440" i="1"/>
  <c r="O441" i="1"/>
  <c r="N440" i="1"/>
  <c r="N441" i="1"/>
  <c r="L440" i="1"/>
  <c r="L441" i="1"/>
  <c r="I440" i="1"/>
  <c r="I441" i="1"/>
  <c r="G440" i="1"/>
  <c r="G441" i="1"/>
  <c r="O438" i="1"/>
  <c r="O439" i="1"/>
  <c r="N438" i="1"/>
  <c r="N439" i="1"/>
  <c r="L438" i="1"/>
  <c r="L439" i="1"/>
  <c r="I438" i="1"/>
  <c r="I439" i="1"/>
  <c r="G438" i="1"/>
  <c r="G439" i="1"/>
  <c r="O436" i="1"/>
  <c r="O437" i="1"/>
  <c r="N436" i="1"/>
  <c r="N437" i="1"/>
  <c r="L436" i="1"/>
  <c r="L437" i="1"/>
  <c r="I436" i="1"/>
  <c r="I437" i="1"/>
  <c r="G436" i="1"/>
  <c r="G437" i="1"/>
  <c r="O434" i="1"/>
  <c r="O435" i="1"/>
  <c r="N434" i="1"/>
  <c r="N435" i="1"/>
  <c r="L434" i="1"/>
  <c r="L435" i="1"/>
  <c r="I434" i="1"/>
  <c r="I435" i="1"/>
  <c r="G434" i="1"/>
  <c r="G435" i="1"/>
  <c r="O432" i="1"/>
  <c r="O433" i="1"/>
  <c r="N432" i="1"/>
  <c r="N433" i="1"/>
  <c r="L432" i="1"/>
  <c r="L433" i="1"/>
  <c r="I432" i="1"/>
  <c r="I433" i="1"/>
  <c r="G432" i="1"/>
  <c r="G433" i="1"/>
  <c r="O430" i="1"/>
  <c r="O431" i="1"/>
  <c r="N430" i="1"/>
  <c r="N431" i="1"/>
  <c r="L430" i="1"/>
  <c r="L431" i="1"/>
  <c r="I430" i="1"/>
  <c r="I431" i="1"/>
  <c r="G430" i="1"/>
  <c r="G431" i="1"/>
  <c r="O428" i="1"/>
  <c r="O429" i="1"/>
  <c r="N428" i="1"/>
  <c r="N429" i="1"/>
  <c r="L428" i="1"/>
  <c r="L429" i="1"/>
  <c r="I428" i="1"/>
  <c r="I429" i="1"/>
  <c r="G428" i="1"/>
  <c r="G429" i="1"/>
  <c r="O426" i="1"/>
  <c r="O427" i="1"/>
  <c r="N426" i="1"/>
  <c r="N427" i="1"/>
  <c r="L426" i="1"/>
  <c r="L427" i="1"/>
  <c r="I426" i="1"/>
  <c r="I427" i="1"/>
  <c r="G426" i="1"/>
  <c r="G427" i="1"/>
  <c r="O424" i="1"/>
  <c r="O425" i="1"/>
  <c r="N424" i="1"/>
  <c r="N425" i="1"/>
  <c r="L424" i="1"/>
  <c r="L425" i="1"/>
  <c r="I424" i="1"/>
  <c r="I425" i="1"/>
  <c r="G424" i="1"/>
  <c r="G425" i="1"/>
  <c r="O422" i="1"/>
  <c r="O423" i="1"/>
  <c r="N422" i="1"/>
  <c r="N423" i="1"/>
  <c r="L422" i="1"/>
  <c r="L423" i="1"/>
  <c r="I422" i="1"/>
  <c r="I423" i="1"/>
  <c r="G422" i="1"/>
  <c r="G423" i="1"/>
  <c r="O420" i="1"/>
  <c r="O421" i="1"/>
  <c r="N420" i="1"/>
  <c r="N421" i="1"/>
  <c r="L420" i="1"/>
  <c r="L421" i="1"/>
  <c r="I420" i="1"/>
  <c r="I421" i="1"/>
  <c r="G420" i="1"/>
  <c r="G421" i="1"/>
  <c r="O418" i="1"/>
  <c r="O419" i="1"/>
  <c r="N418" i="1"/>
  <c r="N419" i="1"/>
  <c r="L418" i="1"/>
  <c r="L419" i="1"/>
  <c r="I418" i="1"/>
  <c r="I419" i="1"/>
  <c r="G418" i="1"/>
  <c r="G419" i="1"/>
  <c r="O416" i="1"/>
  <c r="O417" i="1"/>
  <c r="N416" i="1"/>
  <c r="N417" i="1"/>
  <c r="L416" i="1"/>
  <c r="L417" i="1"/>
  <c r="I416" i="1"/>
  <c r="I417" i="1"/>
  <c r="G416" i="1"/>
  <c r="G417" i="1"/>
  <c r="O414" i="1"/>
  <c r="O415" i="1"/>
  <c r="N414" i="1"/>
  <c r="N415" i="1"/>
  <c r="L414" i="1"/>
  <c r="L415" i="1"/>
  <c r="I414" i="1"/>
  <c r="I415" i="1"/>
  <c r="G414" i="1"/>
  <c r="G415" i="1"/>
  <c r="O412" i="1"/>
  <c r="O413" i="1"/>
  <c r="N412" i="1"/>
  <c r="N413" i="1"/>
  <c r="L412" i="1"/>
  <c r="L413" i="1"/>
  <c r="I412" i="1"/>
  <c r="I413" i="1"/>
  <c r="G412" i="1"/>
  <c r="G413" i="1"/>
  <c r="O410" i="1"/>
  <c r="O411" i="1"/>
  <c r="N410" i="1"/>
  <c r="N411" i="1"/>
  <c r="L410" i="1"/>
  <c r="L411" i="1"/>
  <c r="I410" i="1"/>
  <c r="I411" i="1"/>
  <c r="G410" i="1"/>
  <c r="G411" i="1"/>
  <c r="O408" i="1"/>
  <c r="O409" i="1"/>
  <c r="N408" i="1"/>
  <c r="N409" i="1"/>
  <c r="L408" i="1"/>
  <c r="L409" i="1"/>
  <c r="I408" i="1"/>
  <c r="I409" i="1"/>
  <c r="G408" i="1"/>
  <c r="G409" i="1"/>
  <c r="O406" i="1"/>
  <c r="O407" i="1"/>
  <c r="N406" i="1"/>
  <c r="N407" i="1"/>
  <c r="L406" i="1"/>
  <c r="L407" i="1"/>
  <c r="I406" i="1"/>
  <c r="I407" i="1"/>
  <c r="G406" i="1"/>
  <c r="G407" i="1"/>
  <c r="O404" i="1"/>
  <c r="O405" i="1"/>
  <c r="N404" i="1"/>
  <c r="N405" i="1"/>
  <c r="L404" i="1"/>
  <c r="L405" i="1"/>
  <c r="I404" i="1"/>
  <c r="I405" i="1"/>
  <c r="G404" i="1"/>
  <c r="G405" i="1"/>
  <c r="O402" i="1"/>
  <c r="O403" i="1"/>
  <c r="N402" i="1"/>
  <c r="N403" i="1"/>
  <c r="L402" i="1"/>
  <c r="L403" i="1"/>
  <c r="I402" i="1"/>
  <c r="I403" i="1"/>
  <c r="G402" i="1"/>
  <c r="G403" i="1"/>
  <c r="O400" i="1"/>
  <c r="O401" i="1"/>
  <c r="N400" i="1"/>
  <c r="N401" i="1"/>
  <c r="L400" i="1"/>
  <c r="L401" i="1"/>
  <c r="I400" i="1"/>
  <c r="I401" i="1"/>
  <c r="G400" i="1"/>
  <c r="G401" i="1"/>
  <c r="O398" i="1"/>
  <c r="O399" i="1"/>
  <c r="N398" i="1"/>
  <c r="N399" i="1"/>
  <c r="L398" i="1"/>
  <c r="L399" i="1"/>
  <c r="I398" i="1"/>
  <c r="I399" i="1"/>
  <c r="G398" i="1"/>
  <c r="G399" i="1"/>
  <c r="O396" i="1"/>
  <c r="O397" i="1"/>
  <c r="N396" i="1"/>
  <c r="N397" i="1"/>
  <c r="L396" i="1"/>
  <c r="L397" i="1"/>
  <c r="I396" i="1"/>
  <c r="I397" i="1"/>
  <c r="G396" i="1"/>
  <c r="G397" i="1"/>
  <c r="O394" i="1"/>
  <c r="O395" i="1"/>
  <c r="N394" i="1"/>
  <c r="N395" i="1"/>
  <c r="L394" i="1"/>
  <c r="L395" i="1"/>
  <c r="I394" i="1"/>
  <c r="I395" i="1"/>
  <c r="G394" i="1"/>
  <c r="G395" i="1"/>
  <c r="O392" i="1"/>
  <c r="O393" i="1"/>
  <c r="N392" i="1"/>
  <c r="N393" i="1"/>
  <c r="L392" i="1"/>
  <c r="L393" i="1"/>
  <c r="I392" i="1"/>
  <c r="I393" i="1"/>
  <c r="G392" i="1"/>
  <c r="G393" i="1"/>
  <c r="O390" i="1"/>
  <c r="O391" i="1"/>
  <c r="N390" i="1"/>
  <c r="N391" i="1"/>
  <c r="L390" i="1"/>
  <c r="L391" i="1"/>
  <c r="I390" i="1"/>
  <c r="I391" i="1"/>
  <c r="G390" i="1"/>
  <c r="G391" i="1"/>
  <c r="O388" i="1"/>
  <c r="O389" i="1"/>
  <c r="N388" i="1"/>
  <c r="N389" i="1"/>
  <c r="L388" i="1"/>
  <c r="L389" i="1"/>
  <c r="I388" i="1"/>
  <c r="I389" i="1"/>
  <c r="G388" i="1"/>
  <c r="G389" i="1"/>
  <c r="O386" i="1"/>
  <c r="O387" i="1"/>
  <c r="N386" i="1"/>
  <c r="N387" i="1"/>
  <c r="L386" i="1"/>
  <c r="L387" i="1"/>
  <c r="I386" i="1"/>
  <c r="I387" i="1"/>
  <c r="G386" i="1"/>
  <c r="G387" i="1"/>
  <c r="O384" i="1"/>
  <c r="O385" i="1"/>
  <c r="N384" i="1"/>
  <c r="N385" i="1"/>
  <c r="L384" i="1"/>
  <c r="L385" i="1"/>
  <c r="I384" i="1"/>
  <c r="I385" i="1"/>
  <c r="G384" i="1"/>
  <c r="G385" i="1"/>
  <c r="O382" i="1"/>
  <c r="O383" i="1"/>
  <c r="N382" i="1"/>
  <c r="N383" i="1"/>
  <c r="L382" i="1"/>
  <c r="L383" i="1"/>
  <c r="I382" i="1"/>
  <c r="I383" i="1"/>
  <c r="G382" i="1"/>
  <c r="G383" i="1"/>
  <c r="O380" i="1"/>
  <c r="O381" i="1"/>
  <c r="N380" i="1"/>
  <c r="N381" i="1"/>
  <c r="L380" i="1"/>
  <c r="L381" i="1"/>
  <c r="I380" i="1"/>
  <c r="I381" i="1"/>
  <c r="G380" i="1"/>
  <c r="G381" i="1"/>
  <c r="O378" i="1"/>
  <c r="O379" i="1"/>
  <c r="N378" i="1"/>
  <c r="N379" i="1"/>
  <c r="L378" i="1"/>
  <c r="L379" i="1"/>
  <c r="I378" i="1"/>
  <c r="I379" i="1"/>
  <c r="G378" i="1"/>
  <c r="G379" i="1"/>
  <c r="O376" i="1"/>
  <c r="O377" i="1"/>
  <c r="N376" i="1"/>
  <c r="N377" i="1"/>
  <c r="L376" i="1"/>
  <c r="L377" i="1"/>
  <c r="I376" i="1"/>
  <c r="I377" i="1"/>
  <c r="G376" i="1"/>
  <c r="G377" i="1"/>
  <c r="O374" i="1"/>
  <c r="O375" i="1"/>
  <c r="N374" i="1"/>
  <c r="N375" i="1"/>
  <c r="L374" i="1"/>
  <c r="L375" i="1"/>
  <c r="I374" i="1"/>
  <c r="I375" i="1"/>
  <c r="G374" i="1"/>
  <c r="G375" i="1"/>
  <c r="O372" i="1"/>
  <c r="O373" i="1"/>
  <c r="N372" i="1"/>
  <c r="N373" i="1"/>
  <c r="L372" i="1"/>
  <c r="L373" i="1"/>
  <c r="I372" i="1"/>
  <c r="I373" i="1"/>
  <c r="G372" i="1"/>
  <c r="G373" i="1"/>
  <c r="O370" i="1"/>
  <c r="O371" i="1"/>
  <c r="N370" i="1"/>
  <c r="N371" i="1"/>
  <c r="L370" i="1"/>
  <c r="L371" i="1"/>
  <c r="I370" i="1"/>
  <c r="I371" i="1"/>
  <c r="G370" i="1"/>
  <c r="G371" i="1"/>
  <c r="O368" i="1"/>
  <c r="O369" i="1"/>
  <c r="N368" i="1"/>
  <c r="N369" i="1"/>
  <c r="L368" i="1"/>
  <c r="L369" i="1"/>
  <c r="I368" i="1"/>
  <c r="I369" i="1"/>
  <c r="G368" i="1"/>
  <c r="G369" i="1"/>
  <c r="O366" i="1"/>
  <c r="O367" i="1"/>
  <c r="N366" i="1"/>
  <c r="N367" i="1"/>
  <c r="L366" i="1"/>
  <c r="L367" i="1"/>
  <c r="I366" i="1"/>
  <c r="I367" i="1"/>
  <c r="G366" i="1"/>
  <c r="G367" i="1"/>
  <c r="O364" i="1"/>
  <c r="O365" i="1"/>
  <c r="N364" i="1"/>
  <c r="N365" i="1"/>
  <c r="L364" i="1"/>
  <c r="L365" i="1"/>
  <c r="I364" i="1"/>
  <c r="I365" i="1"/>
  <c r="G364" i="1"/>
  <c r="G365" i="1"/>
  <c r="O362" i="1"/>
  <c r="O363" i="1"/>
  <c r="N362" i="1"/>
  <c r="N363" i="1"/>
  <c r="L362" i="1"/>
  <c r="L363" i="1"/>
  <c r="I362" i="1"/>
  <c r="I363" i="1"/>
  <c r="G362" i="1"/>
  <c r="G363" i="1"/>
  <c r="O360" i="1"/>
  <c r="O361" i="1"/>
  <c r="N360" i="1"/>
  <c r="N361" i="1"/>
  <c r="L360" i="1"/>
  <c r="L361" i="1"/>
  <c r="I360" i="1"/>
  <c r="I361" i="1"/>
  <c r="G360" i="1"/>
  <c r="G361" i="1"/>
  <c r="O358" i="1"/>
  <c r="O359" i="1"/>
  <c r="N358" i="1"/>
  <c r="N359" i="1"/>
  <c r="L358" i="1"/>
  <c r="L359" i="1"/>
  <c r="I358" i="1"/>
  <c r="I359" i="1"/>
  <c r="G358" i="1"/>
  <c r="G359" i="1"/>
  <c r="O356" i="1"/>
  <c r="O357" i="1"/>
  <c r="N356" i="1"/>
  <c r="N357" i="1"/>
  <c r="L356" i="1"/>
  <c r="L357" i="1"/>
  <c r="I356" i="1"/>
  <c r="I357" i="1"/>
  <c r="G356" i="1"/>
  <c r="G357" i="1"/>
  <c r="O354" i="1"/>
  <c r="O355" i="1"/>
  <c r="N354" i="1"/>
  <c r="N355" i="1"/>
  <c r="L354" i="1"/>
  <c r="L355" i="1"/>
  <c r="I354" i="1"/>
  <c r="I355" i="1"/>
  <c r="G354" i="1"/>
  <c r="G355" i="1"/>
  <c r="O352" i="1"/>
  <c r="O353" i="1"/>
  <c r="N352" i="1"/>
  <c r="N353" i="1"/>
  <c r="L352" i="1"/>
  <c r="L353" i="1"/>
  <c r="I352" i="1"/>
  <c r="I353" i="1"/>
  <c r="G352" i="1"/>
  <c r="G353" i="1"/>
  <c r="O350" i="1"/>
  <c r="O351" i="1"/>
  <c r="N350" i="1"/>
  <c r="N351" i="1"/>
  <c r="L350" i="1"/>
  <c r="L351" i="1"/>
  <c r="I350" i="1"/>
  <c r="I351" i="1"/>
  <c r="G350" i="1"/>
  <c r="G351" i="1"/>
  <c r="O348" i="1"/>
  <c r="O349" i="1"/>
  <c r="N348" i="1"/>
  <c r="N349" i="1"/>
  <c r="L348" i="1"/>
  <c r="L349" i="1"/>
  <c r="I348" i="1"/>
  <c r="I349" i="1"/>
  <c r="G348" i="1"/>
  <c r="G349" i="1"/>
  <c r="O346" i="1"/>
  <c r="O347" i="1"/>
  <c r="N346" i="1"/>
  <c r="N347" i="1"/>
  <c r="L346" i="1"/>
  <c r="L347" i="1"/>
  <c r="I346" i="1"/>
  <c r="I347" i="1"/>
  <c r="G346" i="1"/>
  <c r="G347" i="1"/>
  <c r="O344" i="1"/>
  <c r="O345" i="1"/>
  <c r="N344" i="1"/>
  <c r="N345" i="1"/>
  <c r="L344" i="1"/>
  <c r="L345" i="1"/>
  <c r="I344" i="1"/>
  <c r="I345" i="1"/>
  <c r="G344" i="1"/>
  <c r="G345" i="1"/>
  <c r="O342" i="1"/>
  <c r="O343" i="1"/>
  <c r="N342" i="1"/>
  <c r="N343" i="1"/>
  <c r="L342" i="1"/>
  <c r="L343" i="1"/>
  <c r="I342" i="1"/>
  <c r="I343" i="1"/>
  <c r="G342" i="1"/>
  <c r="G343" i="1"/>
  <c r="O340" i="1"/>
  <c r="O341" i="1"/>
  <c r="N340" i="1"/>
  <c r="N341" i="1"/>
  <c r="L340" i="1"/>
  <c r="L341" i="1"/>
  <c r="I340" i="1"/>
  <c r="I341" i="1"/>
  <c r="G340" i="1"/>
  <c r="G341" i="1"/>
  <c r="O338" i="1"/>
  <c r="O339" i="1"/>
  <c r="N338" i="1"/>
  <c r="N339" i="1"/>
  <c r="L338" i="1"/>
  <c r="L339" i="1"/>
  <c r="I338" i="1"/>
  <c r="I339" i="1"/>
  <c r="G338" i="1"/>
  <c r="G339" i="1"/>
  <c r="O336" i="1"/>
  <c r="O337" i="1"/>
  <c r="N336" i="1"/>
  <c r="N337" i="1"/>
  <c r="L336" i="1"/>
  <c r="L337" i="1"/>
  <c r="I336" i="1"/>
  <c r="I337" i="1"/>
  <c r="G336" i="1"/>
  <c r="G337" i="1"/>
  <c r="O334" i="1"/>
  <c r="O335" i="1"/>
  <c r="N334" i="1"/>
  <c r="N335" i="1"/>
  <c r="L334" i="1"/>
  <c r="L335" i="1"/>
  <c r="I334" i="1"/>
  <c r="I335" i="1"/>
  <c r="G334" i="1"/>
  <c r="G335" i="1"/>
  <c r="O332" i="1"/>
  <c r="O333" i="1"/>
  <c r="N332" i="1"/>
  <c r="N333" i="1"/>
  <c r="L332" i="1"/>
  <c r="L333" i="1"/>
  <c r="I332" i="1"/>
  <c r="I333" i="1"/>
  <c r="G332" i="1"/>
  <c r="G333" i="1"/>
  <c r="O330" i="1"/>
  <c r="O331" i="1"/>
  <c r="N330" i="1"/>
  <c r="N331" i="1"/>
  <c r="L330" i="1"/>
  <c r="L331" i="1"/>
  <c r="I330" i="1"/>
  <c r="I331" i="1"/>
  <c r="G330" i="1"/>
  <c r="G331" i="1"/>
  <c r="O328" i="1"/>
  <c r="O329" i="1"/>
  <c r="N328" i="1"/>
  <c r="N329" i="1"/>
  <c r="L328" i="1"/>
  <c r="L329" i="1"/>
  <c r="I328" i="1"/>
  <c r="I329" i="1"/>
  <c r="G328" i="1"/>
  <c r="G329" i="1"/>
  <c r="O326" i="1"/>
  <c r="O327" i="1"/>
  <c r="N326" i="1"/>
  <c r="N327" i="1"/>
  <c r="L326" i="1"/>
  <c r="L327" i="1"/>
  <c r="I326" i="1"/>
  <c r="I327" i="1"/>
  <c r="G326" i="1"/>
  <c r="G327" i="1"/>
  <c r="O324" i="1"/>
  <c r="O325" i="1"/>
  <c r="N324" i="1"/>
  <c r="N325" i="1"/>
  <c r="L324" i="1"/>
  <c r="L325" i="1"/>
  <c r="I324" i="1"/>
  <c r="I325" i="1"/>
  <c r="G324" i="1"/>
  <c r="G325" i="1"/>
  <c r="O322" i="1"/>
  <c r="O323" i="1"/>
  <c r="N322" i="1"/>
  <c r="N323" i="1"/>
  <c r="L322" i="1"/>
  <c r="L323" i="1"/>
  <c r="I322" i="1"/>
  <c r="I323" i="1"/>
  <c r="G322" i="1"/>
  <c r="G323" i="1"/>
  <c r="O320" i="1"/>
  <c r="O321" i="1"/>
  <c r="N320" i="1"/>
  <c r="N321" i="1"/>
  <c r="L320" i="1"/>
  <c r="L321" i="1"/>
  <c r="I320" i="1"/>
  <c r="I321" i="1"/>
  <c r="G320" i="1"/>
  <c r="G321" i="1"/>
  <c r="O318" i="1"/>
  <c r="O319" i="1"/>
  <c r="N318" i="1"/>
  <c r="N319" i="1"/>
  <c r="L318" i="1"/>
  <c r="L319" i="1"/>
  <c r="I318" i="1"/>
  <c r="I319" i="1"/>
  <c r="G318" i="1"/>
  <c r="G319" i="1"/>
  <c r="O316" i="1"/>
  <c r="O317" i="1"/>
  <c r="N316" i="1"/>
  <c r="N317" i="1"/>
  <c r="L316" i="1"/>
  <c r="L317" i="1"/>
  <c r="I316" i="1"/>
  <c r="I317" i="1"/>
  <c r="G316" i="1"/>
  <c r="G317" i="1"/>
  <c r="O314" i="1"/>
  <c r="O315" i="1"/>
  <c r="N314" i="1"/>
  <c r="N315" i="1"/>
  <c r="L314" i="1"/>
  <c r="L315" i="1"/>
  <c r="I314" i="1"/>
  <c r="I315" i="1"/>
  <c r="G314" i="1"/>
  <c r="G315" i="1"/>
  <c r="O312" i="1"/>
  <c r="O313" i="1"/>
  <c r="N312" i="1"/>
  <c r="N313" i="1"/>
  <c r="L312" i="1"/>
  <c r="L313" i="1"/>
  <c r="I312" i="1"/>
  <c r="I313" i="1"/>
  <c r="G312" i="1"/>
  <c r="G313" i="1"/>
  <c r="O310" i="1"/>
  <c r="O311" i="1"/>
  <c r="N310" i="1"/>
  <c r="N311" i="1"/>
  <c r="L310" i="1"/>
  <c r="L311" i="1"/>
  <c r="I310" i="1"/>
  <c r="I311" i="1"/>
  <c r="G310" i="1"/>
  <c r="G311" i="1"/>
  <c r="O308" i="1"/>
  <c r="O309" i="1"/>
  <c r="N308" i="1"/>
  <c r="N309" i="1"/>
  <c r="L308" i="1"/>
  <c r="L309" i="1"/>
  <c r="I308" i="1"/>
  <c r="I309" i="1"/>
  <c r="G308" i="1"/>
  <c r="G309" i="1"/>
  <c r="O306" i="1"/>
  <c r="O307" i="1"/>
  <c r="N306" i="1"/>
  <c r="N307" i="1"/>
  <c r="L306" i="1"/>
  <c r="L307" i="1"/>
  <c r="I306" i="1"/>
  <c r="I307" i="1"/>
  <c r="G306" i="1"/>
  <c r="G307" i="1"/>
  <c r="O304" i="1"/>
  <c r="O305" i="1"/>
  <c r="N304" i="1"/>
  <c r="N305" i="1"/>
  <c r="L304" i="1"/>
  <c r="L305" i="1"/>
  <c r="I304" i="1"/>
  <c r="I305" i="1"/>
  <c r="G304" i="1"/>
  <c r="G305" i="1"/>
  <c r="O302" i="1"/>
  <c r="O303" i="1"/>
  <c r="N302" i="1"/>
  <c r="N303" i="1"/>
  <c r="L302" i="1"/>
  <c r="L303" i="1"/>
  <c r="I302" i="1"/>
  <c r="I303" i="1"/>
  <c r="G302" i="1"/>
  <c r="G303" i="1"/>
  <c r="O300" i="1"/>
  <c r="O301" i="1"/>
  <c r="N300" i="1"/>
  <c r="N301" i="1"/>
  <c r="L300" i="1"/>
  <c r="L301" i="1"/>
  <c r="I300" i="1"/>
  <c r="I301" i="1"/>
  <c r="G300" i="1"/>
  <c r="G301" i="1"/>
  <c r="O298" i="1"/>
  <c r="O299" i="1"/>
  <c r="N298" i="1"/>
  <c r="N299" i="1"/>
  <c r="L298" i="1"/>
  <c r="L299" i="1"/>
  <c r="I298" i="1"/>
  <c r="I299" i="1"/>
  <c r="G298" i="1"/>
  <c r="G299" i="1"/>
  <c r="O296" i="1"/>
  <c r="O297" i="1"/>
  <c r="N296" i="1"/>
  <c r="N297" i="1"/>
  <c r="L296" i="1"/>
  <c r="L297" i="1"/>
  <c r="I296" i="1"/>
  <c r="I297" i="1"/>
  <c r="G296" i="1"/>
  <c r="G297" i="1"/>
  <c r="O294" i="1"/>
  <c r="O295" i="1"/>
  <c r="N294" i="1"/>
  <c r="N295" i="1"/>
  <c r="L294" i="1"/>
  <c r="L295" i="1"/>
  <c r="I294" i="1"/>
  <c r="I295" i="1"/>
  <c r="G294" i="1"/>
  <c r="G295" i="1"/>
  <c r="O292" i="1"/>
  <c r="O293" i="1"/>
  <c r="N292" i="1"/>
  <c r="N293" i="1"/>
  <c r="L292" i="1"/>
  <c r="L293" i="1"/>
  <c r="I292" i="1"/>
  <c r="I293" i="1"/>
  <c r="G292" i="1"/>
  <c r="G293" i="1"/>
  <c r="O290" i="1"/>
  <c r="O291" i="1"/>
  <c r="N290" i="1"/>
  <c r="N291" i="1"/>
  <c r="L290" i="1"/>
  <c r="L291" i="1"/>
  <c r="I290" i="1"/>
  <c r="I291" i="1"/>
  <c r="G290" i="1"/>
  <c r="G291" i="1"/>
  <c r="O288" i="1"/>
  <c r="O289" i="1"/>
  <c r="N288" i="1"/>
  <c r="N289" i="1"/>
  <c r="L288" i="1"/>
  <c r="L289" i="1"/>
  <c r="I288" i="1"/>
  <c r="I289" i="1"/>
  <c r="G288" i="1"/>
  <c r="G289" i="1"/>
  <c r="O286" i="1"/>
  <c r="O287" i="1"/>
  <c r="N286" i="1"/>
  <c r="N287" i="1"/>
  <c r="L286" i="1"/>
  <c r="L287" i="1"/>
  <c r="I286" i="1"/>
  <c r="I287" i="1"/>
  <c r="G286" i="1"/>
  <c r="G287" i="1"/>
  <c r="O284" i="1"/>
  <c r="O285" i="1"/>
  <c r="N284" i="1"/>
  <c r="N285" i="1"/>
  <c r="L284" i="1"/>
  <c r="L285" i="1"/>
  <c r="I284" i="1"/>
  <c r="I285" i="1"/>
  <c r="G284" i="1"/>
  <c r="G285" i="1"/>
  <c r="O282" i="1"/>
  <c r="O283" i="1"/>
  <c r="N282" i="1"/>
  <c r="N283" i="1"/>
  <c r="L282" i="1"/>
  <c r="L283" i="1"/>
  <c r="I282" i="1"/>
  <c r="I283" i="1"/>
  <c r="G282" i="1"/>
  <c r="G283" i="1"/>
  <c r="O280" i="1"/>
  <c r="O281" i="1"/>
  <c r="N280" i="1"/>
  <c r="N281" i="1"/>
  <c r="L280" i="1"/>
  <c r="L281" i="1"/>
  <c r="I280" i="1"/>
  <c r="I281" i="1"/>
  <c r="G280" i="1"/>
  <c r="G281" i="1"/>
  <c r="O278" i="1"/>
  <c r="O279" i="1"/>
  <c r="N278" i="1"/>
  <c r="N279" i="1"/>
  <c r="L278" i="1"/>
  <c r="L279" i="1"/>
  <c r="I278" i="1"/>
  <c r="I279" i="1"/>
  <c r="G278" i="1"/>
  <c r="G279" i="1"/>
  <c r="O276" i="1"/>
  <c r="O277" i="1"/>
  <c r="N276" i="1"/>
  <c r="N277" i="1"/>
  <c r="L276" i="1"/>
  <c r="L277" i="1"/>
  <c r="I276" i="1"/>
  <c r="I277" i="1"/>
  <c r="G276" i="1"/>
  <c r="G277" i="1"/>
  <c r="O274" i="1"/>
  <c r="O275" i="1"/>
  <c r="N274" i="1"/>
  <c r="N275" i="1"/>
  <c r="L274" i="1"/>
  <c r="L275" i="1"/>
  <c r="I274" i="1"/>
  <c r="I275" i="1"/>
  <c r="G274" i="1"/>
  <c r="G275" i="1"/>
  <c r="O272" i="1"/>
  <c r="O273" i="1"/>
  <c r="N272" i="1"/>
  <c r="N273" i="1"/>
  <c r="L272" i="1"/>
  <c r="L273" i="1"/>
  <c r="I272" i="1"/>
  <c r="I273" i="1"/>
  <c r="G272" i="1"/>
  <c r="G273" i="1"/>
  <c r="O270" i="1"/>
  <c r="O271" i="1"/>
  <c r="N270" i="1"/>
  <c r="N271" i="1"/>
  <c r="L270" i="1"/>
  <c r="L271" i="1"/>
  <c r="I270" i="1"/>
  <c r="I271" i="1"/>
  <c r="G270" i="1"/>
  <c r="G271" i="1"/>
  <c r="O268" i="1"/>
  <c r="O269" i="1"/>
  <c r="N268" i="1"/>
  <c r="N269" i="1"/>
  <c r="L268" i="1"/>
  <c r="L269" i="1"/>
  <c r="I268" i="1"/>
  <c r="I269" i="1"/>
  <c r="G268" i="1"/>
  <c r="G269" i="1"/>
  <c r="O266" i="1"/>
  <c r="O267" i="1"/>
  <c r="N266" i="1"/>
  <c r="N267" i="1"/>
  <c r="L266" i="1"/>
  <c r="L267" i="1"/>
  <c r="I266" i="1"/>
  <c r="I267" i="1"/>
  <c r="G266" i="1"/>
  <c r="G267" i="1"/>
  <c r="O264" i="1"/>
  <c r="O265" i="1"/>
  <c r="N264" i="1"/>
  <c r="N265" i="1"/>
  <c r="L264" i="1"/>
  <c r="L265" i="1"/>
  <c r="I264" i="1"/>
  <c r="I265" i="1"/>
  <c r="G264" i="1"/>
  <c r="G265" i="1"/>
  <c r="O262" i="1"/>
  <c r="O263" i="1"/>
  <c r="N262" i="1"/>
  <c r="N263" i="1"/>
  <c r="L262" i="1"/>
  <c r="L263" i="1"/>
  <c r="I262" i="1"/>
  <c r="I263" i="1"/>
  <c r="G262" i="1"/>
  <c r="G263" i="1"/>
  <c r="O260" i="1"/>
  <c r="O261" i="1"/>
  <c r="N260" i="1"/>
  <c r="N261" i="1"/>
  <c r="L260" i="1"/>
  <c r="L261" i="1"/>
  <c r="I260" i="1"/>
  <c r="I261" i="1"/>
  <c r="G260" i="1"/>
  <c r="G261" i="1"/>
  <c r="O258" i="1"/>
  <c r="O259" i="1"/>
  <c r="N258" i="1"/>
  <c r="N259" i="1"/>
  <c r="L258" i="1"/>
  <c r="L259" i="1"/>
  <c r="I258" i="1"/>
  <c r="I259" i="1"/>
  <c r="G258" i="1"/>
  <c r="G259" i="1"/>
  <c r="O256" i="1"/>
  <c r="O257" i="1"/>
  <c r="N256" i="1"/>
  <c r="N257" i="1"/>
  <c r="L256" i="1"/>
  <c r="L257" i="1"/>
  <c r="I256" i="1"/>
  <c r="I257" i="1"/>
  <c r="G256" i="1"/>
  <c r="G257" i="1"/>
  <c r="O254" i="1"/>
  <c r="O255" i="1"/>
  <c r="N254" i="1"/>
  <c r="N255" i="1"/>
  <c r="L254" i="1"/>
  <c r="L255" i="1"/>
  <c r="I254" i="1"/>
  <c r="I255" i="1"/>
  <c r="G254" i="1"/>
  <c r="G255" i="1"/>
  <c r="O252" i="1"/>
  <c r="O253" i="1"/>
  <c r="N252" i="1"/>
  <c r="N253" i="1"/>
  <c r="L252" i="1"/>
  <c r="L253" i="1"/>
  <c r="I252" i="1"/>
  <c r="I253" i="1"/>
  <c r="G252" i="1"/>
  <c r="G253" i="1"/>
  <c r="O250" i="1"/>
  <c r="O251" i="1"/>
  <c r="N250" i="1"/>
  <c r="N251" i="1"/>
  <c r="L250" i="1"/>
  <c r="L251" i="1"/>
  <c r="I250" i="1"/>
  <c r="I251" i="1"/>
  <c r="G250" i="1"/>
  <c r="G251" i="1"/>
  <c r="O248" i="1"/>
  <c r="O249" i="1"/>
  <c r="N248" i="1"/>
  <c r="N249" i="1"/>
  <c r="L248" i="1"/>
  <c r="L249" i="1"/>
  <c r="I248" i="1"/>
  <c r="I249" i="1"/>
  <c r="G248" i="1"/>
  <c r="G249" i="1"/>
  <c r="O246" i="1"/>
  <c r="O247" i="1"/>
  <c r="N246" i="1"/>
  <c r="N247" i="1"/>
  <c r="L246" i="1"/>
  <c r="L247" i="1"/>
  <c r="I246" i="1"/>
  <c r="I247" i="1"/>
  <c r="G246" i="1"/>
  <c r="G247" i="1"/>
  <c r="O244" i="1"/>
  <c r="O245" i="1"/>
  <c r="N244" i="1"/>
  <c r="N245" i="1"/>
  <c r="L244" i="1"/>
  <c r="L245" i="1"/>
  <c r="I244" i="1"/>
  <c r="I245" i="1"/>
  <c r="G244" i="1"/>
  <c r="G245" i="1"/>
  <c r="O242" i="1"/>
  <c r="O243" i="1"/>
  <c r="N242" i="1"/>
  <c r="N243" i="1"/>
  <c r="L242" i="1"/>
  <c r="L243" i="1"/>
  <c r="I242" i="1"/>
  <c r="I243" i="1"/>
  <c r="G242" i="1"/>
  <c r="G243" i="1"/>
  <c r="O240" i="1"/>
  <c r="O241" i="1"/>
  <c r="N240" i="1"/>
  <c r="N241" i="1"/>
  <c r="L240" i="1"/>
  <c r="L241" i="1"/>
  <c r="I240" i="1"/>
  <c r="I241" i="1"/>
  <c r="G240" i="1"/>
  <c r="G241" i="1"/>
  <c r="O238" i="1"/>
  <c r="O239" i="1"/>
  <c r="N238" i="1"/>
  <c r="N239" i="1"/>
  <c r="L238" i="1"/>
  <c r="L239" i="1"/>
  <c r="I238" i="1"/>
  <c r="I239" i="1"/>
  <c r="G238" i="1"/>
  <c r="G239" i="1"/>
  <c r="O236" i="1"/>
  <c r="O237" i="1"/>
  <c r="N236" i="1"/>
  <c r="N237" i="1"/>
  <c r="L236" i="1"/>
  <c r="L237" i="1"/>
  <c r="I236" i="1"/>
  <c r="I237" i="1"/>
  <c r="G236" i="1"/>
  <c r="G237" i="1"/>
  <c r="O234" i="1"/>
  <c r="O235" i="1"/>
  <c r="N234" i="1"/>
  <c r="N235" i="1"/>
  <c r="L234" i="1"/>
  <c r="L235" i="1"/>
  <c r="I234" i="1"/>
  <c r="I235" i="1"/>
  <c r="G234" i="1"/>
  <c r="G235" i="1"/>
  <c r="O232" i="1"/>
  <c r="O233" i="1"/>
  <c r="N232" i="1"/>
  <c r="N233" i="1"/>
  <c r="L232" i="1"/>
  <c r="L233" i="1"/>
  <c r="I232" i="1"/>
  <c r="I233" i="1"/>
  <c r="G232" i="1"/>
  <c r="G233" i="1"/>
  <c r="O230" i="1"/>
  <c r="O231" i="1"/>
  <c r="N230" i="1"/>
  <c r="N231" i="1"/>
  <c r="L230" i="1"/>
  <c r="L231" i="1"/>
  <c r="I230" i="1"/>
  <c r="I231" i="1"/>
  <c r="G230" i="1"/>
  <c r="G231" i="1"/>
  <c r="O228" i="1"/>
  <c r="O229" i="1"/>
  <c r="N228" i="1"/>
  <c r="N229" i="1"/>
  <c r="L228" i="1"/>
  <c r="L229" i="1"/>
  <c r="I228" i="1"/>
  <c r="I229" i="1"/>
  <c r="G228" i="1"/>
  <c r="G229" i="1"/>
  <c r="O226" i="1"/>
  <c r="O227" i="1"/>
  <c r="N226" i="1"/>
  <c r="N227" i="1"/>
  <c r="L226" i="1"/>
  <c r="L227" i="1"/>
  <c r="I226" i="1"/>
  <c r="I227" i="1"/>
  <c r="G226" i="1"/>
  <c r="G227" i="1"/>
  <c r="O224" i="1"/>
  <c r="O225" i="1"/>
  <c r="N224" i="1"/>
  <c r="N225" i="1"/>
  <c r="L224" i="1"/>
  <c r="L225" i="1"/>
  <c r="I224" i="1"/>
  <c r="I225" i="1"/>
  <c r="G224" i="1"/>
  <c r="G225" i="1"/>
  <c r="O222" i="1"/>
  <c r="O223" i="1"/>
  <c r="N222" i="1"/>
  <c r="N223" i="1"/>
  <c r="L222" i="1"/>
  <c r="L223" i="1"/>
  <c r="I222" i="1"/>
  <c r="I223" i="1"/>
  <c r="G222" i="1"/>
  <c r="G223" i="1"/>
  <c r="O220" i="1"/>
  <c r="O221" i="1"/>
  <c r="N220" i="1"/>
  <c r="N221" i="1"/>
  <c r="L220" i="1"/>
  <c r="L221" i="1"/>
  <c r="I220" i="1"/>
  <c r="I221" i="1"/>
  <c r="G220" i="1"/>
  <c r="G221" i="1"/>
  <c r="O218" i="1"/>
  <c r="O219" i="1"/>
  <c r="N218" i="1"/>
  <c r="N219" i="1"/>
  <c r="L218" i="1"/>
  <c r="L219" i="1"/>
  <c r="I218" i="1"/>
  <c r="I219" i="1"/>
  <c r="G218" i="1"/>
  <c r="G219" i="1"/>
  <c r="O216" i="1"/>
  <c r="O217" i="1"/>
  <c r="N216" i="1"/>
  <c r="N217" i="1"/>
  <c r="L216" i="1"/>
  <c r="L217" i="1"/>
  <c r="I216" i="1"/>
  <c r="I217" i="1"/>
  <c r="G216" i="1"/>
  <c r="G217" i="1"/>
  <c r="O214" i="1"/>
  <c r="O215" i="1"/>
  <c r="N214" i="1"/>
  <c r="N215" i="1"/>
  <c r="L214" i="1"/>
  <c r="L215" i="1"/>
  <c r="I214" i="1"/>
  <c r="I215" i="1"/>
  <c r="G214" i="1"/>
  <c r="G215" i="1"/>
  <c r="O212" i="1"/>
  <c r="O213" i="1"/>
  <c r="N212" i="1"/>
  <c r="N213" i="1"/>
  <c r="L212" i="1"/>
  <c r="L213" i="1"/>
  <c r="I212" i="1"/>
  <c r="I213" i="1"/>
  <c r="G212" i="1"/>
  <c r="G213" i="1"/>
  <c r="O210" i="1"/>
  <c r="O211" i="1"/>
  <c r="N210" i="1"/>
  <c r="N211" i="1"/>
  <c r="L210" i="1"/>
  <c r="L211" i="1"/>
  <c r="I210" i="1"/>
  <c r="I211" i="1"/>
  <c r="G210" i="1"/>
  <c r="G211" i="1"/>
  <c r="O208" i="1"/>
  <c r="O209" i="1"/>
  <c r="N208" i="1"/>
  <c r="N209" i="1"/>
  <c r="L208" i="1"/>
  <c r="L209" i="1"/>
  <c r="I208" i="1"/>
  <c r="I209" i="1"/>
  <c r="G208" i="1"/>
  <c r="G209" i="1"/>
  <c r="O206" i="1"/>
  <c r="O207" i="1"/>
  <c r="N206" i="1"/>
  <c r="N207" i="1"/>
  <c r="L206" i="1"/>
  <c r="L207" i="1"/>
  <c r="I206" i="1"/>
  <c r="I207" i="1"/>
  <c r="G206" i="1"/>
  <c r="G207" i="1"/>
  <c r="O204" i="1"/>
  <c r="O205" i="1"/>
  <c r="N204" i="1"/>
  <c r="N205" i="1"/>
  <c r="L204" i="1"/>
  <c r="L205" i="1"/>
  <c r="I204" i="1"/>
  <c r="I205" i="1"/>
  <c r="G204" i="1"/>
  <c r="G205" i="1"/>
  <c r="O202" i="1"/>
  <c r="O203" i="1"/>
  <c r="N202" i="1"/>
  <c r="N203" i="1"/>
  <c r="L202" i="1"/>
  <c r="L203" i="1"/>
  <c r="I202" i="1"/>
  <c r="I203" i="1"/>
  <c r="G202" i="1"/>
  <c r="G203" i="1"/>
  <c r="O200" i="1"/>
  <c r="O201" i="1"/>
  <c r="N200" i="1"/>
  <c r="N201" i="1"/>
  <c r="L200" i="1"/>
  <c r="L201" i="1"/>
  <c r="I200" i="1"/>
  <c r="I201" i="1"/>
  <c r="G200" i="1"/>
  <c r="G201" i="1"/>
  <c r="O198" i="1"/>
  <c r="O199" i="1"/>
  <c r="N198" i="1"/>
  <c r="N199" i="1"/>
  <c r="L198" i="1"/>
  <c r="L199" i="1"/>
  <c r="I198" i="1"/>
  <c r="I199" i="1"/>
  <c r="G198" i="1"/>
  <c r="G199" i="1"/>
  <c r="O196" i="1"/>
  <c r="O197" i="1"/>
  <c r="N196" i="1"/>
  <c r="N197" i="1"/>
  <c r="L196" i="1"/>
  <c r="L197" i="1"/>
  <c r="I196" i="1"/>
  <c r="I197" i="1"/>
  <c r="G196" i="1"/>
  <c r="G197" i="1"/>
  <c r="O194" i="1"/>
  <c r="O195" i="1"/>
  <c r="N194" i="1"/>
  <c r="N195" i="1"/>
  <c r="L194" i="1"/>
  <c r="L195" i="1"/>
  <c r="I194" i="1"/>
  <c r="I195" i="1"/>
  <c r="G194" i="1"/>
  <c r="G195" i="1"/>
  <c r="O192" i="1"/>
  <c r="O193" i="1"/>
  <c r="N192" i="1"/>
  <c r="N193" i="1"/>
  <c r="L192" i="1"/>
  <c r="L193" i="1"/>
  <c r="I192" i="1"/>
  <c r="I193" i="1"/>
  <c r="G192" i="1"/>
  <c r="G193" i="1"/>
  <c r="O190" i="1"/>
  <c r="O191" i="1"/>
  <c r="N190" i="1"/>
  <c r="N191" i="1"/>
  <c r="L190" i="1"/>
  <c r="L191" i="1"/>
  <c r="I190" i="1"/>
  <c r="I191" i="1"/>
  <c r="G190" i="1"/>
  <c r="G191" i="1"/>
  <c r="O188" i="1"/>
  <c r="O189" i="1"/>
  <c r="N188" i="1"/>
  <c r="N189" i="1"/>
  <c r="L188" i="1"/>
  <c r="L189" i="1"/>
  <c r="I188" i="1"/>
  <c r="I189" i="1"/>
  <c r="G188" i="1"/>
  <c r="G189" i="1"/>
  <c r="O186" i="1"/>
  <c r="O187" i="1"/>
  <c r="N186" i="1"/>
  <c r="N187" i="1"/>
  <c r="L186" i="1"/>
  <c r="L187" i="1"/>
  <c r="I186" i="1"/>
  <c r="I187" i="1"/>
  <c r="G186" i="1"/>
  <c r="G187" i="1"/>
  <c r="O184" i="1"/>
  <c r="O185" i="1"/>
  <c r="N184" i="1"/>
  <c r="N185" i="1"/>
  <c r="L184" i="1"/>
  <c r="L185" i="1"/>
  <c r="I184" i="1"/>
  <c r="I185" i="1"/>
  <c r="G184" i="1"/>
  <c r="G185" i="1"/>
  <c r="O182" i="1"/>
  <c r="O183" i="1"/>
  <c r="N182" i="1"/>
  <c r="N183" i="1"/>
  <c r="L182" i="1"/>
  <c r="L183" i="1"/>
  <c r="I182" i="1"/>
  <c r="I183" i="1"/>
  <c r="G182" i="1"/>
  <c r="G183" i="1"/>
  <c r="O180" i="1"/>
  <c r="O181" i="1"/>
  <c r="N180" i="1"/>
  <c r="N181" i="1"/>
  <c r="L180" i="1"/>
  <c r="L181" i="1"/>
  <c r="I180" i="1"/>
  <c r="I181" i="1"/>
  <c r="G180" i="1"/>
  <c r="G181" i="1"/>
  <c r="O178" i="1"/>
  <c r="O179" i="1"/>
  <c r="N178" i="1"/>
  <c r="N179" i="1"/>
  <c r="L178" i="1"/>
  <c r="L179" i="1"/>
  <c r="I178" i="1"/>
  <c r="I179" i="1"/>
  <c r="G178" i="1"/>
  <c r="G179" i="1"/>
  <c r="O176" i="1"/>
  <c r="O177" i="1"/>
  <c r="N176" i="1"/>
  <c r="N177" i="1"/>
  <c r="L176" i="1"/>
  <c r="L177" i="1"/>
  <c r="I176" i="1"/>
  <c r="I177" i="1"/>
  <c r="G176" i="1"/>
  <c r="G177" i="1"/>
  <c r="O174" i="1"/>
  <c r="O175" i="1"/>
  <c r="N174" i="1"/>
  <c r="N175" i="1"/>
  <c r="L174" i="1"/>
  <c r="L175" i="1"/>
  <c r="I174" i="1"/>
  <c r="I175" i="1"/>
  <c r="G174" i="1"/>
  <c r="G175" i="1"/>
  <c r="O172" i="1"/>
  <c r="O173" i="1"/>
  <c r="N172" i="1"/>
  <c r="N173" i="1"/>
  <c r="L172" i="1"/>
  <c r="L173" i="1"/>
  <c r="I172" i="1"/>
  <c r="I173" i="1"/>
  <c r="G172" i="1"/>
  <c r="G173" i="1"/>
  <c r="O170" i="1"/>
  <c r="O171" i="1"/>
  <c r="N170" i="1"/>
  <c r="N171" i="1"/>
  <c r="L170" i="1"/>
  <c r="L171" i="1"/>
  <c r="I170" i="1"/>
  <c r="I171" i="1"/>
  <c r="G170" i="1"/>
  <c r="G171" i="1"/>
  <c r="O168" i="1"/>
  <c r="O169" i="1"/>
  <c r="N168" i="1"/>
  <c r="N169" i="1"/>
  <c r="L168" i="1"/>
  <c r="L169" i="1"/>
  <c r="I168" i="1"/>
  <c r="I169" i="1"/>
  <c r="G168" i="1"/>
  <c r="G169" i="1"/>
  <c r="O166" i="1"/>
  <c r="O167" i="1"/>
  <c r="N166" i="1"/>
  <c r="N167" i="1"/>
  <c r="L166" i="1"/>
  <c r="L167" i="1"/>
  <c r="I166" i="1"/>
  <c r="I167" i="1"/>
  <c r="G166" i="1"/>
  <c r="G167" i="1"/>
  <c r="O164" i="1"/>
  <c r="O165" i="1"/>
  <c r="N164" i="1"/>
  <c r="N165" i="1"/>
  <c r="L164" i="1"/>
  <c r="L165" i="1"/>
  <c r="I164" i="1"/>
  <c r="I165" i="1"/>
  <c r="G164" i="1"/>
  <c r="G165" i="1"/>
  <c r="O162" i="1"/>
  <c r="O163" i="1"/>
  <c r="N162" i="1"/>
  <c r="N163" i="1"/>
  <c r="L162" i="1"/>
  <c r="L163" i="1"/>
  <c r="I162" i="1"/>
  <c r="I163" i="1"/>
  <c r="G162" i="1"/>
  <c r="G163" i="1"/>
  <c r="O160" i="1"/>
  <c r="O161" i="1"/>
  <c r="N160" i="1"/>
  <c r="N161" i="1"/>
  <c r="L160" i="1"/>
  <c r="L161" i="1"/>
  <c r="I160" i="1"/>
  <c r="I161" i="1"/>
  <c r="G160" i="1"/>
  <c r="G161" i="1"/>
  <c r="O158" i="1"/>
  <c r="O159" i="1"/>
  <c r="N158" i="1"/>
  <c r="N159" i="1"/>
  <c r="L158" i="1"/>
  <c r="L159" i="1"/>
  <c r="I158" i="1"/>
  <c r="I159" i="1"/>
  <c r="G158" i="1"/>
  <c r="G159" i="1"/>
  <c r="O156" i="1"/>
  <c r="O157" i="1"/>
  <c r="N156" i="1"/>
  <c r="N157" i="1"/>
  <c r="L156" i="1"/>
  <c r="L157" i="1"/>
  <c r="I156" i="1"/>
  <c r="I157" i="1"/>
  <c r="G156" i="1"/>
  <c r="G157" i="1"/>
  <c r="O154" i="1"/>
  <c r="O155" i="1"/>
  <c r="N154" i="1"/>
  <c r="N155" i="1"/>
  <c r="L154" i="1"/>
  <c r="L155" i="1"/>
  <c r="I154" i="1"/>
  <c r="I155" i="1"/>
  <c r="G154" i="1"/>
  <c r="G155" i="1"/>
  <c r="O152" i="1"/>
  <c r="O153" i="1"/>
  <c r="N152" i="1"/>
  <c r="N153" i="1"/>
  <c r="L152" i="1"/>
  <c r="L153" i="1"/>
  <c r="I152" i="1"/>
  <c r="I153" i="1"/>
  <c r="G152" i="1"/>
  <c r="G153" i="1"/>
  <c r="O150" i="1"/>
  <c r="O151" i="1"/>
  <c r="N150" i="1"/>
  <c r="N151" i="1"/>
  <c r="L150" i="1"/>
  <c r="L151" i="1"/>
  <c r="I150" i="1"/>
  <c r="I151" i="1"/>
  <c r="G150" i="1"/>
  <c r="G151" i="1"/>
  <c r="O148" i="1"/>
  <c r="O149" i="1"/>
  <c r="N148" i="1"/>
  <c r="N149" i="1"/>
  <c r="L148" i="1"/>
  <c r="L149" i="1"/>
  <c r="I148" i="1"/>
  <c r="I149" i="1"/>
  <c r="G148" i="1"/>
  <c r="G149" i="1"/>
  <c r="O146" i="1"/>
  <c r="O147" i="1"/>
  <c r="N146" i="1"/>
  <c r="N147" i="1"/>
  <c r="L146" i="1"/>
  <c r="L147" i="1"/>
  <c r="I146" i="1"/>
  <c r="I147" i="1"/>
  <c r="G146" i="1"/>
  <c r="G147" i="1"/>
  <c r="O144" i="1"/>
  <c r="O145" i="1"/>
  <c r="N144" i="1"/>
  <c r="N145" i="1"/>
  <c r="L144" i="1"/>
  <c r="L145" i="1"/>
  <c r="I144" i="1"/>
  <c r="I145" i="1"/>
  <c r="G144" i="1"/>
  <c r="G145" i="1"/>
  <c r="O142" i="1"/>
  <c r="O143" i="1"/>
  <c r="N142" i="1"/>
  <c r="N143" i="1"/>
  <c r="L142" i="1"/>
  <c r="L143" i="1"/>
  <c r="I142" i="1"/>
  <c r="I143" i="1"/>
  <c r="G142" i="1"/>
  <c r="G143" i="1"/>
  <c r="O140" i="1"/>
  <c r="O141" i="1"/>
  <c r="N140" i="1"/>
  <c r="N141" i="1"/>
  <c r="L140" i="1"/>
  <c r="L141" i="1"/>
  <c r="I140" i="1"/>
  <c r="I141" i="1"/>
  <c r="G140" i="1"/>
  <c r="G141" i="1"/>
  <c r="O138" i="1"/>
  <c r="O139" i="1"/>
  <c r="N138" i="1"/>
  <c r="N139" i="1"/>
  <c r="L138" i="1"/>
  <c r="L139" i="1"/>
  <c r="I138" i="1"/>
  <c r="I139" i="1"/>
  <c r="G138" i="1"/>
  <c r="G139" i="1"/>
  <c r="O136" i="1"/>
  <c r="O137" i="1"/>
  <c r="N136" i="1"/>
  <c r="N137" i="1"/>
  <c r="L136" i="1"/>
  <c r="L137" i="1"/>
  <c r="I136" i="1"/>
  <c r="I137" i="1"/>
  <c r="G136" i="1"/>
  <c r="G137" i="1"/>
  <c r="O134" i="1"/>
  <c r="O135" i="1"/>
  <c r="N134" i="1"/>
  <c r="N135" i="1"/>
  <c r="L134" i="1"/>
  <c r="L135" i="1"/>
  <c r="I134" i="1"/>
  <c r="I135" i="1"/>
  <c r="G134" i="1"/>
  <c r="G135" i="1"/>
  <c r="O132" i="1"/>
  <c r="O133" i="1"/>
  <c r="N132" i="1"/>
  <c r="N133" i="1"/>
  <c r="L132" i="1"/>
  <c r="L133" i="1"/>
  <c r="I132" i="1"/>
  <c r="I133" i="1"/>
  <c r="G132" i="1"/>
  <c r="G133" i="1"/>
  <c r="O130" i="1"/>
  <c r="O131" i="1"/>
  <c r="N130" i="1"/>
  <c r="N131" i="1"/>
  <c r="L130" i="1"/>
  <c r="L131" i="1"/>
  <c r="I130" i="1"/>
  <c r="I131" i="1"/>
  <c r="G130" i="1"/>
  <c r="G131" i="1"/>
  <c r="O128" i="1"/>
  <c r="O129" i="1"/>
  <c r="N128" i="1"/>
  <c r="N129" i="1"/>
  <c r="L128" i="1"/>
  <c r="L129" i="1"/>
  <c r="I128" i="1"/>
  <c r="I129" i="1"/>
  <c r="G128" i="1"/>
  <c r="G129" i="1"/>
  <c r="O126" i="1"/>
  <c r="O127" i="1"/>
  <c r="N126" i="1"/>
  <c r="N127" i="1"/>
  <c r="L126" i="1"/>
  <c r="L127" i="1"/>
  <c r="I126" i="1"/>
  <c r="I127" i="1"/>
  <c r="G126" i="1"/>
  <c r="G127" i="1"/>
  <c r="O124" i="1"/>
  <c r="O125" i="1"/>
  <c r="N124" i="1"/>
  <c r="N125" i="1"/>
  <c r="L124" i="1"/>
  <c r="L125" i="1"/>
  <c r="I124" i="1"/>
  <c r="I125" i="1"/>
  <c r="G124" i="1"/>
  <c r="G125" i="1"/>
  <c r="O122" i="1"/>
  <c r="O123" i="1"/>
  <c r="N122" i="1"/>
  <c r="N123" i="1"/>
  <c r="L122" i="1"/>
  <c r="L123" i="1"/>
  <c r="I122" i="1"/>
  <c r="I123" i="1"/>
  <c r="G122" i="1"/>
  <c r="G123" i="1"/>
  <c r="O120" i="1"/>
  <c r="O121" i="1"/>
  <c r="N120" i="1"/>
  <c r="N121" i="1"/>
  <c r="L120" i="1"/>
  <c r="L121" i="1"/>
  <c r="I120" i="1"/>
  <c r="I121" i="1"/>
  <c r="G120" i="1"/>
  <c r="G121" i="1"/>
  <c r="O118" i="1"/>
  <c r="O119" i="1"/>
  <c r="N118" i="1"/>
  <c r="N119" i="1"/>
  <c r="L118" i="1"/>
  <c r="L119" i="1"/>
  <c r="I118" i="1"/>
  <c r="I119" i="1"/>
  <c r="G118" i="1"/>
  <c r="G119" i="1"/>
  <c r="O116" i="1"/>
  <c r="O117" i="1"/>
  <c r="N116" i="1"/>
  <c r="N117" i="1"/>
  <c r="L116" i="1"/>
  <c r="L117" i="1"/>
  <c r="I116" i="1"/>
  <c r="I117" i="1"/>
  <c r="G116" i="1"/>
  <c r="G117" i="1"/>
  <c r="O114" i="1"/>
  <c r="O115" i="1"/>
  <c r="N114" i="1"/>
  <c r="N115" i="1"/>
  <c r="L114" i="1"/>
  <c r="L115" i="1"/>
  <c r="I114" i="1"/>
  <c r="I115" i="1"/>
  <c r="G114" i="1"/>
  <c r="G115" i="1"/>
  <c r="O112" i="1"/>
  <c r="O113" i="1"/>
  <c r="N112" i="1"/>
  <c r="N113" i="1"/>
  <c r="L112" i="1"/>
  <c r="L113" i="1"/>
  <c r="I112" i="1"/>
  <c r="I113" i="1"/>
  <c r="G112" i="1"/>
  <c r="G113" i="1"/>
  <c r="O110" i="1"/>
  <c r="O111" i="1"/>
  <c r="N110" i="1"/>
  <c r="N111" i="1"/>
  <c r="L110" i="1"/>
  <c r="L111" i="1"/>
  <c r="I110" i="1"/>
  <c r="I111" i="1"/>
  <c r="G110" i="1"/>
  <c r="G111" i="1"/>
  <c r="O108" i="1"/>
  <c r="O109" i="1"/>
  <c r="N108" i="1"/>
  <c r="N109" i="1"/>
  <c r="L108" i="1"/>
  <c r="L109" i="1"/>
  <c r="I108" i="1"/>
  <c r="I109" i="1"/>
  <c r="G108" i="1"/>
  <c r="G109" i="1"/>
  <c r="O106" i="1"/>
  <c r="O107" i="1"/>
  <c r="N106" i="1"/>
  <c r="N107" i="1"/>
  <c r="L106" i="1"/>
  <c r="L107" i="1"/>
  <c r="I106" i="1"/>
  <c r="I107" i="1"/>
  <c r="G106" i="1"/>
  <c r="G107" i="1"/>
  <c r="O104" i="1"/>
  <c r="O105" i="1"/>
  <c r="N104" i="1"/>
  <c r="N105" i="1"/>
  <c r="L104" i="1"/>
  <c r="L105" i="1"/>
  <c r="I104" i="1"/>
  <c r="I105" i="1"/>
  <c r="G104" i="1"/>
  <c r="G105" i="1"/>
  <c r="O102" i="1"/>
  <c r="O103" i="1"/>
  <c r="N102" i="1"/>
  <c r="N103" i="1"/>
  <c r="L102" i="1"/>
  <c r="L103" i="1"/>
  <c r="I102" i="1"/>
  <c r="I103" i="1"/>
  <c r="G102" i="1"/>
  <c r="G103" i="1"/>
  <c r="O100" i="1"/>
  <c r="O101" i="1"/>
  <c r="N100" i="1"/>
  <c r="N101" i="1"/>
  <c r="L100" i="1"/>
  <c r="L101" i="1"/>
  <c r="I100" i="1"/>
  <c r="I101" i="1"/>
  <c r="G100" i="1"/>
  <c r="G101" i="1"/>
  <c r="O98" i="1"/>
  <c r="O99" i="1"/>
  <c r="N98" i="1"/>
  <c r="N99" i="1"/>
  <c r="L98" i="1"/>
  <c r="L99" i="1"/>
  <c r="I98" i="1"/>
  <c r="I99" i="1"/>
  <c r="G98" i="1"/>
  <c r="G99" i="1"/>
  <c r="O96" i="1"/>
  <c r="O97" i="1"/>
  <c r="N96" i="1"/>
  <c r="N97" i="1"/>
  <c r="L96" i="1"/>
  <c r="L97" i="1"/>
  <c r="I96" i="1"/>
  <c r="I97" i="1"/>
  <c r="G96" i="1"/>
  <c r="G97" i="1"/>
  <c r="O94" i="1"/>
  <c r="O95" i="1"/>
  <c r="N94" i="1"/>
  <c r="N95" i="1"/>
  <c r="L94" i="1"/>
  <c r="L95" i="1"/>
  <c r="I94" i="1"/>
  <c r="I95" i="1"/>
  <c r="G94" i="1"/>
  <c r="G95" i="1"/>
  <c r="O92" i="1"/>
  <c r="O93" i="1"/>
  <c r="N92" i="1"/>
  <c r="N93" i="1"/>
  <c r="L92" i="1"/>
  <c r="L93" i="1"/>
  <c r="I92" i="1"/>
  <c r="I93" i="1"/>
  <c r="G92" i="1"/>
  <c r="G93" i="1"/>
  <c r="O90" i="1"/>
  <c r="O91" i="1"/>
  <c r="N90" i="1"/>
  <c r="N91" i="1"/>
  <c r="L90" i="1"/>
  <c r="L91" i="1"/>
  <c r="I90" i="1"/>
  <c r="I91" i="1"/>
  <c r="G90" i="1"/>
  <c r="G91" i="1"/>
  <c r="O88" i="1"/>
  <c r="O89" i="1"/>
  <c r="N88" i="1"/>
  <c r="N89" i="1"/>
  <c r="L88" i="1"/>
  <c r="L89" i="1"/>
  <c r="I88" i="1"/>
  <c r="I89" i="1"/>
  <c r="G88" i="1"/>
  <c r="G89" i="1"/>
  <c r="O86" i="1"/>
  <c r="O87" i="1"/>
  <c r="N86" i="1"/>
  <c r="N87" i="1"/>
  <c r="L86" i="1"/>
  <c r="L87" i="1"/>
  <c r="I86" i="1"/>
  <c r="I87" i="1"/>
  <c r="G86" i="1"/>
  <c r="G87" i="1"/>
  <c r="O84" i="1"/>
  <c r="O85" i="1"/>
  <c r="N84" i="1"/>
  <c r="N85" i="1"/>
  <c r="L84" i="1"/>
  <c r="L85" i="1"/>
  <c r="I84" i="1"/>
  <c r="I85" i="1"/>
  <c r="G84" i="1"/>
  <c r="G85" i="1"/>
  <c r="O82" i="1"/>
  <c r="O83" i="1"/>
  <c r="N82" i="1"/>
  <c r="N83" i="1"/>
  <c r="L82" i="1"/>
  <c r="L83" i="1"/>
  <c r="I82" i="1"/>
  <c r="I83" i="1"/>
  <c r="G82" i="1"/>
  <c r="G83" i="1"/>
  <c r="O80" i="1"/>
  <c r="O81" i="1"/>
  <c r="N80" i="1"/>
  <c r="N81" i="1"/>
  <c r="L80" i="1"/>
  <c r="L81" i="1"/>
  <c r="I80" i="1"/>
  <c r="I81" i="1"/>
  <c r="G80" i="1"/>
  <c r="G81" i="1"/>
  <c r="O78" i="1"/>
  <c r="O79" i="1"/>
  <c r="N78" i="1"/>
  <c r="N79" i="1"/>
  <c r="L78" i="1"/>
  <c r="L79" i="1"/>
  <c r="I78" i="1"/>
  <c r="I79" i="1"/>
  <c r="G78" i="1"/>
  <c r="G79" i="1"/>
  <c r="O76" i="1"/>
  <c r="O77" i="1"/>
  <c r="N76" i="1"/>
  <c r="N77" i="1"/>
  <c r="L76" i="1"/>
  <c r="L77" i="1"/>
  <c r="I76" i="1"/>
  <c r="I77" i="1"/>
  <c r="G76" i="1"/>
  <c r="G77" i="1"/>
  <c r="O74" i="1"/>
  <c r="O75" i="1"/>
  <c r="N74" i="1"/>
  <c r="N75" i="1"/>
  <c r="L74" i="1"/>
  <c r="L75" i="1"/>
  <c r="I74" i="1"/>
  <c r="I75" i="1"/>
  <c r="G74" i="1"/>
  <c r="G75" i="1"/>
  <c r="O72" i="1"/>
  <c r="O73" i="1"/>
  <c r="N72" i="1"/>
  <c r="N73" i="1"/>
  <c r="L72" i="1"/>
  <c r="L73" i="1"/>
  <c r="I72" i="1"/>
  <c r="I73" i="1"/>
  <c r="G72" i="1"/>
  <c r="G73" i="1"/>
  <c r="O70" i="1"/>
  <c r="O71" i="1"/>
  <c r="N70" i="1"/>
  <c r="N71" i="1"/>
  <c r="L70" i="1"/>
  <c r="L71" i="1"/>
  <c r="I70" i="1"/>
  <c r="I71" i="1"/>
  <c r="G70" i="1"/>
  <c r="G71" i="1"/>
  <c r="O68" i="1"/>
  <c r="O69" i="1"/>
  <c r="N68" i="1"/>
  <c r="N69" i="1"/>
  <c r="L68" i="1"/>
  <c r="L69" i="1"/>
  <c r="I68" i="1"/>
  <c r="I69" i="1"/>
  <c r="G68" i="1"/>
  <c r="G69" i="1"/>
  <c r="O66" i="1"/>
  <c r="O67" i="1"/>
  <c r="N66" i="1"/>
  <c r="N67" i="1"/>
  <c r="L66" i="1"/>
  <c r="L67" i="1"/>
  <c r="I66" i="1"/>
  <c r="I67" i="1"/>
  <c r="G66" i="1"/>
  <c r="G67" i="1"/>
  <c r="O64" i="1"/>
  <c r="O65" i="1"/>
  <c r="N64" i="1"/>
  <c r="N65" i="1"/>
  <c r="L64" i="1"/>
  <c r="L65" i="1"/>
  <c r="I64" i="1"/>
  <c r="I65" i="1"/>
  <c r="G64" i="1"/>
  <c r="G65" i="1"/>
  <c r="O62" i="1"/>
  <c r="O63" i="1"/>
  <c r="N62" i="1"/>
  <c r="N63" i="1"/>
  <c r="L62" i="1"/>
  <c r="L63" i="1"/>
  <c r="I62" i="1"/>
  <c r="I63" i="1"/>
  <c r="G62" i="1"/>
  <c r="G63" i="1"/>
  <c r="O60" i="1"/>
  <c r="O61" i="1"/>
  <c r="N60" i="1"/>
  <c r="N61" i="1"/>
  <c r="L60" i="1"/>
  <c r="L61" i="1"/>
  <c r="I60" i="1"/>
  <c r="I61" i="1"/>
  <c r="G60" i="1"/>
  <c r="G61" i="1"/>
  <c r="O58" i="1"/>
  <c r="O59" i="1"/>
  <c r="N58" i="1"/>
  <c r="N59" i="1"/>
  <c r="L58" i="1"/>
  <c r="L59" i="1"/>
  <c r="I58" i="1"/>
  <c r="I59" i="1"/>
  <c r="G58" i="1"/>
  <c r="G59" i="1"/>
  <c r="O56" i="1"/>
  <c r="O57" i="1"/>
  <c r="N56" i="1"/>
  <c r="N57" i="1"/>
  <c r="L56" i="1"/>
  <c r="L57" i="1"/>
  <c r="I56" i="1"/>
  <c r="I57" i="1"/>
  <c r="G56" i="1"/>
  <c r="G57" i="1"/>
  <c r="O54" i="1"/>
  <c r="O55" i="1"/>
  <c r="N54" i="1"/>
  <c r="N55" i="1"/>
  <c r="L54" i="1"/>
  <c r="L55" i="1"/>
  <c r="I54" i="1"/>
  <c r="I55" i="1"/>
  <c r="G54" i="1"/>
  <c r="G55" i="1"/>
  <c r="O52" i="1"/>
  <c r="O53" i="1"/>
  <c r="N52" i="1"/>
  <c r="N53" i="1"/>
  <c r="L52" i="1"/>
  <c r="L53" i="1"/>
  <c r="I52" i="1"/>
  <c r="I53" i="1"/>
  <c r="G52" i="1"/>
  <c r="G53" i="1"/>
  <c r="O50" i="1"/>
  <c r="O51" i="1"/>
  <c r="N50" i="1"/>
  <c r="N51" i="1"/>
  <c r="L50" i="1"/>
  <c r="L51" i="1"/>
  <c r="I50" i="1"/>
  <c r="I51" i="1"/>
  <c r="G50" i="1"/>
  <c r="G51" i="1"/>
  <c r="O48" i="1"/>
  <c r="O49" i="1"/>
  <c r="N48" i="1"/>
  <c r="N49" i="1"/>
  <c r="L48" i="1"/>
  <c r="L49" i="1"/>
  <c r="I48" i="1"/>
  <c r="I49" i="1"/>
  <c r="G48" i="1"/>
  <c r="G49" i="1"/>
  <c r="O46" i="1"/>
  <c r="O47" i="1"/>
  <c r="N46" i="1"/>
  <c r="N47" i="1"/>
  <c r="L46" i="1"/>
  <c r="L47" i="1"/>
  <c r="I46" i="1"/>
  <c r="I47" i="1"/>
  <c r="G46" i="1"/>
  <c r="G47" i="1"/>
  <c r="O44" i="1"/>
  <c r="O45" i="1"/>
  <c r="N44" i="1"/>
  <c r="N45" i="1"/>
  <c r="L44" i="1"/>
  <c r="L45" i="1"/>
  <c r="I44" i="1"/>
  <c r="I45" i="1"/>
  <c r="G44" i="1"/>
  <c r="G45" i="1"/>
  <c r="O42" i="1"/>
  <c r="O43" i="1"/>
  <c r="N42" i="1"/>
  <c r="N43" i="1"/>
  <c r="L42" i="1"/>
  <c r="L43" i="1"/>
  <c r="I42" i="1"/>
  <c r="I43" i="1"/>
  <c r="G42" i="1"/>
  <c r="G43" i="1"/>
  <c r="O40" i="1"/>
  <c r="O41" i="1"/>
  <c r="N40" i="1"/>
  <c r="N41" i="1"/>
  <c r="L40" i="1"/>
  <c r="L41" i="1"/>
  <c r="I40" i="1"/>
  <c r="I41" i="1"/>
  <c r="G40" i="1"/>
  <c r="G41" i="1"/>
  <c r="O38" i="1"/>
  <c r="O39" i="1"/>
  <c r="N38" i="1"/>
  <c r="N39" i="1"/>
  <c r="L38" i="1"/>
  <c r="L39" i="1"/>
  <c r="I38" i="1"/>
  <c r="I39" i="1"/>
  <c r="G38" i="1"/>
  <c r="G39" i="1"/>
  <c r="O36" i="1"/>
  <c r="O37" i="1"/>
  <c r="N36" i="1"/>
  <c r="N37" i="1"/>
  <c r="L36" i="1"/>
  <c r="L37" i="1"/>
  <c r="I36" i="1"/>
  <c r="I37" i="1"/>
  <c r="G36" i="1"/>
  <c r="G37" i="1"/>
  <c r="O34" i="1"/>
  <c r="O35" i="1"/>
  <c r="N34" i="1"/>
  <c r="N35" i="1"/>
  <c r="L34" i="1"/>
  <c r="L35" i="1"/>
  <c r="I34" i="1"/>
  <c r="I35" i="1"/>
  <c r="G34" i="1"/>
  <c r="G35" i="1"/>
  <c r="O32" i="1"/>
  <c r="O33" i="1"/>
  <c r="N32" i="1"/>
  <c r="N33" i="1"/>
  <c r="L32" i="1"/>
  <c r="L33" i="1"/>
  <c r="I32" i="1"/>
  <c r="I33" i="1"/>
  <c r="G32" i="1"/>
  <c r="G33" i="1"/>
  <c r="O30" i="1"/>
  <c r="O31" i="1"/>
  <c r="N30" i="1"/>
  <c r="N31" i="1"/>
  <c r="L30" i="1"/>
  <c r="L31" i="1"/>
  <c r="I30" i="1"/>
  <c r="I31" i="1"/>
  <c r="G30" i="1"/>
  <c r="G31" i="1"/>
  <c r="O28" i="1"/>
  <c r="O29" i="1"/>
  <c r="N28" i="1"/>
  <c r="N29" i="1"/>
  <c r="L28" i="1"/>
  <c r="L29" i="1"/>
  <c r="I28" i="1"/>
  <c r="I29" i="1"/>
  <c r="G28" i="1"/>
  <c r="G29" i="1"/>
  <c r="O26" i="1"/>
  <c r="O27" i="1"/>
  <c r="N26" i="1"/>
  <c r="N27" i="1"/>
  <c r="L26" i="1"/>
  <c r="L27" i="1"/>
  <c r="I26" i="1"/>
  <c r="I27" i="1"/>
  <c r="G26" i="1"/>
  <c r="G27" i="1"/>
  <c r="O24" i="1"/>
  <c r="O25" i="1"/>
  <c r="N24" i="1"/>
  <c r="N25" i="1"/>
  <c r="L24" i="1"/>
  <c r="L25" i="1"/>
  <c r="I24" i="1"/>
  <c r="I25" i="1"/>
  <c r="G24" i="1"/>
  <c r="G25" i="1"/>
  <c r="O22" i="1"/>
  <c r="O23" i="1"/>
  <c r="N22" i="1"/>
  <c r="N23" i="1"/>
  <c r="L22" i="1"/>
  <c r="L23" i="1"/>
  <c r="I22" i="1"/>
  <c r="I23" i="1"/>
  <c r="G22" i="1"/>
  <c r="G23" i="1"/>
  <c r="O20" i="1"/>
  <c r="O21" i="1"/>
  <c r="N20" i="1"/>
  <c r="N21" i="1"/>
  <c r="L20" i="1"/>
  <c r="L21" i="1"/>
  <c r="I20" i="1"/>
  <c r="I21" i="1"/>
  <c r="G20" i="1"/>
  <c r="G21" i="1"/>
  <c r="O18" i="1"/>
  <c r="O19" i="1"/>
  <c r="N18" i="1"/>
  <c r="N19" i="1"/>
  <c r="L18" i="1"/>
  <c r="L19" i="1"/>
  <c r="I18" i="1"/>
  <c r="I19" i="1"/>
  <c r="G18" i="1"/>
  <c r="G19" i="1"/>
  <c r="O16" i="1"/>
  <c r="O17" i="1"/>
  <c r="N16" i="1"/>
  <c r="N17" i="1"/>
  <c r="L16" i="1"/>
  <c r="L17" i="1"/>
  <c r="I16" i="1"/>
  <c r="I17" i="1"/>
  <c r="G16" i="1"/>
  <c r="G17" i="1"/>
  <c r="O14" i="1"/>
  <c r="O15" i="1"/>
  <c r="N14" i="1"/>
  <c r="N15" i="1"/>
  <c r="L14" i="1"/>
  <c r="L15" i="1"/>
  <c r="I14" i="1"/>
  <c r="I15" i="1"/>
  <c r="G14" i="1"/>
  <c r="G15" i="1"/>
  <c r="O12" i="1"/>
  <c r="O13" i="1"/>
  <c r="N12" i="1"/>
  <c r="N13" i="1"/>
  <c r="L12" i="1"/>
  <c r="L13" i="1"/>
  <c r="I12" i="1"/>
  <c r="I13" i="1"/>
  <c r="G12" i="1"/>
  <c r="G13" i="1"/>
  <c r="O10" i="1"/>
  <c r="O11" i="1"/>
  <c r="N10" i="1"/>
  <c r="N11" i="1"/>
  <c r="L10" i="1"/>
  <c r="L11" i="1"/>
  <c r="I10" i="1"/>
  <c r="I11" i="1"/>
  <c r="G10" i="1"/>
  <c r="G11" i="1"/>
  <c r="I5" i="2" l="1"/>
  <c r="J4" i="2"/>
  <c r="J5" i="2" s="1"/>
  <c r="J6" i="2" l="1"/>
  <c r="J7" i="2" s="1"/>
  <c r="J8" i="2" s="1"/>
  <c r="J9" i="2" s="1"/>
  <c r="J10" i="2" s="1"/>
  <c r="J11" i="2" s="1"/>
  <c r="J12" i="2" s="1"/>
  <c r="J13" i="2" s="1"/>
  <c r="J14" i="2" s="1"/>
  <c r="J15" i="2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J16" i="2" l="1"/>
  <c r="J17" i="2" l="1"/>
  <c r="J18" i="2" s="1"/>
  <c r="J19" i="2" s="1"/>
  <c r="J20" i="2" s="1"/>
  <c r="J21" i="2" s="1"/>
  <c r="J22" i="2" s="1"/>
  <c r="J23" i="2" s="1"/>
  <c r="J24" i="2" l="1"/>
  <c r="J25" i="2" l="1"/>
  <c r="J26" i="2" l="1"/>
  <c r="J27" i="2" l="1"/>
  <c r="J28" i="2" l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</calcChain>
</file>

<file path=xl/sharedStrings.xml><?xml version="1.0" encoding="utf-8"?>
<sst xmlns="http://schemas.openxmlformats.org/spreadsheetml/2006/main" count="1749" uniqueCount="78">
  <si>
    <t>Fonction</t>
  </si>
  <si>
    <t>Commentaire permanent</t>
  </si>
  <si>
    <t/>
  </si>
  <si>
    <t>Périodes</t>
  </si>
  <si>
    <t>Du</t>
  </si>
  <si>
    <t>Au</t>
  </si>
  <si>
    <t>Dates</t>
  </si>
  <si>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</si>
  <si>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</si>
  <si>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</si>
  <si>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</si>
  <si>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</si>
  <si>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</si>
  <si>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</si>
  <si>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</si>
  <si>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</si>
  <si>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</si>
  <si>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</si>
  <si>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</si>
  <si>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</si>
  <si>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Employés de la semaine</t>
  </si>
  <si>
    <t>Fonctions</t>
  </si>
  <si>
    <t>Mois</t>
  </si>
  <si>
    <t>Plombier classe 1</t>
  </si>
  <si>
    <t>Plombier classe 2</t>
  </si>
  <si>
    <t>Plombier classe 3</t>
  </si>
  <si>
    <t>Plombier classe 4</t>
  </si>
  <si>
    <t>Plombier classe 5</t>
  </si>
  <si>
    <t>Claude Roy</t>
  </si>
  <si>
    <t>Maxime Roy</t>
  </si>
  <si>
    <t>Pierre Roy</t>
  </si>
  <si>
    <t>Charles roy</t>
  </si>
  <si>
    <t>François Roy</t>
  </si>
  <si>
    <t>Paul Roy</t>
  </si>
  <si>
    <t>Éric Roy</t>
  </si>
  <si>
    <t>Jean Roy</t>
  </si>
  <si>
    <t>Luc Roy</t>
  </si>
  <si>
    <t>Jean-Paul Roy</t>
  </si>
  <si>
    <t>Pierre-Luc Roy</t>
  </si>
  <si>
    <t>Karl Roy</t>
  </si>
  <si>
    <t>Gilles Roy</t>
  </si>
  <si>
    <t>Jean-François Roy</t>
  </si>
  <si>
    <t>Mario Roy</t>
  </si>
  <si>
    <t>Henri Roy</t>
  </si>
  <si>
    <t>Henri-Paul Roy</t>
  </si>
  <si>
    <t>Michel Roy</t>
  </si>
  <si>
    <t>Jean-Michel Roy</t>
  </si>
  <si>
    <t>Carol Roy</t>
  </si>
  <si>
    <t>Marc Roy</t>
  </si>
  <si>
    <t>Pol Roy</t>
  </si>
  <si>
    <t>Jean-Marc Roy</t>
  </si>
  <si>
    <t>Tom Roy</t>
  </si>
  <si>
    <t>Dany Roy</t>
  </si>
  <si>
    <t>Daniel Roy</t>
  </si>
  <si>
    <t>André Roy</t>
  </si>
  <si>
    <t>Paul-André Roy</t>
  </si>
  <si>
    <t>Jean-Charles Roy</t>
  </si>
  <si>
    <t>Simon Roy</t>
  </si>
  <si>
    <t>Alain Roy</t>
  </si>
  <si>
    <t>Simon-Charles Roy</t>
  </si>
  <si>
    <t>Pierre-André Roy</t>
  </si>
  <si>
    <t>Pierre-Karl Roy</t>
  </si>
  <si>
    <t>Paul-Émile Roy</t>
  </si>
  <si>
    <t>Émile Roy</t>
  </si>
  <si>
    <t>Émilien Roy</t>
  </si>
  <si>
    <t>Jean_tom Roy</t>
  </si>
  <si>
    <t>Tommy Roy</t>
  </si>
  <si>
    <t>Normand Roy</t>
  </si>
  <si>
    <t>Benoit Roy</t>
  </si>
  <si>
    <t>Bernard Roy</t>
  </si>
  <si>
    <t>Bertrand Roy</t>
  </si>
  <si>
    <t>Travis Roy</t>
  </si>
  <si>
    <t>Sam Roy</t>
  </si>
  <si>
    <t>Emplyés</t>
  </si>
  <si>
    <t>Période</t>
  </si>
  <si>
    <t>Année</t>
  </si>
  <si>
    <t>Date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</si>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</sst>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5" x14ac:knownFonts="1">
    <font>
      <sz val="10"/>
      <name val="Arial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ECAF"/>
        <bgColor indexed="64"/>
      </patternFill>
    </fill>
    <fill>
      <gradientFill degree="90">
        <stop position="0">
          <color theme="4" tint="0.59999389629810485"/>
        </stop>
        <stop position="0.5">
          <color theme="0"/>
        </stop>
        <stop position="1">
          <color theme="4" tint="0.59999389629810485"/>
        </stop>
      </gradientFill>
    </fill>
    <fill>
      <gradientFill degree="90">
        <stop position="0">
          <color rgb="FFB4C6E7"/>
        </stop>
        <stop position="1">
          <color theme="0"/>
        </stop>
      </gradient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auto="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2" borderId="10" xfId="0" quotePrefix="1" applyFon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3" fillId="3" borderId="5" xfId="0" applyFont="1" applyFill="1" applyBorder="1" applyAlignment="1" applyProtection="1">
      <alignment horizontal="center"/>
      <protection hidden="1"/>
    </xf>
    <xf numFmtId="164" fontId="0" fillId="3" borderId="1" xfId="0" applyNumberFormat="1" applyFill="1" applyBorder="1" applyAlignment="1" applyProtection="1">
      <alignment horizontal="center"/>
      <protection hidden="1"/>
    </xf>
    <xf numFmtId="164" fontId="0" fillId="3" borderId="6" xfId="0" applyNumberFormat="1" applyFill="1" applyBorder="1" applyAlignment="1" applyProtection="1">
      <alignment horizontal="center"/>
      <protection hidden="1"/>
    </xf>
    <xf numFmtId="0" fontId="3" fillId="3" borderId="7" xfId="0" applyFont="1" applyFill="1" applyBorder="1" applyAlignment="1" applyProtection="1">
      <alignment horizontal="center"/>
      <protection hidden="1"/>
    </xf>
    <xf numFmtId="164" fontId="0" fillId="3" borderId="8" xfId="0" applyNumberFormat="1" applyFill="1" applyBorder="1" applyAlignment="1" applyProtection="1">
      <alignment horizontal="center"/>
      <protection hidden="1"/>
    </xf>
    <xf numFmtId="164" fontId="0" fillId="3" borderId="9" xfId="0" applyNumberFormat="1" applyFill="1" applyBorder="1" applyAlignment="1" applyProtection="1">
      <alignment horizontal="center"/>
      <protection hidden="1"/>
    </xf>
    <xf numFmtId="0" fontId="0" fillId="2" borderId="13" xfId="0" applyFill="1" applyBorder="1" applyProtection="1">
      <protection locked="0"/>
    </xf>
    <xf numFmtId="0" fontId="0" fillId="5" borderId="0" xfId="0" applyFill="1" applyProtection="1">
      <protection hidden="1"/>
    </xf>
    <xf numFmtId="0" fontId="0" fillId="5" borderId="0" xfId="0" applyFill="1" applyProtection="1">
      <protection locked="0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 vertical="center" wrapText="1"/>
      <protection hidden="1"/>
    </xf>
    <xf numFmtId="0" fontId="0" fillId="5" borderId="1" xfId="0" applyFill="1" applyBorder="1" applyProtection="1">
      <protection hidden="1"/>
    </xf>
    <xf numFmtId="14" fontId="0" fillId="5" borderId="1" xfId="0" applyNumberFormat="1" applyFill="1" applyBorder="1" applyProtection="1">
      <protection hidden="1"/>
    </xf>
    <xf numFmtId="0" fontId="0" fillId="5" borderId="0" xfId="0" applyFill="1"/>
    <xf numFmtId="0" fontId="2" fillId="5" borderId="0" xfId="0" quotePrefix="1" applyFont="1" applyFill="1"/>
    <xf numFmtId="0" fontId="0" fillId="5" borderId="1" xfId="0" applyFill="1" applyBorder="1" applyProtection="1">
      <protection locked="0"/>
    </xf>
    <xf numFmtId="0" fontId="1" fillId="6" borderId="16" xfId="0" applyFont="1" applyFill="1" applyBorder="1" applyAlignment="1">
      <alignment horizontal="left" vertical="center"/>
    </xf>
    <xf numFmtId="0" fontId="1" fillId="6" borderId="8" xfId="0" applyFont="1" applyFill="1" applyBorder="1" applyAlignment="1">
      <alignment horizontal="left" vertical="center"/>
    </xf>
    <xf numFmtId="0" fontId="0" fillId="5" borderId="1" xfId="0" applyFill="1" applyBorder="1" applyAlignment="1" applyProtection="1">
      <alignment horizontal="right" indent="1"/>
      <protection hidden="1"/>
    </xf>
    <xf numFmtId="0" fontId="0" fillId="2" borderId="1" xfId="0" applyFill="1" applyBorder="1" applyAlignment="1" applyProtection="1">
      <alignment horizontal="right" indent="1"/>
      <protection locked="0"/>
    </xf>
    <xf numFmtId="0" fontId="1" fillId="4" borderId="2" xfId="0" applyFont="1" applyFill="1" applyBorder="1" applyAlignment="1">
      <alignment horizontal="centerContinuous" vertical="center" wrapText="1"/>
    </xf>
    <xf numFmtId="0" fontId="1" fillId="6" borderId="19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Protection="1">
      <protection locked="0"/>
    </xf>
    <xf numFmtId="164" fontId="0" fillId="3" borderId="13" xfId="0" applyNumberFormat="1" applyFill="1" applyBorder="1" applyAlignment="1" applyProtection="1">
      <alignment horizontal="center"/>
      <protection hidden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64" fontId="0" fillId="2" borderId="21" xfId="0" applyNumberFormat="1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left" indent="1"/>
      <protection locked="0"/>
    </xf>
    <xf numFmtId="0" fontId="0" fillId="9" borderId="23" xfId="0" applyFill="1" applyBorder="1" applyProtection="1">
      <protection locked="0"/>
    </xf>
    <xf numFmtId="0" fontId="0" fillId="8" borderId="23" xfId="0" applyFill="1" applyBorder="1" applyProtection="1">
      <protection hidden="1"/>
    </xf>
    <xf numFmtId="14" fontId="0" fillId="8" borderId="23" xfId="0" applyNumberFormat="1" applyFill="1" applyBorder="1" applyProtection="1">
      <protection hidden="1"/>
    </xf>
    <xf numFmtId="0" fontId="0" fillId="8" borderId="23" xfId="0" applyFill="1" applyBorder="1" applyProtection="1">
      <protection locked="0"/>
    </xf>
    <xf numFmtId="0" fontId="0" fillId="8" borderId="24" xfId="0" applyFill="1" applyBorder="1" applyAlignment="1" applyProtection="1">
      <alignment horizontal="right" indent="1"/>
      <protection hidden="1"/>
    </xf>
    <xf numFmtId="0" fontId="0" fillId="8" borderId="25" xfId="0" applyFill="1" applyBorder="1" applyProtection="1">
      <protection hidden="1"/>
    </xf>
    <xf numFmtId="0" fontId="2" fillId="3" borderId="20" xfId="0" applyFont="1" applyFill="1" applyBorder="1" applyAlignment="1" applyProtection="1">
      <alignment horizontal="left" inden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 applyProtection="1">
      <alignment horizontal="left" indent="1"/>
      <protection locked="0"/>
    </xf>
    <xf numFmtId="0" fontId="0" fillId="5" borderId="0" xfId="0" applyFill="1" applyAlignment="1" applyProtection="1">
      <alignment horizontal="right" indent="1"/>
      <protection hidden="1"/>
    </xf>
    <xf numFmtId="0" fontId="0" fillId="5" borderId="1" xfId="0" applyFill="1" applyBorder="1" applyAlignment="1" applyProtection="1">
      <alignment horizontal="right" indent="2"/>
      <protection hidden="1"/>
    </xf>
    <xf numFmtId="0" fontId="0" fillId="8" borderId="23" xfId="0" applyFill="1" applyBorder="1" applyAlignment="1" applyProtection="1">
      <alignment horizontal="right" indent="1"/>
      <protection locked="0"/>
    </xf>
    <xf numFmtId="0" fontId="0" fillId="5" borderId="0" xfId="0" applyFill="1" applyAlignment="1" applyProtection="1">
      <alignment horizontal="left" indent="1"/>
      <protection hidden="1"/>
    </xf>
    <xf numFmtId="4" fontId="0" fillId="5" borderId="1" xfId="0" applyNumberFormat="1" applyFill="1" applyBorder="1" applyAlignment="1" applyProtection="1">
      <alignment horizontal="right" indent="1"/>
      <protection hidden="1"/>
    </xf>
    <xf numFmtId="4" fontId="0" fillId="2" borderId="1" xfId="0" applyNumberFormat="1" applyFill="1" applyBorder="1" applyAlignment="1" applyProtection="1">
      <alignment horizontal="right" indent="1"/>
      <protection locked="0"/>
    </xf>
    <xf numFmtId="0" fontId="2" fillId="3" borderId="11" xfId="0" applyFont="1" applyFill="1" applyBorder="1" applyAlignment="1" applyProtection="1">
      <alignment horizontal="left" indent="1"/>
      <protection locked="0"/>
    </xf>
    <xf numFmtId="2" fontId="0" fillId="5" borderId="0" xfId="0" applyNumberFormat="1" applyFill="1" applyBorder="1" applyAlignment="1" applyProtection="1">
      <alignment horizontal="right" vertical="center" indent="1"/>
      <protection hidden="1"/>
    </xf>
    <xf numFmtId="0" fontId="0" fillId="8" borderId="26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0" fontId="0" fillId="5" borderId="27" xfId="0" applyFill="1" applyBorder="1" applyAlignment="1" applyProtection="1">
      <alignment horizontal="left" indent="1"/>
      <protection locked="0"/>
    </xf>
    <xf numFmtId="0" fontId="0" fillId="5" borderId="28" xfId="0" applyFill="1" applyBorder="1" applyProtection="1">
      <protection hidden="1"/>
    </xf>
    <xf numFmtId="0" fontId="0" fillId="5" borderId="29" xfId="0" applyFill="1" applyBorder="1" applyAlignment="1" applyProtection="1">
      <alignment horizontal="left" indent="1"/>
      <protection locked="0"/>
    </xf>
    <xf numFmtId="0" fontId="0" fillId="5" borderId="30" xfId="0" applyFill="1" applyBorder="1" applyProtection="1">
      <protection hidden="1"/>
    </xf>
    <xf numFmtId="0" fontId="0" fillId="7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4" borderId="18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CAF"/>
      <color rgb="FFB4C6E7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48683</xdr:colOff>
      <xdr:row>1</xdr:row>
      <xdr:rowOff>7196</xdr:rowOff>
    </xdr:from>
    <xdr:to>
      <xdr:col>1</xdr:col>
      <xdr:colOff>1277408</xdr:colOff>
      <xdr:row>3</xdr:row>
      <xdr:rowOff>56302</xdr:rowOff>
    </xdr:to>
    <xdr:sp macro="[0]!Ajout_employ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03199D-11D9-426F-A732-D8E47D17EB8B}"/>
            </a:ext>
          </a:extLst>
        </xdr:cNvPr>
        <xdr:cNvSpPr/>
      </xdr:nvSpPr>
      <xdr:spPr>
        <a:xfrm>
          <a:off x="48683" y="81279"/>
          <a:ext cx="1494367" cy="56388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0" cap="none" spc="0" baseline="0">
              <a:ln w="0"/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Ajouter employés de la semaine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EC55-F67D-4DB6-9FC9-68427482E2E9}">
  <sheetPr codeName="Travail"/>
  <dimension ref="B1:Q558"/>
  <sheetViews>
    <sheetView tabSelected="1" zoomScale="110" zoomScaleNormal="110" workbookViewId="0">
      <pane xSplit="2" ySplit="8" topLeftCell="C9" activePane="bottomRight" state="frozenSplit"/>
      <selection pane="topRight" activeCell="C1" sqref="C1"/>
      <selection pane="bottomLeft" activeCell="A6" sqref="A6"/>
      <selection pane="bottomRight" activeCell="B10" sqref="B10"/>
    </sheetView>
  </sheetViews>
  <sheetFormatPr baseColWidth="10" defaultColWidth="11.5703125" defaultRowHeight="12.75" x14ac:dyDescent="0.2"/>
  <cols>
    <col min="1" max="1" width="4" style="16" customWidth="1"/>
    <col min="2" max="2" width="26.7109375" style="17" customWidth="1"/>
    <col min="3" max="3" width="18.85546875" style="17" customWidth="1"/>
    <col min="4" max="4" width="7.42578125" style="16" customWidth="1"/>
    <col min="5" max="5" width="13.7109375" style="16" customWidth="1"/>
    <col min="6" max="6" width="9.7109375" style="16" customWidth="1"/>
    <col min="7" max="7" width="13.7109375" style="16" customWidth="1"/>
    <col min="8" max="8" width="10" style="17" customWidth="1"/>
    <col min="9" max="9" width="10" style="49" customWidth="1"/>
    <col min="10" max="10" width="10" style="17" customWidth="1"/>
    <col min="11" max="11" width="10.42578125" style="17" customWidth="1"/>
    <col min="12" max="14" width="10" style="17" customWidth="1"/>
    <col min="15" max="15" width="10" style="16" customWidth="1"/>
    <col min="16" max="16" width="58.7109375" style="17" customWidth="1"/>
    <col min="17" max="17" width="58.7109375" style="16" customWidth="1"/>
    <col min="18" max="16384" width="11.5703125" style="16"/>
  </cols>
  <sheetData>
    <row r="1" spans="2:17" ht="6" customHeight="1" x14ac:dyDescent="0.2"/>
    <row r="2" spans="2:17" ht="28.15" customHeight="1" x14ac:dyDescent="0.2">
      <c r="B2" s="16"/>
      <c r="C2" s="16"/>
      <c r="H2" s="16"/>
      <c r="J2" s="16"/>
      <c r="K2" s="16"/>
      <c r="L2" s="16"/>
      <c r="M2" s="16"/>
      <c r="N2" s="16"/>
      <c r="P2" s="16"/>
    </row>
    <row r="3" spans="2:17" ht="12.6" customHeight="1" x14ac:dyDescent="0.2">
      <c r="B3" s="16"/>
      <c r="C3" s="16"/>
      <c r="H3" s="16"/>
      <c r="J3" s="16"/>
      <c r="K3" s="16"/>
      <c r="L3" s="16"/>
      <c r="M3" s="16"/>
      <c r="N3" s="16"/>
      <c r="P3" s="16"/>
    </row>
    <row r="4" spans="2:17" ht="12.6" customHeight="1" x14ac:dyDescent="0.2">
      <c r="C4" s="16"/>
      <c r="P4" s="16"/>
    </row>
    <row r="5" spans="2:17" ht="21" customHeight="1" x14ac:dyDescent="0.2">
      <c r="C5" s="16"/>
      <c r="H5" s="16"/>
      <c r="J5" s="16"/>
      <c r="K5" s="16"/>
      <c r="L5" s="16"/>
      <c r="M5" s="16"/>
      <c r="N5" s="16"/>
      <c r="P5" s="52"/>
    </row>
    <row r="6" spans="2:17" ht="30.6" customHeight="1" thickBot="1" x14ac:dyDescent="0.25">
      <c r="B6" s="16"/>
      <c r="C6" s="16"/>
      <c r="G6" s="56"/>
      <c r="H6" s="56"/>
      <c r="I6" s="56"/>
      <c r="J6" s="56"/>
      <c r="K6" s="56"/>
      <c r="L6" s="56"/>
      <c r="M6" s="56"/>
      <c r="N6" s="56"/>
      <c r="P6" s="16"/>
    </row>
    <row r="7" spans="2:17" ht="15" x14ac:dyDescent="0.2">
      <c r="B7" s="18" t="s">
        <v>73</v>
      </c>
      <c r="C7" s="47" t="s">
        <v>0</v>
      </c>
      <c r="D7" s="47" t="s">
        <v>75</v>
      </c>
      <c r="E7" s="47" t="s">
        <v>22</v>
      </c>
      <c r="F7" s="47" t="s">
        <v>74</v>
      </c>
      <c r="G7" s="47" t="s">
        <v>76</v>
      </c>
      <c r="H7" s="47"/>
      <c r="I7" s="47"/>
      <c r="J7" s="47"/>
      <c r="K7" s="47"/>
      <c r="L7" s="47"/>
      <c r="M7" s="47"/>
      <c r="N7" s="47"/>
      <c r="O7" s="47"/>
      <c r="P7" s="47" t="s">
        <v>77</v>
      </c>
      <c r="Q7" s="19" t="s">
        <v>77</v>
      </c>
    </row>
    <row r="8" spans="2:17" x14ac:dyDescent="0.2">
      <c r="B8" s="62"/>
      <c r="C8" s="24"/>
      <c r="D8" s="20"/>
      <c r="E8" s="20"/>
      <c r="F8" s="20"/>
      <c r="G8" s="20"/>
      <c r="H8" s="28"/>
      <c r="I8" s="50"/>
      <c r="J8" s="28"/>
      <c r="K8" s="28"/>
      <c r="L8" s="27"/>
      <c r="M8" s="28"/>
      <c r="N8" s="27"/>
      <c r="O8" s="27"/>
      <c r="P8" s="1"/>
      <c r="Q8" s="63"/>
    </row>
    <row r="9" spans="2:17" x14ac:dyDescent="0.2">
      <c r="B9" s="62"/>
      <c r="C9" s="24"/>
      <c r="D9" s="20"/>
      <c r="E9" s="20"/>
      <c r="F9" s="20"/>
      <c r="G9" s="20"/>
      <c r="H9" s="28"/>
      <c r="I9" s="50"/>
      <c r="J9" s="28"/>
      <c r="K9" s="28"/>
      <c r="L9" s="27"/>
      <c r="M9" s="28"/>
      <c r="N9" s="27"/>
      <c r="O9" s="27"/>
      <c r="P9" s="1"/>
      <c r="Q9" s="63"/>
    </row>
    <row r="10" spans="2:17" x14ac:dyDescent="0.2">
      <c r="B10" s="60" t="s">
        <v>28</v>
      </c>
      <c r="C10" s="64" t="s">
        <v>23</v>
      </c>
      <c r="D10" s="65">
        <v>2019</v>
      </c>
      <c r="E10" s="48" t="s">
        <v>8</v>
      </c>
      <c r="F10" s="28">
        <v>1</v>
      </c>
      <c r="G10" s="21">
        <f>IFERROR(VLOOKUP(F10,Base!$H$4:$J$55,3,FALSE),"")</f>
        <v>43470</v>
      </c>
      <c r="H10" s="54"/>
      <c r="I10" s="53" t="str">
        <f t="shared" ref="I10:I11" si="0">IF(IF(H10&lt;40,0,(H10-40)*1.5)=0,"",IF(H10&lt;40,0,(H10-40)*1.5))</f>
        <v/>
      </c>
      <c r="J10" s="28"/>
      <c r="K10" s="28"/>
      <c r="L10" s="53" t="str">
        <f t="shared" ref="L10:L11" si="1">IF(SUM(I10:K10)+IF(ISBLANK(H10),0,MIN(H10,40))=0,"",SUM(I10:K10)+IF(ISBLANK(H10),0,MIN(H10,40)))</f>
        <v/>
      </c>
      <c r="M10" s="54"/>
      <c r="N10" s="53" t="str">
        <f t="shared" ref="N10:N11" si="2">IF(M10&gt;40,IF(M10-40-(40-L10)&gt;0,(40-L10)+((M10-40)*1.5),40-L10),"")</f>
        <v/>
      </c>
      <c r="O10" s="53" t="str">
        <f>IF(SUMIFS(L$9:L10,B$9:B10,B10)-SUMIFS(M$9:M10,B$9:B10,B10)=0,"",IF(N10&lt;&gt;"",M10-L10-N10+SUMIFS(L$9:L10,B$9:B10,B10)-SUMIFS(M$9:M10,B$9:B10,B10),+SUMIFS(L$9:L10,B$9:B10,B10)-SUMIFS(M$9:M10,B$9:B10,B10)))</f>
        <v/>
      </c>
      <c r="P10" s="1"/>
      <c r="Q10" s="61"/>
    </row>
    <row r="11" spans="2:17" x14ac:dyDescent="0.2">
      <c r="B11" s="60" t="s">
        <v>28</v>
      </c>
      <c r="C11" s="64" t="s">
        <v>23</v>
      </c>
      <c r="D11" s="65">
        <v>2019</v>
      </c>
      <c r="E11" s="48" t="s">
        <v>8</v>
      </c>
      <c r="F11" s="28">
        <v>2</v>
      </c>
      <c r="G11" s="21">
        <f>IFERROR(VLOOKUP(F11,Base!$H$4:$J$55,3,FALSE),"")</f>
        <v>43477</v>
      </c>
      <c r="H11" s="54"/>
      <c r="I11" s="53" t="str">
        <f t="shared" si="0"/>
        <v/>
      </c>
      <c r="J11" s="28"/>
      <c r="K11" s="28"/>
      <c r="L11" s="53" t="str">
        <f t="shared" si="1"/>
        <v/>
      </c>
      <c r="M11" s="54"/>
      <c r="N11" s="53" t="str">
        <f t="shared" si="2"/>
        <v/>
      </c>
      <c r="O11" s="53" t="str">
        <f>IF(SUMIFS(L$9:L11,B$9:B11,B11)-SUMIFS(M$9:M11,B$9:B11,B11)=0,"",IF(N11&lt;&gt;"",M11-L11-N11+SUMIFS(L$9:L11,B$9:B11,B11)-SUMIFS(M$9:M11,B$9:B11,B11),+SUMIFS(L$9:L11,B$9:B11,B11)-SUMIFS(M$9:M11,B$9:B11,B11)))</f>
        <v/>
      </c>
      <c r="P11" s="1"/>
      <c r="Q11" s="61"/>
    </row>
    <row r="12" spans="2:17" x14ac:dyDescent="0.2">
      <c r="B12" s="60" t="s">
        <v>29</v>
      </c>
      <c r="C12" s="64" t="s">
        <v>24</v>
      </c>
      <c r="D12" s="65">
        <v>2019</v>
      </c>
      <c r="E12" s="48" t="s">
        <v>8</v>
      </c>
      <c r="F12" s="28">
        <v>1</v>
      </c>
      <c r="G12" s="21">
        <f>IFERROR(VLOOKUP(F12,Base!$H$4:$J$55,3,FALSE),"")</f>
        <v>43470</v>
      </c>
      <c r="H12" s="54"/>
      <c r="I12" s="53" t="str">
        <f t="shared" ref="I12:I13" si="3">IF(IF(H12&lt;40,0,(H12-40)*1.5)=0,"",IF(H12&lt;40,0,(H12-40)*1.5))</f>
        <v/>
      </c>
      <c r="J12" s="28"/>
      <c r="K12" s="28"/>
      <c r="L12" s="53" t="str">
        <f t="shared" ref="L12:L13" si="4">IF(SUM(I12:K12)+IF(ISBLANK(H12),0,MIN(H12,40))=0,"",SUM(I12:K12)+IF(ISBLANK(H12),0,MIN(H12,40)))</f>
        <v/>
      </c>
      <c r="M12" s="54"/>
      <c r="N12" s="53" t="str">
        <f t="shared" ref="N12:N13" si="5">IF(M12&gt;40,IF(M12-40-(40-L12)&gt;0,(40-L12)+((M12-40)*1.5),40-L12),"")</f>
        <v/>
      </c>
      <c r="O12" s="53" t="str">
        <f>IF(SUMIFS(L$9:L12,B$9:B12,B12)-SUMIFS(M$9:M12,B$9:B12,B12)=0,"",IF(N12&lt;&gt;"",M12-L12-N12+SUMIFS(L$9:L12,B$9:B12,B12)-SUMIFS(M$9:M12,B$9:B12,B12),+SUMIFS(L$9:L12,B$9:B12,B12)-SUMIFS(M$9:M12,B$9:B12,B12)))</f>
        <v/>
      </c>
      <c r="P12" s="1"/>
      <c r="Q12" s="61"/>
    </row>
    <row r="13" spans="2:17" x14ac:dyDescent="0.2">
      <c r="B13" s="60" t="s">
        <v>29</v>
      </c>
      <c r="C13" s="64" t="s">
        <v>24</v>
      </c>
      <c r="D13" s="65">
        <v>2019</v>
      </c>
      <c r="E13" s="48" t="s">
        <v>8</v>
      </c>
      <c r="F13" s="28">
        <v>2</v>
      </c>
      <c r="G13" s="21">
        <f>IFERROR(VLOOKUP(F13,Base!$H$4:$J$55,3,FALSE),"")</f>
        <v>43477</v>
      </c>
      <c r="H13" s="54"/>
      <c r="I13" s="53" t="str">
        <f t="shared" si="3"/>
        <v/>
      </c>
      <c r="J13" s="28"/>
      <c r="K13" s="28"/>
      <c r="L13" s="53" t="str">
        <f t="shared" si="4"/>
        <v/>
      </c>
      <c r="M13" s="54"/>
      <c r="N13" s="53" t="str">
        <f t="shared" si="5"/>
        <v/>
      </c>
      <c r="O13" s="53" t="str">
        <f>IF(SUMIFS(L$9:L13,B$9:B13,B13)-SUMIFS(M$9:M13,B$9:B13,B13)=0,"",IF(N13&lt;&gt;"",M13-L13-N13+SUMIFS(L$9:L13,B$9:B13,B13)-SUMIFS(M$9:M13,B$9:B13,B13),+SUMIFS(L$9:L13,B$9:B13,B13)-SUMIFS(M$9:M13,B$9:B13,B13)))</f>
        <v/>
      </c>
      <c r="P13" s="1"/>
      <c r="Q13" s="61"/>
    </row>
    <row r="14" spans="2:17" x14ac:dyDescent="0.2">
      <c r="B14" s="60" t="s">
        <v>30</v>
      </c>
      <c r="C14" s="64" t="s">
        <v>25</v>
      </c>
      <c r="D14" s="65">
        <v>2019</v>
      </c>
      <c r="E14" s="48" t="s">
        <v>8</v>
      </c>
      <c r="F14" s="28">
        <v>1</v>
      </c>
      <c r="G14" s="21">
        <f>IFERROR(VLOOKUP(F14,Base!$H$4:$J$55,3,FALSE),"")</f>
        <v>43470</v>
      </c>
      <c r="H14" s="54"/>
      <c r="I14" s="53" t="str">
        <f t="shared" ref="I14:I15" si="6">IF(IF(H14&lt;40,0,(H14-40)*1.5)=0,"",IF(H14&lt;40,0,(H14-40)*1.5))</f>
        <v/>
      </c>
      <c r="J14" s="28"/>
      <c r="K14" s="28"/>
      <c r="L14" s="53" t="str">
        <f t="shared" ref="L14:L15" si="7">IF(SUM(I14:K14)+IF(ISBLANK(H14),0,MIN(H14,40))=0,"",SUM(I14:K14)+IF(ISBLANK(H14),0,MIN(H14,40)))</f>
        <v/>
      </c>
      <c r="M14" s="54"/>
      <c r="N14" s="53" t="str">
        <f t="shared" ref="N14:N15" si="8">IF(M14&gt;40,IF(M14-40-(40-L14)&gt;0,(40-L14)+((M14-40)*1.5),40-L14),"")</f>
        <v/>
      </c>
      <c r="O14" s="53" t="str">
        <f>IF(SUMIFS(L$9:L14,B$9:B14,B14)-SUMIFS(M$9:M14,B$9:B14,B14)=0,"",IF(N14&lt;&gt;"",M14-L14-N14+SUMIFS(L$9:L14,B$9:B14,B14)-SUMIFS(M$9:M14,B$9:B14,B14),+SUMIFS(L$9:L14,B$9:B14,B14)-SUMIFS(M$9:M14,B$9:B14,B14)))</f>
        <v/>
      </c>
      <c r="P14" s="1"/>
      <c r="Q14" s="61"/>
    </row>
    <row r="15" spans="2:17" x14ac:dyDescent="0.2">
      <c r="B15" s="60" t="s">
        <v>30</v>
      </c>
      <c r="C15" s="64" t="s">
        <v>25</v>
      </c>
      <c r="D15" s="65">
        <v>2019</v>
      </c>
      <c r="E15" s="48" t="s">
        <v>8</v>
      </c>
      <c r="F15" s="28">
        <v>2</v>
      </c>
      <c r="G15" s="21">
        <f>IFERROR(VLOOKUP(F15,Base!$H$4:$J$55,3,FALSE),"")</f>
        <v>43477</v>
      </c>
      <c r="H15" s="54"/>
      <c r="I15" s="53" t="str">
        <f t="shared" si="6"/>
        <v/>
      </c>
      <c r="J15" s="28"/>
      <c r="K15" s="28"/>
      <c r="L15" s="53" t="str">
        <f t="shared" si="7"/>
        <v/>
      </c>
      <c r="M15" s="54"/>
      <c r="N15" s="53" t="str">
        <f t="shared" si="8"/>
        <v/>
      </c>
      <c r="O15" s="53" t="str">
        <f>IF(SUMIFS(L$9:L15,B$9:B15,B15)-SUMIFS(M$9:M15,B$9:B15,B15)=0,"",IF(N15&lt;&gt;"",M15-L15-N15+SUMIFS(L$9:L15,B$9:B15,B15)-SUMIFS(M$9:M15,B$9:B15,B15),+SUMIFS(L$9:L15,B$9:B15,B15)-SUMIFS(M$9:M15,B$9:B15,B15)))</f>
        <v/>
      </c>
      <c r="P15" s="1"/>
      <c r="Q15" s="61"/>
    </row>
    <row r="16" spans="2:17" x14ac:dyDescent="0.2">
      <c r="B16" s="60" t="s">
        <v>31</v>
      </c>
      <c r="C16" s="64" t="s">
        <v>26</v>
      </c>
      <c r="D16" s="65">
        <v>2019</v>
      </c>
      <c r="E16" s="48" t="s">
        <v>8</v>
      </c>
      <c r="F16" s="28">
        <v>1</v>
      </c>
      <c r="G16" s="21">
        <f>IFERROR(VLOOKUP(F16,Base!$H$4:$J$55,3,FALSE),"")</f>
        <v>43470</v>
      </c>
      <c r="H16" s="54"/>
      <c r="I16" s="53" t="str">
        <f t="shared" ref="I16:I17" si="9">IF(IF(H16&lt;40,0,(H16-40)*1.5)=0,"",IF(H16&lt;40,0,(H16-40)*1.5))</f>
        <v/>
      </c>
      <c r="J16" s="28"/>
      <c r="K16" s="28"/>
      <c r="L16" s="53" t="str">
        <f t="shared" ref="L16:L17" si="10">IF(SUM(I16:K16)+IF(ISBLANK(H16),0,MIN(H16,40))=0,"",SUM(I16:K16)+IF(ISBLANK(H16),0,MIN(H16,40)))</f>
        <v/>
      </c>
      <c r="M16" s="54"/>
      <c r="N16" s="53" t="str">
        <f t="shared" ref="N16:N17" si="11">IF(M16&gt;40,IF(M16-40-(40-L16)&gt;0,(40-L16)+((M16-40)*1.5),40-L16),"")</f>
        <v/>
      </c>
      <c r="O16" s="53" t="str">
        <f>IF(SUMIFS(L$9:L16,B$9:B16,B16)-SUMIFS(M$9:M16,B$9:B16,B16)=0,"",IF(N16&lt;&gt;"",M16-L16-N16+SUMIFS(L$9:L16,B$9:B16,B16)-SUMIFS(M$9:M16,B$9:B16,B16),+SUMIFS(L$9:L16,B$9:B16,B16)-SUMIFS(M$9:M16,B$9:B16,B16)))</f>
        <v/>
      </c>
      <c r="P16" s="1"/>
      <c r="Q16" s="61"/>
    </row>
    <row r="17" spans="2:17" x14ac:dyDescent="0.2">
      <c r="B17" s="60" t="s">
        <v>31</v>
      </c>
      <c r="C17" s="64" t="s">
        <v>26</v>
      </c>
      <c r="D17" s="65">
        <v>2019</v>
      </c>
      <c r="E17" s="48" t="s">
        <v>8</v>
      </c>
      <c r="F17" s="28">
        <v>2</v>
      </c>
      <c r="G17" s="21">
        <f>IFERROR(VLOOKUP(F17,Base!$H$4:$J$55,3,FALSE),"")</f>
        <v>43477</v>
      </c>
      <c r="H17" s="54"/>
      <c r="I17" s="53" t="str">
        <f t="shared" si="9"/>
        <v/>
      </c>
      <c r="J17" s="28"/>
      <c r="K17" s="28"/>
      <c r="L17" s="53" t="str">
        <f t="shared" si="10"/>
        <v/>
      </c>
      <c r="M17" s="54"/>
      <c r="N17" s="53" t="str">
        <f t="shared" si="11"/>
        <v/>
      </c>
      <c r="O17" s="53" t="str">
        <f>IF(SUMIFS(L$9:L17,B$9:B17,B17)-SUMIFS(M$9:M17,B$9:B17,B17)=0,"",IF(N17&lt;&gt;"",M17-L17-N17+SUMIFS(L$9:L17,B$9:B17,B17)-SUMIFS(M$9:M17,B$9:B17,B17),+SUMIFS(L$9:L17,B$9:B17,B17)-SUMIFS(M$9:M17,B$9:B17,B17)))</f>
        <v/>
      </c>
      <c r="P17" s="1"/>
      <c r="Q17" s="61"/>
    </row>
    <row r="18" spans="2:17" x14ac:dyDescent="0.2">
      <c r="B18" s="60" t="s">
        <v>32</v>
      </c>
      <c r="C18" s="64" t="s">
        <v>27</v>
      </c>
      <c r="D18" s="65">
        <v>2019</v>
      </c>
      <c r="E18" s="48" t="s">
        <v>8</v>
      </c>
      <c r="F18" s="28">
        <v>1</v>
      </c>
      <c r="G18" s="21">
        <f>IFERROR(VLOOKUP(F18,Base!$H$4:$J$55,3,FALSE),"")</f>
        <v>43470</v>
      </c>
      <c r="H18" s="54"/>
      <c r="I18" s="53" t="str">
        <f t="shared" ref="I18:I19" si="12">IF(IF(H18&lt;40,0,(H18-40)*1.5)=0,"",IF(H18&lt;40,0,(H18-40)*1.5))</f>
        <v/>
      </c>
      <c r="J18" s="28"/>
      <c r="K18" s="28"/>
      <c r="L18" s="53" t="str">
        <f t="shared" ref="L18:L19" si="13">IF(SUM(I18:K18)+IF(ISBLANK(H18),0,MIN(H18,40))=0,"",SUM(I18:K18)+IF(ISBLANK(H18),0,MIN(H18,40)))</f>
        <v/>
      </c>
      <c r="M18" s="54"/>
      <c r="N18" s="53" t="str">
        <f t="shared" ref="N18:N19" si="14">IF(M18&gt;40,IF(M18-40-(40-L18)&gt;0,(40-L18)+((M18-40)*1.5),40-L18),"")</f>
        <v/>
      </c>
      <c r="O18" s="53" t="str">
        <f>IF(SUMIFS(L$9:L18,B$9:B18,B18)-SUMIFS(M$9:M18,B$9:B18,B18)=0,"",IF(N18&lt;&gt;"",M18-L18-N18+SUMIFS(L$9:L18,B$9:B18,B18)-SUMIFS(M$9:M18,B$9:B18,B18),+SUMIFS(L$9:L18,B$9:B18,B18)-SUMIFS(M$9:M18,B$9:B18,B18)))</f>
        <v/>
      </c>
      <c r="P18" s="1"/>
      <c r="Q18" s="61"/>
    </row>
    <row r="19" spans="2:17" x14ac:dyDescent="0.2">
      <c r="B19" s="60" t="s">
        <v>32</v>
      </c>
      <c r="C19" s="64" t="s">
        <v>27</v>
      </c>
      <c r="D19" s="65">
        <v>2019</v>
      </c>
      <c r="E19" s="48" t="s">
        <v>8</v>
      </c>
      <c r="F19" s="28">
        <v>2</v>
      </c>
      <c r="G19" s="21">
        <f>IFERROR(VLOOKUP(F19,Base!$H$4:$J$55,3,FALSE),"")</f>
        <v>43477</v>
      </c>
      <c r="H19" s="54"/>
      <c r="I19" s="53" t="str">
        <f t="shared" si="12"/>
        <v/>
      </c>
      <c r="J19" s="28"/>
      <c r="K19" s="28"/>
      <c r="L19" s="53" t="str">
        <f t="shared" si="13"/>
        <v/>
      </c>
      <c r="M19" s="54"/>
      <c r="N19" s="53" t="str">
        <f t="shared" si="14"/>
        <v/>
      </c>
      <c r="O19" s="53" t="str">
        <f>IF(SUMIFS(L$9:L19,B$9:B19,B19)-SUMIFS(M$9:M19,B$9:B19,B19)=0,"",IF(N19&lt;&gt;"",M19-L19-N19+SUMIFS(L$9:L19,B$9:B19,B19)-SUMIFS(M$9:M19,B$9:B19,B19),+SUMIFS(L$9:L19,B$9:B19,B19)-SUMIFS(M$9:M19,B$9:B19,B19)))</f>
        <v/>
      </c>
      <c r="P19" s="1"/>
      <c r="Q19" s="61"/>
    </row>
    <row r="20" spans="2:17" x14ac:dyDescent="0.2">
      <c r="B20" s="60" t="s">
        <v>33</v>
      </c>
      <c r="C20" s="64" t="s">
        <v>23</v>
      </c>
      <c r="D20" s="65">
        <v>2019</v>
      </c>
      <c r="E20" s="48" t="s">
        <v>8</v>
      </c>
      <c r="F20" s="28">
        <v>1</v>
      </c>
      <c r="G20" s="21">
        <f>IFERROR(VLOOKUP(F20,Base!$H$4:$J$55,3,FALSE),"")</f>
        <v>43470</v>
      </c>
      <c r="H20" s="54"/>
      <c r="I20" s="53" t="str">
        <f t="shared" ref="I20:I21" si="15">IF(IF(H20&lt;40,0,(H20-40)*1.5)=0,"",IF(H20&lt;40,0,(H20-40)*1.5))</f>
        <v/>
      </c>
      <c r="J20" s="28"/>
      <c r="K20" s="28"/>
      <c r="L20" s="53" t="str">
        <f t="shared" ref="L20:L21" si="16">IF(SUM(I20:K20)+IF(ISBLANK(H20),0,MIN(H20,40))=0,"",SUM(I20:K20)+IF(ISBLANK(H20),0,MIN(H20,40)))</f>
        <v/>
      </c>
      <c r="M20" s="54"/>
      <c r="N20" s="53" t="str">
        <f t="shared" ref="N20:N21" si="17">IF(M20&gt;40,IF(M20-40-(40-L20)&gt;0,(40-L20)+((M20-40)*1.5),40-L20),"")</f>
        <v/>
      </c>
      <c r="O20" s="53" t="str">
        <f>IF(SUMIFS(L$9:L20,B$9:B20,B20)-SUMIFS(M$9:M20,B$9:B20,B20)=0,"",IF(N20&lt;&gt;"",M20-L20-N20+SUMIFS(L$9:L20,B$9:B20,B20)-SUMIFS(M$9:M20,B$9:B20,B20),+SUMIFS(L$9:L20,B$9:B20,B20)-SUMIFS(M$9:M20,B$9:B20,B20)))</f>
        <v/>
      </c>
      <c r="P20" s="1"/>
      <c r="Q20" s="61"/>
    </row>
    <row r="21" spans="2:17" x14ac:dyDescent="0.2">
      <c r="B21" s="60" t="s">
        <v>33</v>
      </c>
      <c r="C21" s="64" t="s">
        <v>23</v>
      </c>
      <c r="D21" s="65">
        <v>2019</v>
      </c>
      <c r="E21" s="48" t="s">
        <v>8</v>
      </c>
      <c r="F21" s="28">
        <v>2</v>
      </c>
      <c r="G21" s="21">
        <f>IFERROR(VLOOKUP(F21,Base!$H$4:$J$55,3,FALSE),"")</f>
        <v>43477</v>
      </c>
      <c r="H21" s="54"/>
      <c r="I21" s="53" t="str">
        <f t="shared" si="15"/>
        <v/>
      </c>
      <c r="J21" s="28"/>
      <c r="K21" s="28"/>
      <c r="L21" s="53" t="str">
        <f t="shared" si="16"/>
        <v/>
      </c>
      <c r="M21" s="54"/>
      <c r="N21" s="53" t="str">
        <f t="shared" si="17"/>
        <v/>
      </c>
      <c r="O21" s="53" t="str">
        <f>IF(SUMIFS(L$9:L21,B$9:B21,B21)-SUMIFS(M$9:M21,B$9:B21,B21)=0,"",IF(N21&lt;&gt;"",M21-L21-N21+SUMIFS(L$9:L21,B$9:B21,B21)-SUMIFS(M$9:M21,B$9:B21,B21),+SUMIFS(L$9:L21,B$9:B21,B21)-SUMIFS(M$9:M21,B$9:B21,B21)))</f>
        <v/>
      </c>
      <c r="P21" s="1"/>
      <c r="Q21" s="61"/>
    </row>
    <row r="22" spans="2:17" x14ac:dyDescent="0.2">
      <c r="B22" s="60" t="s">
        <v>34</v>
      </c>
      <c r="C22" s="64" t="s">
        <v>24</v>
      </c>
      <c r="D22" s="65">
        <v>2019</v>
      </c>
      <c r="E22" s="48" t="s">
        <v>8</v>
      </c>
      <c r="F22" s="28">
        <v>1</v>
      </c>
      <c r="G22" s="21">
        <f>IFERROR(VLOOKUP(F22,Base!$H$4:$J$55,3,FALSE),"")</f>
        <v>43470</v>
      </c>
      <c r="H22" s="54"/>
      <c r="I22" s="53" t="str">
        <f t="shared" ref="I22:I23" si="18">IF(IF(H22&lt;40,0,(H22-40)*1.5)=0,"",IF(H22&lt;40,0,(H22-40)*1.5))</f>
        <v/>
      </c>
      <c r="J22" s="28"/>
      <c r="K22" s="28"/>
      <c r="L22" s="53" t="str">
        <f t="shared" ref="L22:L23" si="19">IF(SUM(I22:K22)+IF(ISBLANK(H22),0,MIN(H22,40))=0,"",SUM(I22:K22)+IF(ISBLANK(H22),0,MIN(H22,40)))</f>
        <v/>
      </c>
      <c r="M22" s="54"/>
      <c r="N22" s="53" t="str">
        <f t="shared" ref="N22:N23" si="20">IF(M22&gt;40,IF(M22-40-(40-L22)&gt;0,(40-L22)+((M22-40)*1.5),40-L22),"")</f>
        <v/>
      </c>
      <c r="O22" s="53" t="str">
        <f>IF(SUMIFS(L$9:L22,B$9:B22,B22)-SUMIFS(M$9:M22,B$9:B22,B22)=0,"",IF(N22&lt;&gt;"",M22-L22-N22+SUMIFS(L$9:L22,B$9:B22,B22)-SUMIFS(M$9:M22,B$9:B22,B22),+SUMIFS(L$9:L22,B$9:B22,B22)-SUMIFS(M$9:M22,B$9:B22,B22)))</f>
        <v/>
      </c>
      <c r="P22" s="1"/>
      <c r="Q22" s="61"/>
    </row>
    <row r="23" spans="2:17" x14ac:dyDescent="0.2">
      <c r="B23" s="60" t="s">
        <v>34</v>
      </c>
      <c r="C23" s="64" t="s">
        <v>24</v>
      </c>
      <c r="D23" s="65">
        <v>2019</v>
      </c>
      <c r="E23" s="48" t="s">
        <v>8</v>
      </c>
      <c r="F23" s="28">
        <v>2</v>
      </c>
      <c r="G23" s="21">
        <f>IFERROR(VLOOKUP(F23,Base!$H$4:$J$55,3,FALSE),"")</f>
        <v>43477</v>
      </c>
      <c r="H23" s="54"/>
      <c r="I23" s="53" t="str">
        <f t="shared" si="18"/>
        <v/>
      </c>
      <c r="J23" s="28"/>
      <c r="K23" s="28"/>
      <c r="L23" s="53" t="str">
        <f t="shared" si="19"/>
        <v/>
      </c>
      <c r="M23" s="54"/>
      <c r="N23" s="53" t="str">
        <f t="shared" si="20"/>
        <v/>
      </c>
      <c r="O23" s="53" t="str">
        <f>IF(SUMIFS(L$9:L23,B$9:B23,B23)-SUMIFS(M$9:M23,B$9:B23,B23)=0,"",IF(N23&lt;&gt;"",M23-L23-N23+SUMIFS(L$9:L23,B$9:B23,B23)-SUMIFS(M$9:M23,B$9:B23,B23),+SUMIFS(L$9:L23,B$9:B23,B23)-SUMIFS(M$9:M23,B$9:B23,B23)))</f>
        <v/>
      </c>
      <c r="P23" s="1"/>
      <c r="Q23" s="61"/>
    </row>
    <row r="24" spans="2:17" x14ac:dyDescent="0.2">
      <c r="B24" s="60" t="s">
        <v>35</v>
      </c>
      <c r="C24" s="64" t="s">
        <v>25</v>
      </c>
      <c r="D24" s="65">
        <v>2019</v>
      </c>
      <c r="E24" s="48" t="s">
        <v>8</v>
      </c>
      <c r="F24" s="28">
        <v>1</v>
      </c>
      <c r="G24" s="21">
        <f>IFERROR(VLOOKUP(F24,Base!$H$4:$J$55,3,FALSE),"")</f>
        <v>43470</v>
      </c>
      <c r="H24" s="54"/>
      <c r="I24" s="53" t="str">
        <f t="shared" ref="I24:I25" si="21">IF(IF(H24&lt;40,0,(H24-40)*1.5)=0,"",IF(H24&lt;40,0,(H24-40)*1.5))</f>
        <v/>
      </c>
      <c r="J24" s="28"/>
      <c r="K24" s="28"/>
      <c r="L24" s="53" t="str">
        <f t="shared" ref="L24:L25" si="22">IF(SUM(I24:K24)+IF(ISBLANK(H24),0,MIN(H24,40))=0,"",SUM(I24:K24)+IF(ISBLANK(H24),0,MIN(H24,40)))</f>
        <v/>
      </c>
      <c r="M24" s="54"/>
      <c r="N24" s="53" t="str">
        <f t="shared" ref="N24:N25" si="23">IF(M24&gt;40,IF(M24-40-(40-L24)&gt;0,(40-L24)+((M24-40)*1.5),40-L24),"")</f>
        <v/>
      </c>
      <c r="O24" s="53" t="str">
        <f>IF(SUMIFS(L$9:L24,B$9:B24,B24)-SUMIFS(M$9:M24,B$9:B24,B24)=0,"",IF(N24&lt;&gt;"",M24-L24-N24+SUMIFS(L$9:L24,B$9:B24,B24)-SUMIFS(M$9:M24,B$9:B24,B24),+SUMIFS(L$9:L24,B$9:B24,B24)-SUMIFS(M$9:M24,B$9:B24,B24)))</f>
        <v/>
      </c>
      <c r="P24" s="1"/>
      <c r="Q24" s="61"/>
    </row>
    <row r="25" spans="2:17" x14ac:dyDescent="0.2">
      <c r="B25" s="60" t="s">
        <v>35</v>
      </c>
      <c r="C25" s="64" t="s">
        <v>25</v>
      </c>
      <c r="D25" s="65">
        <v>2019</v>
      </c>
      <c r="E25" s="48" t="s">
        <v>8</v>
      </c>
      <c r="F25" s="28">
        <v>2</v>
      </c>
      <c r="G25" s="21">
        <f>IFERROR(VLOOKUP(F25,Base!$H$4:$J$55,3,FALSE),"")</f>
        <v>43477</v>
      </c>
      <c r="H25" s="54"/>
      <c r="I25" s="53" t="str">
        <f t="shared" si="21"/>
        <v/>
      </c>
      <c r="J25" s="28"/>
      <c r="K25" s="28"/>
      <c r="L25" s="53" t="str">
        <f t="shared" si="22"/>
        <v/>
      </c>
      <c r="M25" s="54"/>
      <c r="N25" s="53" t="str">
        <f t="shared" si="23"/>
        <v/>
      </c>
      <c r="O25" s="53" t="str">
        <f>IF(SUMIFS(L$9:L25,B$9:B25,B25)-SUMIFS(M$9:M25,B$9:B25,B25)=0,"",IF(N25&lt;&gt;"",M25-L25-N25+SUMIFS(L$9:L25,B$9:B25,B25)-SUMIFS(M$9:M25,B$9:B25,B25),+SUMIFS(L$9:L25,B$9:B25,B25)-SUMIFS(M$9:M25,B$9:B25,B25)))</f>
        <v/>
      </c>
      <c r="P25" s="1"/>
      <c r="Q25" s="61"/>
    </row>
    <row r="26" spans="2:17" x14ac:dyDescent="0.2">
      <c r="B26" s="60" t="s">
        <v>36</v>
      </c>
      <c r="C26" s="64" t="s">
        <v>26</v>
      </c>
      <c r="D26" s="65">
        <v>2019</v>
      </c>
      <c r="E26" s="48" t="s">
        <v>8</v>
      </c>
      <c r="F26" s="28">
        <v>1</v>
      </c>
      <c r="G26" s="21">
        <f>IFERROR(VLOOKUP(F26,Base!$H$4:$J$55,3,FALSE),"")</f>
        <v>43470</v>
      </c>
      <c r="H26" s="54"/>
      <c r="I26" s="53" t="str">
        <f t="shared" ref="I26:I27" si="24">IF(IF(H26&lt;40,0,(H26-40)*1.5)=0,"",IF(H26&lt;40,0,(H26-40)*1.5))</f>
        <v/>
      </c>
      <c r="J26" s="28"/>
      <c r="K26" s="28"/>
      <c r="L26" s="53" t="str">
        <f t="shared" ref="L26:L27" si="25">IF(SUM(I26:K26)+IF(ISBLANK(H26),0,MIN(H26,40))=0,"",SUM(I26:K26)+IF(ISBLANK(H26),0,MIN(H26,40)))</f>
        <v/>
      </c>
      <c r="M26" s="54"/>
      <c r="N26" s="53" t="str">
        <f t="shared" ref="N26:N27" si="26">IF(M26&gt;40,IF(M26-40-(40-L26)&gt;0,(40-L26)+((M26-40)*1.5),40-L26),"")</f>
        <v/>
      </c>
      <c r="O26" s="53" t="str">
        <f>IF(SUMIFS(L$9:L26,B$9:B26,B26)-SUMIFS(M$9:M26,B$9:B26,B26)=0,"",IF(N26&lt;&gt;"",M26-L26-N26+SUMIFS(L$9:L26,B$9:B26,B26)-SUMIFS(M$9:M26,B$9:B26,B26),+SUMIFS(L$9:L26,B$9:B26,B26)-SUMIFS(M$9:M26,B$9:B26,B26)))</f>
        <v/>
      </c>
      <c r="P26" s="1"/>
      <c r="Q26" s="61"/>
    </row>
    <row r="27" spans="2:17" x14ac:dyDescent="0.2">
      <c r="B27" s="60" t="s">
        <v>36</v>
      </c>
      <c r="C27" s="64" t="s">
        <v>26</v>
      </c>
      <c r="D27" s="65">
        <v>2019</v>
      </c>
      <c r="E27" s="48" t="s">
        <v>8</v>
      </c>
      <c r="F27" s="28">
        <v>2</v>
      </c>
      <c r="G27" s="21">
        <f>IFERROR(VLOOKUP(F27,Base!$H$4:$J$55,3,FALSE),"")</f>
        <v>43477</v>
      </c>
      <c r="H27" s="54"/>
      <c r="I27" s="53" t="str">
        <f t="shared" si="24"/>
        <v/>
      </c>
      <c r="J27" s="28"/>
      <c r="K27" s="28"/>
      <c r="L27" s="53" t="str">
        <f t="shared" si="25"/>
        <v/>
      </c>
      <c r="M27" s="54"/>
      <c r="N27" s="53" t="str">
        <f t="shared" si="26"/>
        <v/>
      </c>
      <c r="O27" s="53" t="str">
        <f>IF(SUMIFS(L$9:L27,B$9:B27,B27)-SUMIFS(M$9:M27,B$9:B27,B27)=0,"",IF(N27&lt;&gt;"",M27-L27-N27+SUMIFS(L$9:L27,B$9:B27,B27)-SUMIFS(M$9:M27,B$9:B27,B27),+SUMIFS(L$9:L27,B$9:B27,B27)-SUMIFS(M$9:M27,B$9:B27,B27)))</f>
        <v/>
      </c>
      <c r="P27" s="1"/>
      <c r="Q27" s="61"/>
    </row>
    <row r="28" spans="2:17" x14ac:dyDescent="0.2">
      <c r="B28" s="60" t="s">
        <v>37</v>
      </c>
      <c r="C28" s="64" t="s">
        <v>27</v>
      </c>
      <c r="D28" s="65">
        <v>2019</v>
      </c>
      <c r="E28" s="48" t="s">
        <v>8</v>
      </c>
      <c r="F28" s="28">
        <v>1</v>
      </c>
      <c r="G28" s="21">
        <f>IFERROR(VLOOKUP(F28,Base!$H$4:$J$55,3,FALSE),"")</f>
        <v>43470</v>
      </c>
      <c r="H28" s="54"/>
      <c r="I28" s="53" t="str">
        <f t="shared" ref="I28:I29" si="27">IF(IF(H28&lt;40,0,(H28-40)*1.5)=0,"",IF(H28&lt;40,0,(H28-40)*1.5))</f>
        <v/>
      </c>
      <c r="J28" s="28"/>
      <c r="K28" s="28"/>
      <c r="L28" s="53" t="str">
        <f t="shared" ref="L28:L29" si="28">IF(SUM(I28:K28)+IF(ISBLANK(H28),0,MIN(H28,40))=0,"",SUM(I28:K28)+IF(ISBLANK(H28),0,MIN(H28,40)))</f>
        <v/>
      </c>
      <c r="M28" s="54"/>
      <c r="N28" s="53" t="str">
        <f t="shared" ref="N28:N29" si="29">IF(M28&gt;40,IF(M28-40-(40-L28)&gt;0,(40-L28)+((M28-40)*1.5),40-L28),"")</f>
        <v/>
      </c>
      <c r="O28" s="53" t="str">
        <f>IF(SUMIFS(L$9:L28,B$9:B28,B28)-SUMIFS(M$9:M28,B$9:B28,B28)=0,"",IF(N28&lt;&gt;"",M28-L28-N28+SUMIFS(L$9:L28,B$9:B28,B28)-SUMIFS(M$9:M28,B$9:B28,B28),+SUMIFS(L$9:L28,B$9:B28,B28)-SUMIFS(M$9:M28,B$9:B28,B28)))</f>
        <v/>
      </c>
      <c r="P28" s="1"/>
      <c r="Q28" s="61"/>
    </row>
    <row r="29" spans="2:17" x14ac:dyDescent="0.2">
      <c r="B29" s="60" t="s">
        <v>37</v>
      </c>
      <c r="C29" s="64" t="s">
        <v>27</v>
      </c>
      <c r="D29" s="65">
        <v>2019</v>
      </c>
      <c r="E29" s="48" t="s">
        <v>8</v>
      </c>
      <c r="F29" s="28">
        <v>2</v>
      </c>
      <c r="G29" s="21">
        <f>IFERROR(VLOOKUP(F29,Base!$H$4:$J$55,3,FALSE),"")</f>
        <v>43477</v>
      </c>
      <c r="H29" s="54"/>
      <c r="I29" s="53" t="str">
        <f t="shared" si="27"/>
        <v/>
      </c>
      <c r="J29" s="28"/>
      <c r="K29" s="28"/>
      <c r="L29" s="53" t="str">
        <f t="shared" si="28"/>
        <v/>
      </c>
      <c r="M29" s="54"/>
      <c r="N29" s="53" t="str">
        <f t="shared" si="29"/>
        <v/>
      </c>
      <c r="O29" s="53" t="str">
        <f>IF(SUMIFS(L$9:L29,B$9:B29,B29)-SUMIFS(M$9:M29,B$9:B29,B29)=0,"",IF(N29&lt;&gt;"",M29-L29-N29+SUMIFS(L$9:L29,B$9:B29,B29)-SUMIFS(M$9:M29,B$9:B29,B29),+SUMIFS(L$9:L29,B$9:B29,B29)-SUMIFS(M$9:M29,B$9:B29,B29)))</f>
        <v/>
      </c>
      <c r="P29" s="1"/>
      <c r="Q29" s="61"/>
    </row>
    <row r="30" spans="2:17" x14ac:dyDescent="0.2">
      <c r="B30" s="60" t="s">
        <v>38</v>
      </c>
      <c r="C30" s="64" t="s">
        <v>23</v>
      </c>
      <c r="D30" s="65">
        <v>2019</v>
      </c>
      <c r="E30" s="48" t="s">
        <v>8</v>
      </c>
      <c r="F30" s="28">
        <v>1</v>
      </c>
      <c r="G30" s="21">
        <f>IFERROR(VLOOKUP(F30,Base!$H$4:$J$55,3,FALSE),"")</f>
        <v>43470</v>
      </c>
      <c r="H30" s="54"/>
      <c r="I30" s="53" t="str">
        <f t="shared" ref="I30:I31" si="30">IF(IF(H30&lt;40,0,(H30-40)*1.5)=0,"",IF(H30&lt;40,0,(H30-40)*1.5))</f>
        <v/>
      </c>
      <c r="J30" s="28"/>
      <c r="K30" s="28"/>
      <c r="L30" s="53" t="str">
        <f t="shared" ref="L30:L31" si="31">IF(SUM(I30:K30)+IF(ISBLANK(H30),0,MIN(H30,40))=0,"",SUM(I30:K30)+IF(ISBLANK(H30),0,MIN(H30,40)))</f>
        <v/>
      </c>
      <c r="M30" s="54"/>
      <c r="N30" s="53" t="str">
        <f t="shared" ref="N30:N31" si="32">IF(M30&gt;40,IF(M30-40-(40-L30)&gt;0,(40-L30)+((M30-40)*1.5),40-L30),"")</f>
        <v/>
      </c>
      <c r="O30" s="53" t="str">
        <f>IF(SUMIFS(L$9:L30,B$9:B30,B30)-SUMIFS(M$9:M30,B$9:B30,B30)=0,"",IF(N30&lt;&gt;"",M30-L30-N30+SUMIFS(L$9:L30,B$9:B30,B30)-SUMIFS(M$9:M30,B$9:B30,B30),+SUMIFS(L$9:L30,B$9:B30,B30)-SUMIFS(M$9:M30,B$9:B30,B30)))</f>
        <v/>
      </c>
      <c r="P30" s="1"/>
      <c r="Q30" s="61"/>
    </row>
    <row r="31" spans="2:17" x14ac:dyDescent="0.2">
      <c r="B31" s="60" t="s">
        <v>38</v>
      </c>
      <c r="C31" s="64" t="s">
        <v>23</v>
      </c>
      <c r="D31" s="65">
        <v>2019</v>
      </c>
      <c r="E31" s="48" t="s">
        <v>8</v>
      </c>
      <c r="F31" s="28">
        <v>2</v>
      </c>
      <c r="G31" s="21">
        <f>IFERROR(VLOOKUP(F31,Base!$H$4:$J$55,3,FALSE),"")</f>
        <v>43477</v>
      </c>
      <c r="H31" s="54"/>
      <c r="I31" s="53" t="str">
        <f t="shared" si="30"/>
        <v/>
      </c>
      <c r="J31" s="28"/>
      <c r="K31" s="28"/>
      <c r="L31" s="53" t="str">
        <f t="shared" si="31"/>
        <v/>
      </c>
      <c r="M31" s="54"/>
      <c r="N31" s="53" t="str">
        <f t="shared" si="32"/>
        <v/>
      </c>
      <c r="O31" s="53" t="str">
        <f>IF(SUMIFS(L$9:L31,B$9:B31,B31)-SUMIFS(M$9:M31,B$9:B31,B31)=0,"",IF(N31&lt;&gt;"",M31-L31-N31+SUMIFS(L$9:L31,B$9:B31,B31)-SUMIFS(M$9:M31,B$9:B31,B31),+SUMIFS(L$9:L31,B$9:B31,B31)-SUMIFS(M$9:M31,B$9:B31,B31)))</f>
        <v/>
      </c>
      <c r="P31" s="1"/>
      <c r="Q31" s="61"/>
    </row>
    <row r="32" spans="2:17" x14ac:dyDescent="0.2">
      <c r="B32" s="60" t="s">
        <v>39</v>
      </c>
      <c r="C32" s="64" t="s">
        <v>24</v>
      </c>
      <c r="D32" s="65">
        <v>2019</v>
      </c>
      <c r="E32" s="48" t="s">
        <v>8</v>
      </c>
      <c r="F32" s="28">
        <v>1</v>
      </c>
      <c r="G32" s="21">
        <f>IFERROR(VLOOKUP(F32,Base!$H$4:$J$55,3,FALSE),"")</f>
        <v>43470</v>
      </c>
      <c r="H32" s="54"/>
      <c r="I32" s="53" t="str">
        <f t="shared" ref="I32:I33" si="33">IF(IF(H32&lt;40,0,(H32-40)*1.5)=0,"",IF(H32&lt;40,0,(H32-40)*1.5))</f>
        <v/>
      </c>
      <c r="J32" s="28"/>
      <c r="K32" s="28"/>
      <c r="L32" s="53" t="str">
        <f t="shared" ref="L32:L33" si="34">IF(SUM(I32:K32)+IF(ISBLANK(H32),0,MIN(H32,40))=0,"",SUM(I32:K32)+IF(ISBLANK(H32),0,MIN(H32,40)))</f>
        <v/>
      </c>
      <c r="M32" s="54"/>
      <c r="N32" s="53" t="str">
        <f t="shared" ref="N32:N33" si="35">IF(M32&gt;40,IF(M32-40-(40-L32)&gt;0,(40-L32)+((M32-40)*1.5),40-L32),"")</f>
        <v/>
      </c>
      <c r="O32" s="53" t="str">
        <f>IF(SUMIFS(L$9:L32,B$9:B32,B32)-SUMIFS(M$9:M32,B$9:B32,B32)=0,"",IF(N32&lt;&gt;"",M32-L32-N32+SUMIFS(L$9:L32,B$9:B32,B32)-SUMIFS(M$9:M32,B$9:B32,B32),+SUMIFS(L$9:L32,B$9:B32,B32)-SUMIFS(M$9:M32,B$9:B32,B32)))</f>
        <v/>
      </c>
      <c r="P32" s="1"/>
      <c r="Q32" s="61"/>
    </row>
    <row r="33" spans="2:17" x14ac:dyDescent="0.2">
      <c r="B33" s="60" t="s">
        <v>39</v>
      </c>
      <c r="C33" s="64" t="s">
        <v>24</v>
      </c>
      <c r="D33" s="65">
        <v>2019</v>
      </c>
      <c r="E33" s="48" t="s">
        <v>8</v>
      </c>
      <c r="F33" s="28">
        <v>2</v>
      </c>
      <c r="G33" s="21">
        <f>IFERROR(VLOOKUP(F33,Base!$H$4:$J$55,3,FALSE),"")</f>
        <v>43477</v>
      </c>
      <c r="H33" s="54"/>
      <c r="I33" s="53" t="str">
        <f t="shared" si="33"/>
        <v/>
      </c>
      <c r="J33" s="28"/>
      <c r="K33" s="28"/>
      <c r="L33" s="53" t="str">
        <f t="shared" si="34"/>
        <v/>
      </c>
      <c r="M33" s="54"/>
      <c r="N33" s="53" t="str">
        <f t="shared" si="35"/>
        <v/>
      </c>
      <c r="O33" s="53" t="str">
        <f>IF(SUMIFS(L$9:L33,B$9:B33,B33)-SUMIFS(M$9:M33,B$9:B33,B33)=0,"",IF(N33&lt;&gt;"",M33-L33-N33+SUMIFS(L$9:L33,B$9:B33,B33)-SUMIFS(M$9:M33,B$9:B33,B33),+SUMIFS(L$9:L33,B$9:B33,B33)-SUMIFS(M$9:M33,B$9:B33,B33)))</f>
        <v/>
      </c>
      <c r="P33" s="1"/>
      <c r="Q33" s="61"/>
    </row>
    <row r="34" spans="2:17" x14ac:dyDescent="0.2">
      <c r="B34" s="60" t="s">
        <v>40</v>
      </c>
      <c r="C34" s="64" t="s">
        <v>25</v>
      </c>
      <c r="D34" s="65">
        <v>2019</v>
      </c>
      <c r="E34" s="48" t="s">
        <v>8</v>
      </c>
      <c r="F34" s="28">
        <v>1</v>
      </c>
      <c r="G34" s="21">
        <f>IFERROR(VLOOKUP(F34,Base!$H$4:$J$55,3,FALSE),"")</f>
        <v>43470</v>
      </c>
      <c r="H34" s="54"/>
      <c r="I34" s="53" t="str">
        <f t="shared" ref="I34:I35" si="36">IF(IF(H34&lt;40,0,(H34-40)*1.5)=0,"",IF(H34&lt;40,0,(H34-40)*1.5))</f>
        <v/>
      </c>
      <c r="J34" s="28"/>
      <c r="K34" s="28"/>
      <c r="L34" s="53" t="str">
        <f t="shared" ref="L34:L35" si="37">IF(SUM(I34:K34)+IF(ISBLANK(H34),0,MIN(H34,40))=0,"",SUM(I34:K34)+IF(ISBLANK(H34),0,MIN(H34,40)))</f>
        <v/>
      </c>
      <c r="M34" s="54"/>
      <c r="N34" s="53" t="str">
        <f t="shared" ref="N34:N35" si="38">IF(M34&gt;40,IF(M34-40-(40-L34)&gt;0,(40-L34)+((M34-40)*1.5),40-L34),"")</f>
        <v/>
      </c>
      <c r="O34" s="53" t="str">
        <f>IF(SUMIFS(L$9:L34,B$9:B34,B34)-SUMIFS(M$9:M34,B$9:B34,B34)=0,"",IF(N34&lt;&gt;"",M34-L34-N34+SUMIFS(L$9:L34,B$9:B34,B34)-SUMIFS(M$9:M34,B$9:B34,B34),+SUMIFS(L$9:L34,B$9:B34,B34)-SUMIFS(M$9:M34,B$9:B34,B34)))</f>
        <v/>
      </c>
      <c r="P34" s="1"/>
      <c r="Q34" s="61"/>
    </row>
    <row r="35" spans="2:17" x14ac:dyDescent="0.2">
      <c r="B35" s="60" t="s">
        <v>40</v>
      </c>
      <c r="C35" s="64" t="s">
        <v>25</v>
      </c>
      <c r="D35" s="65">
        <v>2019</v>
      </c>
      <c r="E35" s="48" t="s">
        <v>8</v>
      </c>
      <c r="F35" s="28">
        <v>2</v>
      </c>
      <c r="G35" s="21">
        <f>IFERROR(VLOOKUP(F35,Base!$H$4:$J$55,3,FALSE),"")</f>
        <v>43477</v>
      </c>
      <c r="H35" s="54"/>
      <c r="I35" s="53" t="str">
        <f t="shared" si="36"/>
        <v/>
      </c>
      <c r="J35" s="28"/>
      <c r="K35" s="28"/>
      <c r="L35" s="53" t="str">
        <f t="shared" si="37"/>
        <v/>
      </c>
      <c r="M35" s="54"/>
      <c r="N35" s="53" t="str">
        <f t="shared" si="38"/>
        <v/>
      </c>
      <c r="O35" s="53" t="str">
        <f>IF(SUMIFS(L$9:L35,B$9:B35,B35)-SUMIFS(M$9:M35,B$9:B35,B35)=0,"",IF(N35&lt;&gt;"",M35-L35-N35+SUMIFS(L$9:L35,B$9:B35,B35)-SUMIFS(M$9:M35,B$9:B35,B35),+SUMIFS(L$9:L35,B$9:B35,B35)-SUMIFS(M$9:M35,B$9:B35,B35)))</f>
        <v/>
      </c>
      <c r="P35" s="1"/>
      <c r="Q35" s="61"/>
    </row>
    <row r="36" spans="2:17" x14ac:dyDescent="0.2">
      <c r="B36" s="60" t="s">
        <v>41</v>
      </c>
      <c r="C36" s="64" t="s">
        <v>26</v>
      </c>
      <c r="D36" s="65">
        <v>2019</v>
      </c>
      <c r="E36" s="48" t="s">
        <v>8</v>
      </c>
      <c r="F36" s="28">
        <v>1</v>
      </c>
      <c r="G36" s="21">
        <f>IFERROR(VLOOKUP(F36,Base!$H$4:$J$55,3,FALSE),"")</f>
        <v>43470</v>
      </c>
      <c r="H36" s="54"/>
      <c r="I36" s="53" t="str">
        <f t="shared" ref="I36:I37" si="39">IF(IF(H36&lt;40,0,(H36-40)*1.5)=0,"",IF(H36&lt;40,0,(H36-40)*1.5))</f>
        <v/>
      </c>
      <c r="J36" s="28"/>
      <c r="K36" s="28"/>
      <c r="L36" s="53" t="str">
        <f t="shared" ref="L36:L37" si="40">IF(SUM(I36:K36)+IF(ISBLANK(H36),0,MIN(H36,40))=0,"",SUM(I36:K36)+IF(ISBLANK(H36),0,MIN(H36,40)))</f>
        <v/>
      </c>
      <c r="M36" s="54"/>
      <c r="N36" s="53" t="str">
        <f t="shared" ref="N36:N37" si="41">IF(M36&gt;40,IF(M36-40-(40-L36)&gt;0,(40-L36)+((M36-40)*1.5),40-L36),"")</f>
        <v/>
      </c>
      <c r="O36" s="53" t="str">
        <f>IF(SUMIFS(L$9:L36,B$9:B36,B36)-SUMIFS(M$9:M36,B$9:B36,B36)=0,"",IF(N36&lt;&gt;"",M36-L36-N36+SUMIFS(L$9:L36,B$9:B36,B36)-SUMIFS(M$9:M36,B$9:B36,B36),+SUMIFS(L$9:L36,B$9:B36,B36)-SUMIFS(M$9:M36,B$9:B36,B36)))</f>
        <v/>
      </c>
      <c r="P36" s="1"/>
      <c r="Q36" s="61"/>
    </row>
    <row r="37" spans="2:17" x14ac:dyDescent="0.2">
      <c r="B37" s="60" t="s">
        <v>41</v>
      </c>
      <c r="C37" s="64" t="s">
        <v>26</v>
      </c>
      <c r="D37" s="65">
        <v>2019</v>
      </c>
      <c r="E37" s="48" t="s">
        <v>8</v>
      </c>
      <c r="F37" s="28">
        <v>2</v>
      </c>
      <c r="G37" s="21">
        <f>IFERROR(VLOOKUP(F37,Base!$H$4:$J$55,3,FALSE),"")</f>
        <v>43477</v>
      </c>
      <c r="H37" s="54"/>
      <c r="I37" s="53" t="str">
        <f t="shared" si="39"/>
        <v/>
      </c>
      <c r="J37" s="28"/>
      <c r="K37" s="28"/>
      <c r="L37" s="53" t="str">
        <f t="shared" si="40"/>
        <v/>
      </c>
      <c r="M37" s="54"/>
      <c r="N37" s="53" t="str">
        <f t="shared" si="41"/>
        <v/>
      </c>
      <c r="O37" s="53" t="str">
        <f>IF(SUMIFS(L$9:L37,B$9:B37,B37)-SUMIFS(M$9:M37,B$9:B37,B37)=0,"",IF(N37&lt;&gt;"",M37-L37-N37+SUMIFS(L$9:L37,B$9:B37,B37)-SUMIFS(M$9:M37,B$9:B37,B37),+SUMIFS(L$9:L37,B$9:B37,B37)-SUMIFS(M$9:M37,B$9:B37,B37)))</f>
        <v/>
      </c>
      <c r="P37" s="1"/>
      <c r="Q37" s="61"/>
    </row>
    <row r="38" spans="2:17" x14ac:dyDescent="0.2">
      <c r="B38" s="60" t="s">
        <v>42</v>
      </c>
      <c r="C38" s="64" t="s">
        <v>27</v>
      </c>
      <c r="D38" s="65">
        <v>2019</v>
      </c>
      <c r="E38" s="48" t="s">
        <v>8</v>
      </c>
      <c r="F38" s="28">
        <v>1</v>
      </c>
      <c r="G38" s="21">
        <f>IFERROR(VLOOKUP(F38,Base!$H$4:$J$55,3,FALSE),"")</f>
        <v>43470</v>
      </c>
      <c r="H38" s="54"/>
      <c r="I38" s="53" t="str">
        <f t="shared" ref="I38:I39" si="42">IF(IF(H38&lt;40,0,(H38-40)*1.5)=0,"",IF(H38&lt;40,0,(H38-40)*1.5))</f>
        <v/>
      </c>
      <c r="J38" s="28"/>
      <c r="K38" s="28"/>
      <c r="L38" s="53" t="str">
        <f t="shared" ref="L38:L39" si="43">IF(SUM(I38:K38)+IF(ISBLANK(H38),0,MIN(H38,40))=0,"",SUM(I38:K38)+IF(ISBLANK(H38),0,MIN(H38,40)))</f>
        <v/>
      </c>
      <c r="M38" s="54"/>
      <c r="N38" s="53" t="str">
        <f t="shared" ref="N38:N39" si="44">IF(M38&gt;40,IF(M38-40-(40-L38)&gt;0,(40-L38)+((M38-40)*1.5),40-L38),"")</f>
        <v/>
      </c>
      <c r="O38" s="53" t="str">
        <f>IF(SUMIFS(L$9:L38,B$9:B38,B38)-SUMIFS(M$9:M38,B$9:B38,B38)=0,"",IF(N38&lt;&gt;"",M38-L38-N38+SUMIFS(L$9:L38,B$9:B38,B38)-SUMIFS(M$9:M38,B$9:B38,B38),+SUMIFS(L$9:L38,B$9:B38,B38)-SUMIFS(M$9:M38,B$9:B38,B38)))</f>
        <v/>
      </c>
      <c r="P38" s="1"/>
      <c r="Q38" s="61"/>
    </row>
    <row r="39" spans="2:17" x14ac:dyDescent="0.2">
      <c r="B39" s="60" t="s">
        <v>42</v>
      </c>
      <c r="C39" s="64" t="s">
        <v>27</v>
      </c>
      <c r="D39" s="65">
        <v>2019</v>
      </c>
      <c r="E39" s="48" t="s">
        <v>8</v>
      </c>
      <c r="F39" s="28">
        <v>2</v>
      </c>
      <c r="G39" s="21">
        <f>IFERROR(VLOOKUP(F39,Base!$H$4:$J$55,3,FALSE),"")</f>
        <v>43477</v>
      </c>
      <c r="H39" s="54"/>
      <c r="I39" s="53" t="str">
        <f t="shared" si="42"/>
        <v/>
      </c>
      <c r="J39" s="28"/>
      <c r="K39" s="28"/>
      <c r="L39" s="53" t="str">
        <f t="shared" si="43"/>
        <v/>
      </c>
      <c r="M39" s="54"/>
      <c r="N39" s="53" t="str">
        <f t="shared" si="44"/>
        <v/>
      </c>
      <c r="O39" s="53" t="str">
        <f>IF(SUMIFS(L$9:L39,B$9:B39,B39)-SUMIFS(M$9:M39,B$9:B39,B39)=0,"",IF(N39&lt;&gt;"",M39-L39-N39+SUMIFS(L$9:L39,B$9:B39,B39)-SUMIFS(M$9:M39,B$9:B39,B39),+SUMIFS(L$9:L39,B$9:B39,B39)-SUMIFS(M$9:M39,B$9:B39,B39)))</f>
        <v/>
      </c>
      <c r="P39" s="1"/>
      <c r="Q39" s="61"/>
    </row>
    <row r="40" spans="2:17" x14ac:dyDescent="0.2">
      <c r="B40" s="60" t="s">
        <v>43</v>
      </c>
      <c r="C40" s="64" t="s">
        <v>23</v>
      </c>
      <c r="D40" s="65">
        <v>2019</v>
      </c>
      <c r="E40" s="48" t="s">
        <v>8</v>
      </c>
      <c r="F40" s="28">
        <v>1</v>
      </c>
      <c r="G40" s="21">
        <f>IFERROR(VLOOKUP(F40,Base!$H$4:$J$55,3,FALSE),"")</f>
        <v>43470</v>
      </c>
      <c r="H40" s="54"/>
      <c r="I40" s="53" t="str">
        <f t="shared" ref="I40:I41" si="45">IF(IF(H40&lt;40,0,(H40-40)*1.5)=0,"",IF(H40&lt;40,0,(H40-40)*1.5))</f>
        <v/>
      </c>
      <c r="J40" s="28"/>
      <c r="K40" s="28"/>
      <c r="L40" s="53" t="str">
        <f t="shared" ref="L40:L41" si="46">IF(SUM(I40:K40)+IF(ISBLANK(H40),0,MIN(H40,40))=0,"",SUM(I40:K40)+IF(ISBLANK(H40),0,MIN(H40,40)))</f>
        <v/>
      </c>
      <c r="M40" s="54"/>
      <c r="N40" s="53" t="str">
        <f t="shared" ref="N40:N41" si="47">IF(M40&gt;40,IF(M40-40-(40-L40)&gt;0,(40-L40)+((M40-40)*1.5),40-L40),"")</f>
        <v/>
      </c>
      <c r="O40" s="53" t="str">
        <f>IF(SUMIFS(L$9:L40,B$9:B40,B40)-SUMIFS(M$9:M40,B$9:B40,B40)=0,"",IF(N40&lt;&gt;"",M40-L40-N40+SUMIFS(L$9:L40,B$9:B40,B40)-SUMIFS(M$9:M40,B$9:B40,B40),+SUMIFS(L$9:L40,B$9:B40,B40)-SUMIFS(M$9:M40,B$9:B40,B40)))</f>
        <v/>
      </c>
      <c r="P40" s="1"/>
      <c r="Q40" s="61"/>
    </row>
    <row r="41" spans="2:17" x14ac:dyDescent="0.2">
      <c r="B41" s="60" t="s">
        <v>43</v>
      </c>
      <c r="C41" s="64" t="s">
        <v>23</v>
      </c>
      <c r="D41" s="65">
        <v>2019</v>
      </c>
      <c r="E41" s="48" t="s">
        <v>8</v>
      </c>
      <c r="F41" s="28">
        <v>2</v>
      </c>
      <c r="G41" s="21">
        <f>IFERROR(VLOOKUP(F41,Base!$H$4:$J$55,3,FALSE),"")</f>
        <v>43477</v>
      </c>
      <c r="H41" s="54"/>
      <c r="I41" s="53" t="str">
        <f t="shared" si="45"/>
        <v/>
      </c>
      <c r="J41" s="28"/>
      <c r="K41" s="28"/>
      <c r="L41" s="53" t="str">
        <f t="shared" si="46"/>
        <v/>
      </c>
      <c r="M41" s="54"/>
      <c r="N41" s="53" t="str">
        <f t="shared" si="47"/>
        <v/>
      </c>
      <c r="O41" s="53" t="str">
        <f>IF(SUMIFS(L$9:L41,B$9:B41,B41)-SUMIFS(M$9:M41,B$9:B41,B41)=0,"",IF(N41&lt;&gt;"",M41-L41-N41+SUMIFS(L$9:L41,B$9:B41,B41)-SUMIFS(M$9:M41,B$9:B41,B41),+SUMIFS(L$9:L41,B$9:B41,B41)-SUMIFS(M$9:M41,B$9:B41,B41)))</f>
        <v/>
      </c>
      <c r="P41" s="1"/>
      <c r="Q41" s="61"/>
    </row>
    <row r="42" spans="2:17" x14ac:dyDescent="0.2">
      <c r="B42" s="60" t="s">
        <v>44</v>
      </c>
      <c r="C42" s="64" t="s">
        <v>24</v>
      </c>
      <c r="D42" s="65">
        <v>2019</v>
      </c>
      <c r="E42" s="48" t="s">
        <v>8</v>
      </c>
      <c r="F42" s="28">
        <v>1</v>
      </c>
      <c r="G42" s="21">
        <f>IFERROR(VLOOKUP(F42,Base!$H$4:$J$55,3,FALSE),"")</f>
        <v>43470</v>
      </c>
      <c r="H42" s="54"/>
      <c r="I42" s="53" t="str">
        <f t="shared" ref="I42:I43" si="48">IF(IF(H42&lt;40,0,(H42-40)*1.5)=0,"",IF(H42&lt;40,0,(H42-40)*1.5))</f>
        <v/>
      </c>
      <c r="J42" s="28"/>
      <c r="K42" s="28"/>
      <c r="L42" s="53" t="str">
        <f t="shared" ref="L42:L43" si="49">IF(SUM(I42:K42)+IF(ISBLANK(H42),0,MIN(H42,40))=0,"",SUM(I42:K42)+IF(ISBLANK(H42),0,MIN(H42,40)))</f>
        <v/>
      </c>
      <c r="M42" s="54"/>
      <c r="N42" s="53" t="str">
        <f t="shared" ref="N42:N43" si="50">IF(M42&gt;40,IF(M42-40-(40-L42)&gt;0,(40-L42)+((M42-40)*1.5),40-L42),"")</f>
        <v/>
      </c>
      <c r="O42" s="53" t="str">
        <f>IF(SUMIFS(L$9:L42,B$9:B42,B42)-SUMIFS(M$9:M42,B$9:B42,B42)=0,"",IF(N42&lt;&gt;"",M42-L42-N42+SUMIFS(L$9:L42,B$9:B42,B42)-SUMIFS(M$9:M42,B$9:B42,B42),+SUMIFS(L$9:L42,B$9:B42,B42)-SUMIFS(M$9:M42,B$9:B42,B42)))</f>
        <v/>
      </c>
      <c r="P42" s="1"/>
      <c r="Q42" s="61"/>
    </row>
    <row r="43" spans="2:17" x14ac:dyDescent="0.2">
      <c r="B43" s="60" t="s">
        <v>44</v>
      </c>
      <c r="C43" s="64" t="s">
        <v>24</v>
      </c>
      <c r="D43" s="65">
        <v>2019</v>
      </c>
      <c r="E43" s="48" t="s">
        <v>8</v>
      </c>
      <c r="F43" s="28">
        <v>2</v>
      </c>
      <c r="G43" s="21">
        <f>IFERROR(VLOOKUP(F43,Base!$H$4:$J$55,3,FALSE),"")</f>
        <v>43477</v>
      </c>
      <c r="H43" s="54"/>
      <c r="I43" s="53" t="str">
        <f t="shared" si="48"/>
        <v/>
      </c>
      <c r="J43" s="28"/>
      <c r="K43" s="28"/>
      <c r="L43" s="53" t="str">
        <f t="shared" si="49"/>
        <v/>
      </c>
      <c r="M43" s="54"/>
      <c r="N43" s="53" t="str">
        <f t="shared" si="50"/>
        <v/>
      </c>
      <c r="O43" s="53" t="str">
        <f>IF(SUMIFS(L$9:L43,B$9:B43,B43)-SUMIFS(M$9:M43,B$9:B43,B43)=0,"",IF(N43&lt;&gt;"",M43-L43-N43+SUMIFS(L$9:L43,B$9:B43,B43)-SUMIFS(M$9:M43,B$9:B43,B43),+SUMIFS(L$9:L43,B$9:B43,B43)-SUMIFS(M$9:M43,B$9:B43,B43)))</f>
        <v/>
      </c>
      <c r="P43" s="1"/>
      <c r="Q43" s="61"/>
    </row>
    <row r="44" spans="2:17" x14ac:dyDescent="0.2">
      <c r="B44" s="60" t="s">
        <v>45</v>
      </c>
      <c r="C44" s="64" t="s">
        <v>25</v>
      </c>
      <c r="D44" s="65">
        <v>2019</v>
      </c>
      <c r="E44" s="48" t="s">
        <v>8</v>
      </c>
      <c r="F44" s="28">
        <v>1</v>
      </c>
      <c r="G44" s="21">
        <f>IFERROR(VLOOKUP(F44,Base!$H$4:$J$55,3,FALSE),"")</f>
        <v>43470</v>
      </c>
      <c r="H44" s="54"/>
      <c r="I44" s="53" t="str">
        <f t="shared" ref="I44:I45" si="51">IF(IF(H44&lt;40,0,(H44-40)*1.5)=0,"",IF(H44&lt;40,0,(H44-40)*1.5))</f>
        <v/>
      </c>
      <c r="J44" s="28"/>
      <c r="K44" s="28"/>
      <c r="L44" s="53" t="str">
        <f t="shared" ref="L44:L45" si="52">IF(SUM(I44:K44)+IF(ISBLANK(H44),0,MIN(H44,40))=0,"",SUM(I44:K44)+IF(ISBLANK(H44),0,MIN(H44,40)))</f>
        <v/>
      </c>
      <c r="M44" s="54"/>
      <c r="N44" s="53" t="str">
        <f t="shared" ref="N44:N45" si="53">IF(M44&gt;40,IF(M44-40-(40-L44)&gt;0,(40-L44)+((M44-40)*1.5),40-L44),"")</f>
        <v/>
      </c>
      <c r="O44" s="53" t="str">
        <f>IF(SUMIFS(L$9:L44,B$9:B44,B44)-SUMIFS(M$9:M44,B$9:B44,B44)=0,"",IF(N44&lt;&gt;"",M44-L44-N44+SUMIFS(L$9:L44,B$9:B44,B44)-SUMIFS(M$9:M44,B$9:B44,B44),+SUMIFS(L$9:L44,B$9:B44,B44)-SUMIFS(M$9:M44,B$9:B44,B44)))</f>
        <v/>
      </c>
      <c r="P44" s="1"/>
      <c r="Q44" s="61"/>
    </row>
    <row r="45" spans="2:17" x14ac:dyDescent="0.2">
      <c r="B45" s="60" t="s">
        <v>45</v>
      </c>
      <c r="C45" s="64" t="s">
        <v>25</v>
      </c>
      <c r="D45" s="65">
        <v>2019</v>
      </c>
      <c r="E45" s="48" t="s">
        <v>8</v>
      </c>
      <c r="F45" s="28">
        <v>2</v>
      </c>
      <c r="G45" s="21">
        <f>IFERROR(VLOOKUP(F45,Base!$H$4:$J$55,3,FALSE),"")</f>
        <v>43477</v>
      </c>
      <c r="H45" s="54"/>
      <c r="I45" s="53" t="str">
        <f t="shared" si="51"/>
        <v/>
      </c>
      <c r="J45" s="28"/>
      <c r="K45" s="28"/>
      <c r="L45" s="53" t="str">
        <f t="shared" si="52"/>
        <v/>
      </c>
      <c r="M45" s="54"/>
      <c r="N45" s="53" t="str">
        <f t="shared" si="53"/>
        <v/>
      </c>
      <c r="O45" s="53" t="str">
        <f>IF(SUMIFS(L$9:L45,B$9:B45,B45)-SUMIFS(M$9:M45,B$9:B45,B45)=0,"",IF(N45&lt;&gt;"",M45-L45-N45+SUMIFS(L$9:L45,B$9:B45,B45)-SUMIFS(M$9:M45,B$9:B45,B45),+SUMIFS(L$9:L45,B$9:B45,B45)-SUMIFS(M$9:M45,B$9:B45,B45)))</f>
        <v/>
      </c>
      <c r="P45" s="1"/>
      <c r="Q45" s="61"/>
    </row>
    <row r="46" spans="2:17" x14ac:dyDescent="0.2">
      <c r="B46" s="60" t="s">
        <v>46</v>
      </c>
      <c r="C46" s="64" t="s">
        <v>26</v>
      </c>
      <c r="D46" s="65">
        <v>2019</v>
      </c>
      <c r="E46" s="48" t="s">
        <v>8</v>
      </c>
      <c r="F46" s="28">
        <v>1</v>
      </c>
      <c r="G46" s="21">
        <f>IFERROR(VLOOKUP(F46,Base!$H$4:$J$55,3,FALSE),"")</f>
        <v>43470</v>
      </c>
      <c r="H46" s="54"/>
      <c r="I46" s="53" t="str">
        <f t="shared" ref="I46:I47" si="54">IF(IF(H46&lt;40,0,(H46-40)*1.5)=0,"",IF(H46&lt;40,0,(H46-40)*1.5))</f>
        <v/>
      </c>
      <c r="J46" s="28"/>
      <c r="K46" s="28"/>
      <c r="L46" s="53" t="str">
        <f t="shared" ref="L46:L47" si="55">IF(SUM(I46:K46)+IF(ISBLANK(H46),0,MIN(H46,40))=0,"",SUM(I46:K46)+IF(ISBLANK(H46),0,MIN(H46,40)))</f>
        <v/>
      </c>
      <c r="M46" s="54"/>
      <c r="N46" s="53" t="str">
        <f t="shared" ref="N46:N47" si="56">IF(M46&gt;40,IF(M46-40-(40-L46)&gt;0,(40-L46)+((M46-40)*1.5),40-L46),"")</f>
        <v/>
      </c>
      <c r="O46" s="53" t="str">
        <f>IF(SUMIFS(L$9:L46,B$9:B46,B46)-SUMIFS(M$9:M46,B$9:B46,B46)=0,"",IF(N46&lt;&gt;"",M46-L46-N46+SUMIFS(L$9:L46,B$9:B46,B46)-SUMIFS(M$9:M46,B$9:B46,B46),+SUMIFS(L$9:L46,B$9:B46,B46)-SUMIFS(M$9:M46,B$9:B46,B46)))</f>
        <v/>
      </c>
      <c r="P46" s="1"/>
      <c r="Q46" s="61"/>
    </row>
    <row r="47" spans="2:17" x14ac:dyDescent="0.2">
      <c r="B47" s="60" t="s">
        <v>46</v>
      </c>
      <c r="C47" s="64" t="s">
        <v>26</v>
      </c>
      <c r="D47" s="65">
        <v>2019</v>
      </c>
      <c r="E47" s="48" t="s">
        <v>8</v>
      </c>
      <c r="F47" s="28">
        <v>2</v>
      </c>
      <c r="G47" s="21">
        <f>IFERROR(VLOOKUP(F47,Base!$H$4:$J$55,3,FALSE),"")</f>
        <v>43477</v>
      </c>
      <c r="H47" s="54"/>
      <c r="I47" s="53" t="str">
        <f t="shared" si="54"/>
        <v/>
      </c>
      <c r="J47" s="28"/>
      <c r="K47" s="28"/>
      <c r="L47" s="53" t="str">
        <f t="shared" si="55"/>
        <v/>
      </c>
      <c r="M47" s="54"/>
      <c r="N47" s="53" t="str">
        <f t="shared" si="56"/>
        <v/>
      </c>
      <c r="O47" s="53" t="str">
        <f>IF(SUMIFS(L$9:L47,B$9:B47,B47)-SUMIFS(M$9:M47,B$9:B47,B47)=0,"",IF(N47&lt;&gt;"",M47-L47-N47+SUMIFS(L$9:L47,B$9:B47,B47)-SUMIFS(M$9:M47,B$9:B47,B47),+SUMIFS(L$9:L47,B$9:B47,B47)-SUMIFS(M$9:M47,B$9:B47,B47)))</f>
        <v/>
      </c>
      <c r="P47" s="1"/>
      <c r="Q47" s="61"/>
    </row>
    <row r="48" spans="2:17" x14ac:dyDescent="0.2">
      <c r="B48" s="60" t="s">
        <v>47</v>
      </c>
      <c r="C48" s="64" t="s">
        <v>27</v>
      </c>
      <c r="D48" s="65">
        <v>2019</v>
      </c>
      <c r="E48" s="48" t="s">
        <v>8</v>
      </c>
      <c r="F48" s="28">
        <v>1</v>
      </c>
      <c r="G48" s="21">
        <f>IFERROR(VLOOKUP(F48,Base!$H$4:$J$55,3,FALSE),"")</f>
        <v>43470</v>
      </c>
      <c r="H48" s="54"/>
      <c r="I48" s="53" t="str">
        <f t="shared" ref="I48:I49" si="57">IF(IF(H48&lt;40,0,(H48-40)*1.5)=0,"",IF(H48&lt;40,0,(H48-40)*1.5))</f>
        <v/>
      </c>
      <c r="J48" s="28"/>
      <c r="K48" s="28"/>
      <c r="L48" s="53" t="str">
        <f t="shared" ref="L48:L49" si="58">IF(SUM(I48:K48)+IF(ISBLANK(H48),0,MIN(H48,40))=0,"",SUM(I48:K48)+IF(ISBLANK(H48),0,MIN(H48,40)))</f>
        <v/>
      </c>
      <c r="M48" s="54"/>
      <c r="N48" s="53" t="str">
        <f t="shared" ref="N48:N49" si="59">IF(M48&gt;40,IF(M48-40-(40-L48)&gt;0,(40-L48)+((M48-40)*1.5),40-L48),"")</f>
        <v/>
      </c>
      <c r="O48" s="53" t="str">
        <f>IF(SUMIFS(L$9:L48,B$9:B48,B48)-SUMIFS(M$9:M48,B$9:B48,B48)=0,"",IF(N48&lt;&gt;"",M48-L48-N48+SUMIFS(L$9:L48,B$9:B48,B48)-SUMIFS(M$9:M48,B$9:B48,B48),+SUMIFS(L$9:L48,B$9:B48,B48)-SUMIFS(M$9:M48,B$9:B48,B48)))</f>
        <v/>
      </c>
      <c r="P48" s="1"/>
      <c r="Q48" s="61"/>
    </row>
    <row r="49" spans="2:17" x14ac:dyDescent="0.2">
      <c r="B49" s="60" t="s">
        <v>47</v>
      </c>
      <c r="C49" s="64" t="s">
        <v>27</v>
      </c>
      <c r="D49" s="65">
        <v>2019</v>
      </c>
      <c r="E49" s="48" t="s">
        <v>8</v>
      </c>
      <c r="F49" s="28">
        <v>2</v>
      </c>
      <c r="G49" s="21">
        <f>IFERROR(VLOOKUP(F49,Base!$H$4:$J$55,3,FALSE),"")</f>
        <v>43477</v>
      </c>
      <c r="H49" s="54"/>
      <c r="I49" s="53" t="str">
        <f t="shared" si="57"/>
        <v/>
      </c>
      <c r="J49" s="28"/>
      <c r="K49" s="28"/>
      <c r="L49" s="53" t="str">
        <f t="shared" si="58"/>
        <v/>
      </c>
      <c r="M49" s="54"/>
      <c r="N49" s="53" t="str">
        <f t="shared" si="59"/>
        <v/>
      </c>
      <c r="O49" s="53" t="str">
        <f>IF(SUMIFS(L$9:L49,B$9:B49,B49)-SUMIFS(M$9:M49,B$9:B49,B49)=0,"",IF(N49&lt;&gt;"",M49-L49-N49+SUMIFS(L$9:L49,B$9:B49,B49)-SUMIFS(M$9:M49,B$9:B49,B49),+SUMIFS(L$9:L49,B$9:B49,B49)-SUMIFS(M$9:M49,B$9:B49,B49)))</f>
        <v/>
      </c>
      <c r="P49" s="1"/>
      <c r="Q49" s="61"/>
    </row>
    <row r="50" spans="2:17" x14ac:dyDescent="0.2">
      <c r="B50" s="60" t="s">
        <v>48</v>
      </c>
      <c r="C50" s="64" t="s">
        <v>23</v>
      </c>
      <c r="D50" s="65">
        <v>2019</v>
      </c>
      <c r="E50" s="48" t="s">
        <v>8</v>
      </c>
      <c r="F50" s="28">
        <v>1</v>
      </c>
      <c r="G50" s="21">
        <f>IFERROR(VLOOKUP(F50,Base!$H$4:$J$55,3,FALSE),"")</f>
        <v>43470</v>
      </c>
      <c r="H50" s="54"/>
      <c r="I50" s="53" t="str">
        <f t="shared" ref="I50:I51" si="60">IF(IF(H50&lt;40,0,(H50-40)*1.5)=0,"",IF(H50&lt;40,0,(H50-40)*1.5))</f>
        <v/>
      </c>
      <c r="J50" s="28"/>
      <c r="K50" s="28"/>
      <c r="L50" s="53" t="str">
        <f t="shared" ref="L50:L51" si="61">IF(SUM(I50:K50)+IF(ISBLANK(H50),0,MIN(H50,40))=0,"",SUM(I50:K50)+IF(ISBLANK(H50),0,MIN(H50,40)))</f>
        <v/>
      </c>
      <c r="M50" s="54"/>
      <c r="N50" s="53" t="str">
        <f t="shared" ref="N50:N51" si="62">IF(M50&gt;40,IF(M50-40-(40-L50)&gt;0,(40-L50)+((M50-40)*1.5),40-L50),"")</f>
        <v/>
      </c>
      <c r="O50" s="53" t="str">
        <f>IF(SUMIFS(L$9:L50,B$9:B50,B50)-SUMIFS(M$9:M50,B$9:B50,B50)=0,"",IF(N50&lt;&gt;"",M50-L50-N50+SUMIFS(L$9:L50,B$9:B50,B50)-SUMIFS(M$9:M50,B$9:B50,B50),+SUMIFS(L$9:L50,B$9:B50,B50)-SUMIFS(M$9:M50,B$9:B50,B50)))</f>
        <v/>
      </c>
      <c r="P50" s="1"/>
      <c r="Q50" s="61"/>
    </row>
    <row r="51" spans="2:17" x14ac:dyDescent="0.2">
      <c r="B51" s="60" t="s">
        <v>48</v>
      </c>
      <c r="C51" s="64" t="s">
        <v>23</v>
      </c>
      <c r="D51" s="65">
        <v>2019</v>
      </c>
      <c r="E51" s="48" t="s">
        <v>8</v>
      </c>
      <c r="F51" s="28">
        <v>2</v>
      </c>
      <c r="G51" s="21">
        <f>IFERROR(VLOOKUP(F51,Base!$H$4:$J$55,3,FALSE),"")</f>
        <v>43477</v>
      </c>
      <c r="H51" s="54"/>
      <c r="I51" s="53" t="str">
        <f t="shared" si="60"/>
        <v/>
      </c>
      <c r="J51" s="28"/>
      <c r="K51" s="28"/>
      <c r="L51" s="53" t="str">
        <f t="shared" si="61"/>
        <v/>
      </c>
      <c r="M51" s="54"/>
      <c r="N51" s="53" t="str">
        <f t="shared" si="62"/>
        <v/>
      </c>
      <c r="O51" s="53" t="str">
        <f>IF(SUMIFS(L$9:L51,B$9:B51,B51)-SUMIFS(M$9:M51,B$9:B51,B51)=0,"",IF(N51&lt;&gt;"",M51-L51-N51+SUMIFS(L$9:L51,B$9:B51,B51)-SUMIFS(M$9:M51,B$9:B51,B51),+SUMIFS(L$9:L51,B$9:B51,B51)-SUMIFS(M$9:M51,B$9:B51,B51)))</f>
        <v/>
      </c>
      <c r="P51" s="1"/>
      <c r="Q51" s="61"/>
    </row>
    <row r="52" spans="2:17" x14ac:dyDescent="0.2">
      <c r="B52" s="60" t="s">
        <v>49</v>
      </c>
      <c r="C52" s="64" t="s">
        <v>24</v>
      </c>
      <c r="D52" s="65">
        <v>2019</v>
      </c>
      <c r="E52" s="48" t="s">
        <v>8</v>
      </c>
      <c r="F52" s="28">
        <v>1</v>
      </c>
      <c r="G52" s="21">
        <f>IFERROR(VLOOKUP(F52,Base!$H$4:$J$55,3,FALSE),"")</f>
        <v>43470</v>
      </c>
      <c r="H52" s="54"/>
      <c r="I52" s="53" t="str">
        <f t="shared" ref="I52:I53" si="63">IF(IF(H52&lt;40,0,(H52-40)*1.5)=0,"",IF(H52&lt;40,0,(H52-40)*1.5))</f>
        <v/>
      </c>
      <c r="J52" s="28"/>
      <c r="K52" s="28"/>
      <c r="L52" s="53" t="str">
        <f t="shared" ref="L52:L53" si="64">IF(SUM(I52:K52)+IF(ISBLANK(H52),0,MIN(H52,40))=0,"",SUM(I52:K52)+IF(ISBLANK(H52),0,MIN(H52,40)))</f>
        <v/>
      </c>
      <c r="M52" s="54"/>
      <c r="N52" s="53" t="str">
        <f t="shared" ref="N52:N53" si="65">IF(M52&gt;40,IF(M52-40-(40-L52)&gt;0,(40-L52)+((M52-40)*1.5),40-L52),"")</f>
        <v/>
      </c>
      <c r="O52" s="53" t="str">
        <f>IF(SUMIFS(L$9:L52,B$9:B52,B52)-SUMIFS(M$9:M52,B$9:B52,B52)=0,"",IF(N52&lt;&gt;"",M52-L52-N52+SUMIFS(L$9:L52,B$9:B52,B52)-SUMIFS(M$9:M52,B$9:B52,B52),+SUMIFS(L$9:L52,B$9:B52,B52)-SUMIFS(M$9:M52,B$9:B52,B52)))</f>
        <v/>
      </c>
      <c r="P52" s="1"/>
      <c r="Q52" s="61"/>
    </row>
    <row r="53" spans="2:17" x14ac:dyDescent="0.2">
      <c r="B53" s="60" t="s">
        <v>49</v>
      </c>
      <c r="C53" s="64" t="s">
        <v>24</v>
      </c>
      <c r="D53" s="65">
        <v>2019</v>
      </c>
      <c r="E53" s="48" t="s">
        <v>8</v>
      </c>
      <c r="F53" s="28">
        <v>2</v>
      </c>
      <c r="G53" s="21">
        <f>IFERROR(VLOOKUP(F53,Base!$H$4:$J$55,3,FALSE),"")</f>
        <v>43477</v>
      </c>
      <c r="H53" s="54"/>
      <c r="I53" s="53" t="str">
        <f t="shared" si="63"/>
        <v/>
      </c>
      <c r="J53" s="28"/>
      <c r="K53" s="28"/>
      <c r="L53" s="53" t="str">
        <f t="shared" si="64"/>
        <v/>
      </c>
      <c r="M53" s="54"/>
      <c r="N53" s="53" t="str">
        <f t="shared" si="65"/>
        <v/>
      </c>
      <c r="O53" s="53" t="str">
        <f>IF(SUMIFS(L$9:L53,B$9:B53,B53)-SUMIFS(M$9:M53,B$9:B53,B53)=0,"",IF(N53&lt;&gt;"",M53-L53-N53+SUMIFS(L$9:L53,B$9:B53,B53)-SUMIFS(M$9:M53,B$9:B53,B53),+SUMIFS(L$9:L53,B$9:B53,B53)-SUMIFS(M$9:M53,B$9:B53,B53)))</f>
        <v/>
      </c>
      <c r="P53" s="1"/>
      <c r="Q53" s="61"/>
    </row>
    <row r="54" spans="2:17" x14ac:dyDescent="0.2">
      <c r="B54" s="60" t="s">
        <v>50</v>
      </c>
      <c r="C54" s="64" t="s">
        <v>25</v>
      </c>
      <c r="D54" s="65">
        <v>2019</v>
      </c>
      <c r="E54" s="48" t="s">
        <v>8</v>
      </c>
      <c r="F54" s="28">
        <v>1</v>
      </c>
      <c r="G54" s="21">
        <f>IFERROR(VLOOKUP(F54,Base!$H$4:$J$55,3,FALSE),"")</f>
        <v>43470</v>
      </c>
      <c r="H54" s="54"/>
      <c r="I54" s="53" t="str">
        <f t="shared" ref="I54:I55" si="66">IF(IF(H54&lt;40,0,(H54-40)*1.5)=0,"",IF(H54&lt;40,0,(H54-40)*1.5))</f>
        <v/>
      </c>
      <c r="J54" s="28"/>
      <c r="K54" s="28"/>
      <c r="L54" s="53" t="str">
        <f t="shared" ref="L54:L55" si="67">IF(SUM(I54:K54)+IF(ISBLANK(H54),0,MIN(H54,40))=0,"",SUM(I54:K54)+IF(ISBLANK(H54),0,MIN(H54,40)))</f>
        <v/>
      </c>
      <c r="M54" s="54"/>
      <c r="N54" s="53" t="str">
        <f t="shared" ref="N54:N55" si="68">IF(M54&gt;40,IF(M54-40-(40-L54)&gt;0,(40-L54)+((M54-40)*1.5),40-L54),"")</f>
        <v/>
      </c>
      <c r="O54" s="53" t="str">
        <f>IF(SUMIFS(L$9:L54,B$9:B54,B54)-SUMIFS(M$9:M54,B$9:B54,B54)=0,"",IF(N54&lt;&gt;"",M54-L54-N54+SUMIFS(L$9:L54,B$9:B54,B54)-SUMIFS(M$9:M54,B$9:B54,B54),+SUMIFS(L$9:L54,B$9:B54,B54)-SUMIFS(M$9:M54,B$9:B54,B54)))</f>
        <v/>
      </c>
      <c r="P54" s="1"/>
      <c r="Q54" s="61"/>
    </row>
    <row r="55" spans="2:17" x14ac:dyDescent="0.2">
      <c r="B55" s="60" t="s">
        <v>50</v>
      </c>
      <c r="C55" s="64" t="s">
        <v>25</v>
      </c>
      <c r="D55" s="65">
        <v>2019</v>
      </c>
      <c r="E55" s="48" t="s">
        <v>8</v>
      </c>
      <c r="F55" s="28">
        <v>2</v>
      </c>
      <c r="G55" s="21">
        <f>IFERROR(VLOOKUP(F55,Base!$H$4:$J$55,3,FALSE),"")</f>
        <v>43477</v>
      </c>
      <c r="H55" s="54"/>
      <c r="I55" s="53" t="str">
        <f t="shared" si="66"/>
        <v/>
      </c>
      <c r="J55" s="28"/>
      <c r="K55" s="28"/>
      <c r="L55" s="53" t="str">
        <f t="shared" si="67"/>
        <v/>
      </c>
      <c r="M55" s="54"/>
      <c r="N55" s="53" t="str">
        <f t="shared" si="68"/>
        <v/>
      </c>
      <c r="O55" s="53" t="str">
        <f>IF(SUMIFS(L$9:L55,B$9:B55,B55)-SUMIFS(M$9:M55,B$9:B55,B55)=0,"",IF(N55&lt;&gt;"",M55-L55-N55+SUMIFS(L$9:L55,B$9:B55,B55)-SUMIFS(M$9:M55,B$9:B55,B55),+SUMIFS(L$9:L55,B$9:B55,B55)-SUMIFS(M$9:M55,B$9:B55,B55)))</f>
        <v/>
      </c>
      <c r="P55" s="1"/>
      <c r="Q55" s="61"/>
    </row>
    <row r="56" spans="2:17" x14ac:dyDescent="0.2">
      <c r="B56" s="60" t="s">
        <v>51</v>
      </c>
      <c r="C56" s="64" t="s">
        <v>26</v>
      </c>
      <c r="D56" s="65">
        <v>2019</v>
      </c>
      <c r="E56" s="48" t="s">
        <v>8</v>
      </c>
      <c r="F56" s="28">
        <v>1</v>
      </c>
      <c r="G56" s="21">
        <f>IFERROR(VLOOKUP(F56,Base!$H$4:$J$55,3,FALSE),"")</f>
        <v>43470</v>
      </c>
      <c r="H56" s="54"/>
      <c r="I56" s="53" t="str">
        <f t="shared" ref="I56:I57" si="69">IF(IF(H56&lt;40,0,(H56-40)*1.5)=0,"",IF(H56&lt;40,0,(H56-40)*1.5))</f>
        <v/>
      </c>
      <c r="J56" s="28"/>
      <c r="K56" s="28"/>
      <c r="L56" s="53" t="str">
        <f t="shared" ref="L56:L57" si="70">IF(SUM(I56:K56)+IF(ISBLANK(H56),0,MIN(H56,40))=0,"",SUM(I56:K56)+IF(ISBLANK(H56),0,MIN(H56,40)))</f>
        <v/>
      </c>
      <c r="M56" s="54"/>
      <c r="N56" s="53" t="str">
        <f t="shared" ref="N56:N57" si="71">IF(M56&gt;40,IF(M56-40-(40-L56)&gt;0,(40-L56)+((M56-40)*1.5),40-L56),"")</f>
        <v/>
      </c>
      <c r="O56" s="53" t="str">
        <f>IF(SUMIFS(L$9:L56,B$9:B56,B56)-SUMIFS(M$9:M56,B$9:B56,B56)=0,"",IF(N56&lt;&gt;"",M56-L56-N56+SUMIFS(L$9:L56,B$9:B56,B56)-SUMIFS(M$9:M56,B$9:B56,B56),+SUMIFS(L$9:L56,B$9:B56,B56)-SUMIFS(M$9:M56,B$9:B56,B56)))</f>
        <v/>
      </c>
      <c r="P56" s="1"/>
      <c r="Q56" s="61"/>
    </row>
    <row r="57" spans="2:17" x14ac:dyDescent="0.2">
      <c r="B57" s="60" t="s">
        <v>51</v>
      </c>
      <c r="C57" s="64" t="s">
        <v>26</v>
      </c>
      <c r="D57" s="65">
        <v>2019</v>
      </c>
      <c r="E57" s="48" t="s">
        <v>8</v>
      </c>
      <c r="F57" s="28">
        <v>2</v>
      </c>
      <c r="G57" s="21">
        <f>IFERROR(VLOOKUP(F57,Base!$H$4:$J$55,3,FALSE),"")</f>
        <v>43477</v>
      </c>
      <c r="H57" s="54"/>
      <c r="I57" s="53" t="str">
        <f t="shared" si="69"/>
        <v/>
      </c>
      <c r="J57" s="28"/>
      <c r="K57" s="28"/>
      <c r="L57" s="53" t="str">
        <f t="shared" si="70"/>
        <v/>
      </c>
      <c r="M57" s="54"/>
      <c r="N57" s="53" t="str">
        <f t="shared" si="71"/>
        <v/>
      </c>
      <c r="O57" s="53" t="str">
        <f>IF(SUMIFS(L$9:L57,B$9:B57,B57)-SUMIFS(M$9:M57,B$9:B57,B57)=0,"",IF(N57&lt;&gt;"",M57-L57-N57+SUMIFS(L$9:L57,B$9:B57,B57)-SUMIFS(M$9:M57,B$9:B57,B57),+SUMIFS(L$9:L57,B$9:B57,B57)-SUMIFS(M$9:M57,B$9:B57,B57)))</f>
        <v/>
      </c>
      <c r="P57" s="1"/>
      <c r="Q57" s="61"/>
    </row>
    <row r="58" spans="2:17" x14ac:dyDescent="0.2">
      <c r="B58" s="60" t="s">
        <v>52</v>
      </c>
      <c r="C58" s="64" t="s">
        <v>27</v>
      </c>
      <c r="D58" s="65">
        <v>2019</v>
      </c>
      <c r="E58" s="48" t="s">
        <v>8</v>
      </c>
      <c r="F58" s="28">
        <v>1</v>
      </c>
      <c r="G58" s="21">
        <f>IFERROR(VLOOKUP(F58,Base!$H$4:$J$55,3,FALSE),"")</f>
        <v>43470</v>
      </c>
      <c r="H58" s="54"/>
      <c r="I58" s="53" t="str">
        <f t="shared" ref="I58:I59" si="72">IF(IF(H58&lt;40,0,(H58-40)*1.5)=0,"",IF(H58&lt;40,0,(H58-40)*1.5))</f>
        <v/>
      </c>
      <c r="J58" s="28"/>
      <c r="K58" s="28"/>
      <c r="L58" s="53" t="str">
        <f t="shared" ref="L58:L59" si="73">IF(SUM(I58:K58)+IF(ISBLANK(H58),0,MIN(H58,40))=0,"",SUM(I58:K58)+IF(ISBLANK(H58),0,MIN(H58,40)))</f>
        <v/>
      </c>
      <c r="M58" s="54"/>
      <c r="N58" s="53" t="str">
        <f t="shared" ref="N58:N59" si="74">IF(M58&gt;40,IF(M58-40-(40-L58)&gt;0,(40-L58)+((M58-40)*1.5),40-L58),"")</f>
        <v/>
      </c>
      <c r="O58" s="53" t="str">
        <f>IF(SUMIFS(L$9:L58,B$9:B58,B58)-SUMIFS(M$9:M58,B$9:B58,B58)=0,"",IF(N58&lt;&gt;"",M58-L58-N58+SUMIFS(L$9:L58,B$9:B58,B58)-SUMIFS(M$9:M58,B$9:B58,B58),+SUMIFS(L$9:L58,B$9:B58,B58)-SUMIFS(M$9:M58,B$9:B58,B58)))</f>
        <v/>
      </c>
      <c r="P58" s="1"/>
      <c r="Q58" s="61"/>
    </row>
    <row r="59" spans="2:17" x14ac:dyDescent="0.2">
      <c r="B59" s="60" t="s">
        <v>52</v>
      </c>
      <c r="C59" s="64" t="s">
        <v>27</v>
      </c>
      <c r="D59" s="65">
        <v>2019</v>
      </c>
      <c r="E59" s="48" t="s">
        <v>8</v>
      </c>
      <c r="F59" s="28">
        <v>2</v>
      </c>
      <c r="G59" s="21">
        <f>IFERROR(VLOOKUP(F59,Base!$H$4:$J$55,3,FALSE),"")</f>
        <v>43477</v>
      </c>
      <c r="H59" s="54"/>
      <c r="I59" s="53" t="str">
        <f t="shared" si="72"/>
        <v/>
      </c>
      <c r="J59" s="28"/>
      <c r="K59" s="28"/>
      <c r="L59" s="53" t="str">
        <f t="shared" si="73"/>
        <v/>
      </c>
      <c r="M59" s="54"/>
      <c r="N59" s="53" t="str">
        <f t="shared" si="74"/>
        <v/>
      </c>
      <c r="O59" s="53" t="str">
        <f>IF(SUMIFS(L$9:L59,B$9:B59,B59)-SUMIFS(M$9:M59,B$9:B59,B59)=0,"",IF(N59&lt;&gt;"",M59-L59-N59+SUMIFS(L$9:L59,B$9:B59,B59)-SUMIFS(M$9:M59,B$9:B59,B59),+SUMIFS(L$9:L59,B$9:B59,B59)-SUMIFS(M$9:M59,B$9:B59,B59)))</f>
        <v/>
      </c>
      <c r="P59" s="1"/>
      <c r="Q59" s="61"/>
    </row>
    <row r="60" spans="2:17" x14ac:dyDescent="0.2">
      <c r="B60" s="60" t="s">
        <v>53</v>
      </c>
      <c r="C60" s="64" t="s">
        <v>23</v>
      </c>
      <c r="D60" s="65">
        <v>2019</v>
      </c>
      <c r="E60" s="48" t="s">
        <v>8</v>
      </c>
      <c r="F60" s="28">
        <v>1</v>
      </c>
      <c r="G60" s="21">
        <f>IFERROR(VLOOKUP(F60,Base!$H$4:$J$55,3,FALSE),"")</f>
        <v>43470</v>
      </c>
      <c r="H60" s="54"/>
      <c r="I60" s="53" t="str">
        <f t="shared" ref="I60:I61" si="75">IF(IF(H60&lt;40,0,(H60-40)*1.5)=0,"",IF(H60&lt;40,0,(H60-40)*1.5))</f>
        <v/>
      </c>
      <c r="J60" s="28"/>
      <c r="K60" s="28"/>
      <c r="L60" s="53" t="str">
        <f t="shared" ref="L60:L61" si="76">IF(SUM(I60:K60)+IF(ISBLANK(H60),0,MIN(H60,40))=0,"",SUM(I60:K60)+IF(ISBLANK(H60),0,MIN(H60,40)))</f>
        <v/>
      </c>
      <c r="M60" s="54"/>
      <c r="N60" s="53" t="str">
        <f t="shared" ref="N60:N61" si="77">IF(M60&gt;40,IF(M60-40-(40-L60)&gt;0,(40-L60)+((M60-40)*1.5),40-L60),"")</f>
        <v/>
      </c>
      <c r="O60" s="53" t="str">
        <f>IF(SUMIFS(L$9:L60,B$9:B60,B60)-SUMIFS(M$9:M60,B$9:B60,B60)=0,"",IF(N60&lt;&gt;"",M60-L60-N60+SUMIFS(L$9:L60,B$9:B60,B60)-SUMIFS(M$9:M60,B$9:B60,B60),+SUMIFS(L$9:L60,B$9:B60,B60)-SUMIFS(M$9:M60,B$9:B60,B60)))</f>
        <v/>
      </c>
      <c r="P60" s="1"/>
      <c r="Q60" s="61"/>
    </row>
    <row r="61" spans="2:17" x14ac:dyDescent="0.2">
      <c r="B61" s="60" t="s">
        <v>53</v>
      </c>
      <c r="C61" s="64" t="s">
        <v>23</v>
      </c>
      <c r="D61" s="65">
        <v>2019</v>
      </c>
      <c r="E61" s="48" t="s">
        <v>8</v>
      </c>
      <c r="F61" s="28">
        <v>2</v>
      </c>
      <c r="G61" s="21">
        <f>IFERROR(VLOOKUP(F61,Base!$H$4:$J$55,3,FALSE),"")</f>
        <v>43477</v>
      </c>
      <c r="H61" s="54"/>
      <c r="I61" s="53" t="str">
        <f t="shared" si="75"/>
        <v/>
      </c>
      <c r="J61" s="28"/>
      <c r="K61" s="28"/>
      <c r="L61" s="53" t="str">
        <f t="shared" si="76"/>
        <v/>
      </c>
      <c r="M61" s="54"/>
      <c r="N61" s="53" t="str">
        <f t="shared" si="77"/>
        <v/>
      </c>
      <c r="O61" s="53" t="str">
        <f>IF(SUMIFS(L$9:L61,B$9:B61,B61)-SUMIFS(M$9:M61,B$9:B61,B61)=0,"",IF(N61&lt;&gt;"",M61-L61-N61+SUMIFS(L$9:L61,B$9:B61,B61)-SUMIFS(M$9:M61,B$9:B61,B61),+SUMIFS(L$9:L61,B$9:B61,B61)-SUMIFS(M$9:M61,B$9:B61,B61)))</f>
        <v/>
      </c>
      <c r="P61" s="1"/>
      <c r="Q61" s="61"/>
    </row>
    <row r="62" spans="2:17" x14ac:dyDescent="0.2">
      <c r="B62" s="60" t="s">
        <v>54</v>
      </c>
      <c r="C62" s="64" t="s">
        <v>24</v>
      </c>
      <c r="D62" s="65">
        <v>2019</v>
      </c>
      <c r="E62" s="48" t="s">
        <v>8</v>
      </c>
      <c r="F62" s="28">
        <v>1</v>
      </c>
      <c r="G62" s="21">
        <f>IFERROR(VLOOKUP(F62,Base!$H$4:$J$55,3,FALSE),"")</f>
        <v>43470</v>
      </c>
      <c r="H62" s="54"/>
      <c r="I62" s="53" t="str">
        <f t="shared" ref="I62:I63" si="78">IF(IF(H62&lt;40,0,(H62-40)*1.5)=0,"",IF(H62&lt;40,0,(H62-40)*1.5))</f>
        <v/>
      </c>
      <c r="J62" s="28"/>
      <c r="K62" s="28"/>
      <c r="L62" s="53" t="str">
        <f t="shared" ref="L62:L63" si="79">IF(SUM(I62:K62)+IF(ISBLANK(H62),0,MIN(H62,40))=0,"",SUM(I62:K62)+IF(ISBLANK(H62),0,MIN(H62,40)))</f>
        <v/>
      </c>
      <c r="M62" s="54"/>
      <c r="N62" s="53" t="str">
        <f t="shared" ref="N62:N63" si="80">IF(M62&gt;40,IF(M62-40-(40-L62)&gt;0,(40-L62)+((M62-40)*1.5),40-L62),"")</f>
        <v/>
      </c>
      <c r="O62" s="53" t="str">
        <f>IF(SUMIFS(L$9:L62,B$9:B62,B62)-SUMIFS(M$9:M62,B$9:B62,B62)=0,"",IF(N62&lt;&gt;"",M62-L62-N62+SUMIFS(L$9:L62,B$9:B62,B62)-SUMIFS(M$9:M62,B$9:B62,B62),+SUMIFS(L$9:L62,B$9:B62,B62)-SUMIFS(M$9:M62,B$9:B62,B62)))</f>
        <v/>
      </c>
      <c r="P62" s="1"/>
      <c r="Q62" s="61"/>
    </row>
    <row r="63" spans="2:17" x14ac:dyDescent="0.2">
      <c r="B63" s="60" t="s">
        <v>54</v>
      </c>
      <c r="C63" s="64" t="s">
        <v>24</v>
      </c>
      <c r="D63" s="65">
        <v>2019</v>
      </c>
      <c r="E63" s="48" t="s">
        <v>8</v>
      </c>
      <c r="F63" s="28">
        <v>2</v>
      </c>
      <c r="G63" s="21">
        <f>IFERROR(VLOOKUP(F63,Base!$H$4:$J$55,3,FALSE),"")</f>
        <v>43477</v>
      </c>
      <c r="H63" s="54"/>
      <c r="I63" s="53" t="str">
        <f t="shared" si="78"/>
        <v/>
      </c>
      <c r="J63" s="28"/>
      <c r="K63" s="28"/>
      <c r="L63" s="53" t="str">
        <f t="shared" si="79"/>
        <v/>
      </c>
      <c r="M63" s="54"/>
      <c r="N63" s="53" t="str">
        <f t="shared" si="80"/>
        <v/>
      </c>
      <c r="O63" s="53" t="str">
        <f>IF(SUMIFS(L$9:L63,B$9:B63,B63)-SUMIFS(M$9:M63,B$9:B63,B63)=0,"",IF(N63&lt;&gt;"",M63-L63-N63+SUMIFS(L$9:L63,B$9:B63,B63)-SUMIFS(M$9:M63,B$9:B63,B63),+SUMIFS(L$9:L63,B$9:B63,B63)-SUMIFS(M$9:M63,B$9:B63,B63)))</f>
        <v/>
      </c>
      <c r="P63" s="1"/>
      <c r="Q63" s="61"/>
    </row>
    <row r="64" spans="2:17" x14ac:dyDescent="0.2">
      <c r="B64" s="60" t="s">
        <v>55</v>
      </c>
      <c r="C64" s="64" t="s">
        <v>25</v>
      </c>
      <c r="D64" s="65">
        <v>2019</v>
      </c>
      <c r="E64" s="48" t="s">
        <v>8</v>
      </c>
      <c r="F64" s="28">
        <v>1</v>
      </c>
      <c r="G64" s="21">
        <f>IFERROR(VLOOKUP(F64,Base!$H$4:$J$55,3,FALSE),"")</f>
        <v>43470</v>
      </c>
      <c r="H64" s="54"/>
      <c r="I64" s="53" t="str">
        <f t="shared" ref="I64:I65" si="81">IF(IF(H64&lt;40,0,(H64-40)*1.5)=0,"",IF(H64&lt;40,0,(H64-40)*1.5))</f>
        <v/>
      </c>
      <c r="J64" s="28"/>
      <c r="K64" s="28"/>
      <c r="L64" s="53" t="str">
        <f t="shared" ref="L64:L65" si="82">IF(SUM(I64:K64)+IF(ISBLANK(H64),0,MIN(H64,40))=0,"",SUM(I64:K64)+IF(ISBLANK(H64),0,MIN(H64,40)))</f>
        <v/>
      </c>
      <c r="M64" s="54"/>
      <c r="N64" s="53" t="str">
        <f t="shared" ref="N64:N65" si="83">IF(M64&gt;40,IF(M64-40-(40-L64)&gt;0,(40-L64)+((M64-40)*1.5),40-L64),"")</f>
        <v/>
      </c>
      <c r="O64" s="53" t="str">
        <f>IF(SUMIFS(L$9:L64,B$9:B64,B64)-SUMIFS(M$9:M64,B$9:B64,B64)=0,"",IF(N64&lt;&gt;"",M64-L64-N64+SUMIFS(L$9:L64,B$9:B64,B64)-SUMIFS(M$9:M64,B$9:B64,B64),+SUMIFS(L$9:L64,B$9:B64,B64)-SUMIFS(M$9:M64,B$9:B64,B64)))</f>
        <v/>
      </c>
      <c r="P64" s="1"/>
      <c r="Q64" s="61"/>
    </row>
    <row r="65" spans="2:17" x14ac:dyDescent="0.2">
      <c r="B65" s="60" t="s">
        <v>55</v>
      </c>
      <c r="C65" s="64" t="s">
        <v>25</v>
      </c>
      <c r="D65" s="65">
        <v>2019</v>
      </c>
      <c r="E65" s="48" t="s">
        <v>8</v>
      </c>
      <c r="F65" s="28">
        <v>2</v>
      </c>
      <c r="G65" s="21">
        <f>IFERROR(VLOOKUP(F65,Base!$H$4:$J$55,3,FALSE),"")</f>
        <v>43477</v>
      </c>
      <c r="H65" s="54"/>
      <c r="I65" s="53" t="str">
        <f t="shared" si="81"/>
        <v/>
      </c>
      <c r="J65" s="28"/>
      <c r="K65" s="28"/>
      <c r="L65" s="53" t="str">
        <f t="shared" si="82"/>
        <v/>
      </c>
      <c r="M65" s="54"/>
      <c r="N65" s="53" t="str">
        <f t="shared" si="83"/>
        <v/>
      </c>
      <c r="O65" s="53" t="str">
        <f>IF(SUMIFS(L$9:L65,B$9:B65,B65)-SUMIFS(M$9:M65,B$9:B65,B65)=0,"",IF(N65&lt;&gt;"",M65-L65-N65+SUMIFS(L$9:L65,B$9:B65,B65)-SUMIFS(M$9:M65,B$9:B65,B65),+SUMIFS(L$9:L65,B$9:B65,B65)-SUMIFS(M$9:M65,B$9:B65,B65)))</f>
        <v/>
      </c>
      <c r="P65" s="1"/>
      <c r="Q65" s="61"/>
    </row>
    <row r="66" spans="2:17" x14ac:dyDescent="0.2">
      <c r="B66" s="60" t="s">
        <v>56</v>
      </c>
      <c r="C66" s="64" t="s">
        <v>26</v>
      </c>
      <c r="D66" s="65">
        <v>2019</v>
      </c>
      <c r="E66" s="48" t="s">
        <v>8</v>
      </c>
      <c r="F66" s="28">
        <v>1</v>
      </c>
      <c r="G66" s="21">
        <f>IFERROR(VLOOKUP(F66,Base!$H$4:$J$55,3,FALSE),"")</f>
        <v>43470</v>
      </c>
      <c r="H66" s="54"/>
      <c r="I66" s="53" t="str">
        <f t="shared" ref="I66:I67" si="84">IF(IF(H66&lt;40,0,(H66-40)*1.5)=0,"",IF(H66&lt;40,0,(H66-40)*1.5))</f>
        <v/>
      </c>
      <c r="J66" s="28"/>
      <c r="K66" s="28"/>
      <c r="L66" s="53" t="str">
        <f t="shared" ref="L66:L67" si="85">IF(SUM(I66:K66)+IF(ISBLANK(H66),0,MIN(H66,40))=0,"",SUM(I66:K66)+IF(ISBLANK(H66),0,MIN(H66,40)))</f>
        <v/>
      </c>
      <c r="M66" s="54"/>
      <c r="N66" s="53" t="str">
        <f t="shared" ref="N66:N67" si="86">IF(M66&gt;40,IF(M66-40-(40-L66)&gt;0,(40-L66)+((M66-40)*1.5),40-L66),"")</f>
        <v/>
      </c>
      <c r="O66" s="53" t="str">
        <f>IF(SUMIFS(L$9:L66,B$9:B66,B66)-SUMIFS(M$9:M66,B$9:B66,B66)=0,"",IF(N66&lt;&gt;"",M66-L66-N66+SUMIFS(L$9:L66,B$9:B66,B66)-SUMIFS(M$9:M66,B$9:B66,B66),+SUMIFS(L$9:L66,B$9:B66,B66)-SUMIFS(M$9:M66,B$9:B66,B66)))</f>
        <v/>
      </c>
      <c r="P66" s="1"/>
      <c r="Q66" s="61"/>
    </row>
    <row r="67" spans="2:17" x14ac:dyDescent="0.2">
      <c r="B67" s="60" t="s">
        <v>56</v>
      </c>
      <c r="C67" s="64" t="s">
        <v>26</v>
      </c>
      <c r="D67" s="65">
        <v>2019</v>
      </c>
      <c r="E67" s="48" t="s">
        <v>8</v>
      </c>
      <c r="F67" s="28">
        <v>2</v>
      </c>
      <c r="G67" s="21">
        <f>IFERROR(VLOOKUP(F67,Base!$H$4:$J$55,3,FALSE),"")</f>
        <v>43477</v>
      </c>
      <c r="H67" s="54"/>
      <c r="I67" s="53" t="str">
        <f t="shared" si="84"/>
        <v/>
      </c>
      <c r="J67" s="28"/>
      <c r="K67" s="28"/>
      <c r="L67" s="53" t="str">
        <f t="shared" si="85"/>
        <v/>
      </c>
      <c r="M67" s="54"/>
      <c r="N67" s="53" t="str">
        <f t="shared" si="86"/>
        <v/>
      </c>
      <c r="O67" s="53" t="str">
        <f>IF(SUMIFS(L$9:L67,B$9:B67,B67)-SUMIFS(M$9:M67,B$9:B67,B67)=0,"",IF(N67&lt;&gt;"",M67-L67-N67+SUMIFS(L$9:L67,B$9:B67,B67)-SUMIFS(M$9:M67,B$9:B67,B67),+SUMIFS(L$9:L67,B$9:B67,B67)-SUMIFS(M$9:M67,B$9:B67,B67)))</f>
        <v/>
      </c>
      <c r="P67" s="1"/>
      <c r="Q67" s="61"/>
    </row>
    <row r="68" spans="2:17" x14ac:dyDescent="0.2">
      <c r="B68" s="60" t="s">
        <v>57</v>
      </c>
      <c r="C68" s="64" t="s">
        <v>27</v>
      </c>
      <c r="D68" s="65">
        <v>2019</v>
      </c>
      <c r="E68" s="48" t="s">
        <v>8</v>
      </c>
      <c r="F68" s="28">
        <v>1</v>
      </c>
      <c r="G68" s="21">
        <f>IFERROR(VLOOKUP(F68,Base!$H$4:$J$55,3,FALSE),"")</f>
        <v>43470</v>
      </c>
      <c r="H68" s="54"/>
      <c r="I68" s="53" t="str">
        <f t="shared" ref="I68:I69" si="87">IF(IF(H68&lt;40,0,(H68-40)*1.5)=0,"",IF(H68&lt;40,0,(H68-40)*1.5))</f>
        <v/>
      </c>
      <c r="J68" s="28"/>
      <c r="K68" s="28"/>
      <c r="L68" s="53" t="str">
        <f t="shared" ref="L68:L69" si="88">IF(SUM(I68:K68)+IF(ISBLANK(H68),0,MIN(H68,40))=0,"",SUM(I68:K68)+IF(ISBLANK(H68),0,MIN(H68,40)))</f>
        <v/>
      </c>
      <c r="M68" s="54"/>
      <c r="N68" s="53" t="str">
        <f t="shared" ref="N68:N69" si="89">IF(M68&gt;40,IF(M68-40-(40-L68)&gt;0,(40-L68)+((M68-40)*1.5),40-L68),"")</f>
        <v/>
      </c>
      <c r="O68" s="53" t="str">
        <f>IF(SUMIFS(L$9:L68,B$9:B68,B68)-SUMIFS(M$9:M68,B$9:B68,B68)=0,"",IF(N68&lt;&gt;"",M68-L68-N68+SUMIFS(L$9:L68,B$9:B68,B68)-SUMIFS(M$9:M68,B$9:B68,B68),+SUMIFS(L$9:L68,B$9:B68,B68)-SUMIFS(M$9:M68,B$9:B68,B68)))</f>
        <v/>
      </c>
      <c r="P68" s="1"/>
      <c r="Q68" s="61"/>
    </row>
    <row r="69" spans="2:17" x14ac:dyDescent="0.2">
      <c r="B69" s="60" t="s">
        <v>57</v>
      </c>
      <c r="C69" s="64" t="s">
        <v>27</v>
      </c>
      <c r="D69" s="65">
        <v>2019</v>
      </c>
      <c r="E69" s="48" t="s">
        <v>8</v>
      </c>
      <c r="F69" s="28">
        <v>2</v>
      </c>
      <c r="G69" s="21">
        <f>IFERROR(VLOOKUP(F69,Base!$H$4:$J$55,3,FALSE),"")</f>
        <v>43477</v>
      </c>
      <c r="H69" s="54"/>
      <c r="I69" s="53" t="str">
        <f t="shared" si="87"/>
        <v/>
      </c>
      <c r="J69" s="28"/>
      <c r="K69" s="28"/>
      <c r="L69" s="53" t="str">
        <f t="shared" si="88"/>
        <v/>
      </c>
      <c r="M69" s="54"/>
      <c r="N69" s="53" t="str">
        <f t="shared" si="89"/>
        <v/>
      </c>
      <c r="O69" s="53" t="str">
        <f>IF(SUMIFS(L$9:L69,B$9:B69,B69)-SUMIFS(M$9:M69,B$9:B69,B69)=0,"",IF(N69&lt;&gt;"",M69-L69-N69+SUMIFS(L$9:L69,B$9:B69,B69)-SUMIFS(M$9:M69,B$9:B69,B69),+SUMIFS(L$9:L69,B$9:B69,B69)-SUMIFS(M$9:M69,B$9:B69,B69)))</f>
        <v/>
      </c>
      <c r="P69" s="1"/>
      <c r="Q69" s="61"/>
    </row>
    <row r="70" spans="2:17" x14ac:dyDescent="0.2">
      <c r="B70" s="60" t="s">
        <v>58</v>
      </c>
      <c r="C70" s="64" t="s">
        <v>23</v>
      </c>
      <c r="D70" s="65">
        <v>2019</v>
      </c>
      <c r="E70" s="48" t="s">
        <v>8</v>
      </c>
      <c r="F70" s="28">
        <v>1</v>
      </c>
      <c r="G70" s="21">
        <f>IFERROR(VLOOKUP(F70,Base!$H$4:$J$55,3,FALSE),"")</f>
        <v>43470</v>
      </c>
      <c r="H70" s="54"/>
      <c r="I70" s="53" t="str">
        <f t="shared" ref="I70:I71" si="90">IF(IF(H70&lt;40,0,(H70-40)*1.5)=0,"",IF(H70&lt;40,0,(H70-40)*1.5))</f>
        <v/>
      </c>
      <c r="J70" s="28"/>
      <c r="K70" s="28"/>
      <c r="L70" s="53" t="str">
        <f t="shared" ref="L70:L71" si="91">IF(SUM(I70:K70)+IF(ISBLANK(H70),0,MIN(H70,40))=0,"",SUM(I70:K70)+IF(ISBLANK(H70),0,MIN(H70,40)))</f>
        <v/>
      </c>
      <c r="M70" s="54"/>
      <c r="N70" s="53" t="str">
        <f t="shared" ref="N70:N71" si="92">IF(M70&gt;40,IF(M70-40-(40-L70)&gt;0,(40-L70)+((M70-40)*1.5),40-L70),"")</f>
        <v/>
      </c>
      <c r="O70" s="53" t="str">
        <f>IF(SUMIFS(L$9:L70,B$9:B70,B70)-SUMIFS(M$9:M70,B$9:B70,B70)=0,"",IF(N70&lt;&gt;"",M70-L70-N70+SUMIFS(L$9:L70,B$9:B70,B70)-SUMIFS(M$9:M70,B$9:B70,B70),+SUMIFS(L$9:L70,B$9:B70,B70)-SUMIFS(M$9:M70,B$9:B70,B70)))</f>
        <v/>
      </c>
      <c r="P70" s="1"/>
      <c r="Q70" s="61"/>
    </row>
    <row r="71" spans="2:17" x14ac:dyDescent="0.2">
      <c r="B71" s="60" t="s">
        <v>58</v>
      </c>
      <c r="C71" s="64" t="s">
        <v>23</v>
      </c>
      <c r="D71" s="65">
        <v>2019</v>
      </c>
      <c r="E71" s="48" t="s">
        <v>8</v>
      </c>
      <c r="F71" s="28">
        <v>2</v>
      </c>
      <c r="G71" s="21">
        <f>IFERROR(VLOOKUP(F71,Base!$H$4:$J$55,3,FALSE),"")</f>
        <v>43477</v>
      </c>
      <c r="H71" s="54"/>
      <c r="I71" s="53" t="str">
        <f t="shared" si="90"/>
        <v/>
      </c>
      <c r="J71" s="28"/>
      <c r="K71" s="28"/>
      <c r="L71" s="53" t="str">
        <f t="shared" si="91"/>
        <v/>
      </c>
      <c r="M71" s="54"/>
      <c r="N71" s="53" t="str">
        <f t="shared" si="92"/>
        <v/>
      </c>
      <c r="O71" s="53" t="str">
        <f>IF(SUMIFS(L$9:L71,B$9:B71,B71)-SUMIFS(M$9:M71,B$9:B71,B71)=0,"",IF(N71&lt;&gt;"",M71-L71-N71+SUMIFS(L$9:L71,B$9:B71,B71)-SUMIFS(M$9:M71,B$9:B71,B71),+SUMIFS(L$9:L71,B$9:B71,B71)-SUMIFS(M$9:M71,B$9:B71,B71)))</f>
        <v/>
      </c>
      <c r="P71" s="1"/>
      <c r="Q71" s="61"/>
    </row>
    <row r="72" spans="2:17" x14ac:dyDescent="0.2">
      <c r="B72" s="60" t="s">
        <v>59</v>
      </c>
      <c r="C72" s="64" t="s">
        <v>24</v>
      </c>
      <c r="D72" s="65">
        <v>2019</v>
      </c>
      <c r="E72" s="48" t="s">
        <v>8</v>
      </c>
      <c r="F72" s="28">
        <v>1</v>
      </c>
      <c r="G72" s="21">
        <f>IFERROR(VLOOKUP(F72,Base!$H$4:$J$55,3,FALSE),"")</f>
        <v>43470</v>
      </c>
      <c r="H72" s="54"/>
      <c r="I72" s="53" t="str">
        <f t="shared" ref="I72:I73" si="93">IF(IF(H72&lt;40,0,(H72-40)*1.5)=0,"",IF(H72&lt;40,0,(H72-40)*1.5))</f>
        <v/>
      </c>
      <c r="J72" s="28"/>
      <c r="K72" s="28"/>
      <c r="L72" s="53" t="str">
        <f t="shared" ref="L72:L73" si="94">IF(SUM(I72:K72)+IF(ISBLANK(H72),0,MIN(H72,40))=0,"",SUM(I72:K72)+IF(ISBLANK(H72),0,MIN(H72,40)))</f>
        <v/>
      </c>
      <c r="M72" s="54"/>
      <c r="N72" s="53" t="str">
        <f t="shared" ref="N72:N73" si="95">IF(M72&gt;40,IF(M72-40-(40-L72)&gt;0,(40-L72)+((M72-40)*1.5),40-L72),"")</f>
        <v/>
      </c>
      <c r="O72" s="53" t="str">
        <f>IF(SUMIFS(L$9:L72,B$9:B72,B72)-SUMIFS(M$9:M72,B$9:B72,B72)=0,"",IF(N72&lt;&gt;"",M72-L72-N72+SUMIFS(L$9:L72,B$9:B72,B72)-SUMIFS(M$9:M72,B$9:B72,B72),+SUMIFS(L$9:L72,B$9:B72,B72)-SUMIFS(M$9:M72,B$9:B72,B72)))</f>
        <v/>
      </c>
      <c r="P72" s="1"/>
      <c r="Q72" s="61"/>
    </row>
    <row r="73" spans="2:17" x14ac:dyDescent="0.2">
      <c r="B73" s="60" t="s">
        <v>59</v>
      </c>
      <c r="C73" s="64" t="s">
        <v>24</v>
      </c>
      <c r="D73" s="65">
        <v>2019</v>
      </c>
      <c r="E73" s="48" t="s">
        <v>8</v>
      </c>
      <c r="F73" s="28">
        <v>2</v>
      </c>
      <c r="G73" s="21">
        <f>IFERROR(VLOOKUP(F73,Base!$H$4:$J$55,3,FALSE),"")</f>
        <v>43477</v>
      </c>
      <c r="H73" s="54"/>
      <c r="I73" s="53" t="str">
        <f t="shared" si="93"/>
        <v/>
      </c>
      <c r="J73" s="28"/>
      <c r="K73" s="28"/>
      <c r="L73" s="53" t="str">
        <f t="shared" si="94"/>
        <v/>
      </c>
      <c r="M73" s="54"/>
      <c r="N73" s="53" t="str">
        <f t="shared" si="95"/>
        <v/>
      </c>
      <c r="O73" s="53" t="str">
        <f>IF(SUMIFS(L$9:L73,B$9:B73,B73)-SUMIFS(M$9:M73,B$9:B73,B73)=0,"",IF(N73&lt;&gt;"",M73-L73-N73+SUMIFS(L$9:L73,B$9:B73,B73)-SUMIFS(M$9:M73,B$9:B73,B73),+SUMIFS(L$9:L73,B$9:B73,B73)-SUMIFS(M$9:M73,B$9:B73,B73)))</f>
        <v/>
      </c>
      <c r="P73" s="1"/>
      <c r="Q73" s="61"/>
    </row>
    <row r="74" spans="2:17" x14ac:dyDescent="0.2">
      <c r="B74" s="60" t="s">
        <v>60</v>
      </c>
      <c r="C74" s="64" t="s">
        <v>25</v>
      </c>
      <c r="D74" s="65">
        <v>2019</v>
      </c>
      <c r="E74" s="48" t="s">
        <v>8</v>
      </c>
      <c r="F74" s="28">
        <v>1</v>
      </c>
      <c r="G74" s="21">
        <f>IFERROR(VLOOKUP(F74,Base!$H$4:$J$55,3,FALSE),"")</f>
        <v>43470</v>
      </c>
      <c r="H74" s="54"/>
      <c r="I74" s="53" t="str">
        <f t="shared" ref="I74:I75" si="96">IF(IF(H74&lt;40,0,(H74-40)*1.5)=0,"",IF(H74&lt;40,0,(H74-40)*1.5))</f>
        <v/>
      </c>
      <c r="J74" s="28"/>
      <c r="K74" s="28"/>
      <c r="L74" s="53" t="str">
        <f t="shared" ref="L74:L75" si="97">IF(SUM(I74:K74)+IF(ISBLANK(H74),0,MIN(H74,40))=0,"",SUM(I74:K74)+IF(ISBLANK(H74),0,MIN(H74,40)))</f>
        <v/>
      </c>
      <c r="M74" s="54"/>
      <c r="N74" s="53" t="str">
        <f t="shared" ref="N74:N75" si="98">IF(M74&gt;40,IF(M74-40-(40-L74)&gt;0,(40-L74)+((M74-40)*1.5),40-L74),"")</f>
        <v/>
      </c>
      <c r="O74" s="53" t="str">
        <f>IF(SUMIFS(L$9:L74,B$9:B74,B74)-SUMIFS(M$9:M74,B$9:B74,B74)=0,"",IF(N74&lt;&gt;"",M74-L74-N74+SUMIFS(L$9:L74,B$9:B74,B74)-SUMIFS(M$9:M74,B$9:B74,B74),+SUMIFS(L$9:L74,B$9:B74,B74)-SUMIFS(M$9:M74,B$9:B74,B74)))</f>
        <v/>
      </c>
      <c r="P74" s="1"/>
      <c r="Q74" s="61"/>
    </row>
    <row r="75" spans="2:17" x14ac:dyDescent="0.2">
      <c r="B75" s="60" t="s">
        <v>60</v>
      </c>
      <c r="C75" s="64" t="s">
        <v>25</v>
      </c>
      <c r="D75" s="65">
        <v>2019</v>
      </c>
      <c r="E75" s="48" t="s">
        <v>8</v>
      </c>
      <c r="F75" s="28">
        <v>2</v>
      </c>
      <c r="G75" s="21">
        <f>IFERROR(VLOOKUP(F75,Base!$H$4:$J$55,3,FALSE),"")</f>
        <v>43477</v>
      </c>
      <c r="H75" s="54"/>
      <c r="I75" s="53" t="str">
        <f t="shared" si="96"/>
        <v/>
      </c>
      <c r="J75" s="28"/>
      <c r="K75" s="28"/>
      <c r="L75" s="53" t="str">
        <f t="shared" si="97"/>
        <v/>
      </c>
      <c r="M75" s="54"/>
      <c r="N75" s="53" t="str">
        <f t="shared" si="98"/>
        <v/>
      </c>
      <c r="O75" s="53" t="str">
        <f>IF(SUMIFS(L$9:L75,B$9:B75,B75)-SUMIFS(M$9:M75,B$9:B75,B75)=0,"",IF(N75&lt;&gt;"",M75-L75-N75+SUMIFS(L$9:L75,B$9:B75,B75)-SUMIFS(M$9:M75,B$9:B75,B75),+SUMIFS(L$9:L75,B$9:B75,B75)-SUMIFS(M$9:M75,B$9:B75,B75)))</f>
        <v/>
      </c>
      <c r="P75" s="1"/>
      <c r="Q75" s="61"/>
    </row>
    <row r="76" spans="2:17" x14ac:dyDescent="0.2">
      <c r="B76" s="60" t="s">
        <v>61</v>
      </c>
      <c r="C76" s="64" t="s">
        <v>26</v>
      </c>
      <c r="D76" s="65">
        <v>2019</v>
      </c>
      <c r="E76" s="48" t="s">
        <v>8</v>
      </c>
      <c r="F76" s="28">
        <v>1</v>
      </c>
      <c r="G76" s="21">
        <f>IFERROR(VLOOKUP(F76,Base!$H$4:$J$55,3,FALSE),"")</f>
        <v>43470</v>
      </c>
      <c r="H76" s="54"/>
      <c r="I76" s="53" t="str">
        <f t="shared" ref="I76:I77" si="99">IF(IF(H76&lt;40,0,(H76-40)*1.5)=0,"",IF(H76&lt;40,0,(H76-40)*1.5))</f>
        <v/>
      </c>
      <c r="J76" s="28"/>
      <c r="K76" s="28"/>
      <c r="L76" s="53" t="str">
        <f t="shared" ref="L76:L77" si="100">IF(SUM(I76:K76)+IF(ISBLANK(H76),0,MIN(H76,40))=0,"",SUM(I76:K76)+IF(ISBLANK(H76),0,MIN(H76,40)))</f>
        <v/>
      </c>
      <c r="M76" s="54"/>
      <c r="N76" s="53" t="str">
        <f t="shared" ref="N76:N77" si="101">IF(M76&gt;40,IF(M76-40-(40-L76)&gt;0,(40-L76)+((M76-40)*1.5),40-L76),"")</f>
        <v/>
      </c>
      <c r="O76" s="53" t="str">
        <f>IF(SUMIFS(L$9:L76,B$9:B76,B76)-SUMIFS(M$9:M76,B$9:B76,B76)=0,"",IF(N76&lt;&gt;"",M76-L76-N76+SUMIFS(L$9:L76,B$9:B76,B76)-SUMIFS(M$9:M76,B$9:B76,B76),+SUMIFS(L$9:L76,B$9:B76,B76)-SUMIFS(M$9:M76,B$9:B76,B76)))</f>
        <v/>
      </c>
      <c r="P76" s="1"/>
      <c r="Q76" s="61"/>
    </row>
    <row r="77" spans="2:17" x14ac:dyDescent="0.2">
      <c r="B77" s="60" t="s">
        <v>61</v>
      </c>
      <c r="C77" s="64" t="s">
        <v>26</v>
      </c>
      <c r="D77" s="65">
        <v>2019</v>
      </c>
      <c r="E77" s="48" t="s">
        <v>8</v>
      </c>
      <c r="F77" s="28">
        <v>2</v>
      </c>
      <c r="G77" s="21">
        <f>IFERROR(VLOOKUP(F77,Base!$H$4:$J$55,3,FALSE),"")</f>
        <v>43477</v>
      </c>
      <c r="H77" s="54"/>
      <c r="I77" s="53" t="str">
        <f t="shared" si="99"/>
        <v/>
      </c>
      <c r="J77" s="28"/>
      <c r="K77" s="28"/>
      <c r="L77" s="53" t="str">
        <f t="shared" si="100"/>
        <v/>
      </c>
      <c r="M77" s="54"/>
      <c r="N77" s="53" t="str">
        <f t="shared" si="101"/>
        <v/>
      </c>
      <c r="O77" s="53" t="str">
        <f>IF(SUMIFS(L$9:L77,B$9:B77,B77)-SUMIFS(M$9:M77,B$9:B77,B77)=0,"",IF(N77&lt;&gt;"",M77-L77-N77+SUMIFS(L$9:L77,B$9:B77,B77)-SUMIFS(M$9:M77,B$9:B77,B77),+SUMIFS(L$9:L77,B$9:B77,B77)-SUMIFS(M$9:M77,B$9:B77,B77)))</f>
        <v/>
      </c>
      <c r="P77" s="1"/>
      <c r="Q77" s="61"/>
    </row>
    <row r="78" spans="2:17" x14ac:dyDescent="0.2">
      <c r="B78" s="60" t="s">
        <v>62</v>
      </c>
      <c r="C78" s="64" t="s">
        <v>27</v>
      </c>
      <c r="D78" s="65">
        <v>2019</v>
      </c>
      <c r="E78" s="48" t="s">
        <v>8</v>
      </c>
      <c r="F78" s="28">
        <v>1</v>
      </c>
      <c r="G78" s="21">
        <f>IFERROR(VLOOKUP(F78,Base!$H$4:$J$55,3,FALSE),"")</f>
        <v>43470</v>
      </c>
      <c r="H78" s="54"/>
      <c r="I78" s="53" t="str">
        <f t="shared" ref="I78:I79" si="102">IF(IF(H78&lt;40,0,(H78-40)*1.5)=0,"",IF(H78&lt;40,0,(H78-40)*1.5))</f>
        <v/>
      </c>
      <c r="J78" s="28"/>
      <c r="K78" s="28"/>
      <c r="L78" s="53" t="str">
        <f t="shared" ref="L78:L79" si="103">IF(SUM(I78:K78)+IF(ISBLANK(H78),0,MIN(H78,40))=0,"",SUM(I78:K78)+IF(ISBLANK(H78),0,MIN(H78,40)))</f>
        <v/>
      </c>
      <c r="M78" s="54"/>
      <c r="N78" s="53" t="str">
        <f t="shared" ref="N78:N79" si="104">IF(M78&gt;40,IF(M78-40-(40-L78)&gt;0,(40-L78)+((M78-40)*1.5),40-L78),"")</f>
        <v/>
      </c>
      <c r="O78" s="53" t="str">
        <f>IF(SUMIFS(L$9:L78,B$9:B78,B78)-SUMIFS(M$9:M78,B$9:B78,B78)=0,"",IF(N78&lt;&gt;"",M78-L78-N78+SUMIFS(L$9:L78,B$9:B78,B78)-SUMIFS(M$9:M78,B$9:B78,B78),+SUMIFS(L$9:L78,B$9:B78,B78)-SUMIFS(M$9:M78,B$9:B78,B78)))</f>
        <v/>
      </c>
      <c r="P78" s="1"/>
      <c r="Q78" s="61"/>
    </row>
    <row r="79" spans="2:17" x14ac:dyDescent="0.2">
      <c r="B79" s="60" t="s">
        <v>62</v>
      </c>
      <c r="C79" s="64" t="s">
        <v>27</v>
      </c>
      <c r="D79" s="65">
        <v>2019</v>
      </c>
      <c r="E79" s="48" t="s">
        <v>8</v>
      </c>
      <c r="F79" s="28">
        <v>2</v>
      </c>
      <c r="G79" s="21">
        <f>IFERROR(VLOOKUP(F79,Base!$H$4:$J$55,3,FALSE),"")</f>
        <v>43477</v>
      </c>
      <c r="H79" s="54"/>
      <c r="I79" s="53" t="str">
        <f t="shared" si="102"/>
        <v/>
      </c>
      <c r="J79" s="28"/>
      <c r="K79" s="28"/>
      <c r="L79" s="53" t="str">
        <f t="shared" si="103"/>
        <v/>
      </c>
      <c r="M79" s="54"/>
      <c r="N79" s="53" t="str">
        <f t="shared" si="104"/>
        <v/>
      </c>
      <c r="O79" s="53" t="str">
        <f>IF(SUMIFS(L$9:L79,B$9:B79,B79)-SUMIFS(M$9:M79,B$9:B79,B79)=0,"",IF(N79&lt;&gt;"",M79-L79-N79+SUMIFS(L$9:L79,B$9:B79,B79)-SUMIFS(M$9:M79,B$9:B79,B79),+SUMIFS(L$9:L79,B$9:B79,B79)-SUMIFS(M$9:M79,B$9:B79,B79)))</f>
        <v/>
      </c>
      <c r="P79" s="1"/>
      <c r="Q79" s="61"/>
    </row>
    <row r="80" spans="2:17" x14ac:dyDescent="0.2">
      <c r="B80" s="60" t="s">
        <v>63</v>
      </c>
      <c r="C80" s="64" t="s">
        <v>23</v>
      </c>
      <c r="D80" s="65">
        <v>2019</v>
      </c>
      <c r="E80" s="48" t="s">
        <v>8</v>
      </c>
      <c r="F80" s="28">
        <v>1</v>
      </c>
      <c r="G80" s="21">
        <f>IFERROR(VLOOKUP(F80,Base!$H$4:$J$55,3,FALSE),"")</f>
        <v>43470</v>
      </c>
      <c r="H80" s="54"/>
      <c r="I80" s="53" t="str">
        <f t="shared" ref="I80:I81" si="105">IF(IF(H80&lt;40,0,(H80-40)*1.5)=0,"",IF(H80&lt;40,0,(H80-40)*1.5))</f>
        <v/>
      </c>
      <c r="J80" s="28"/>
      <c r="K80" s="28"/>
      <c r="L80" s="53" t="str">
        <f t="shared" ref="L80:L81" si="106">IF(SUM(I80:K80)+IF(ISBLANK(H80),0,MIN(H80,40))=0,"",SUM(I80:K80)+IF(ISBLANK(H80),0,MIN(H80,40)))</f>
        <v/>
      </c>
      <c r="M80" s="54"/>
      <c r="N80" s="53" t="str">
        <f t="shared" ref="N80:N81" si="107">IF(M80&gt;40,IF(M80-40-(40-L80)&gt;0,(40-L80)+((M80-40)*1.5),40-L80),"")</f>
        <v/>
      </c>
      <c r="O80" s="53" t="str">
        <f>IF(SUMIFS(L$9:L80,B$9:B80,B80)-SUMIFS(M$9:M80,B$9:B80,B80)=0,"",IF(N80&lt;&gt;"",M80-L80-N80+SUMIFS(L$9:L80,B$9:B80,B80)-SUMIFS(M$9:M80,B$9:B80,B80),+SUMIFS(L$9:L80,B$9:B80,B80)-SUMIFS(M$9:M80,B$9:B80,B80)))</f>
        <v/>
      </c>
      <c r="P80" s="1"/>
      <c r="Q80" s="61"/>
    </row>
    <row r="81" spans="2:17" x14ac:dyDescent="0.2">
      <c r="B81" s="60" t="s">
        <v>63</v>
      </c>
      <c r="C81" s="64" t="s">
        <v>23</v>
      </c>
      <c r="D81" s="65">
        <v>2019</v>
      </c>
      <c r="E81" s="48" t="s">
        <v>8</v>
      </c>
      <c r="F81" s="28">
        <v>2</v>
      </c>
      <c r="G81" s="21">
        <f>IFERROR(VLOOKUP(F81,Base!$H$4:$J$55,3,FALSE),"")</f>
        <v>43477</v>
      </c>
      <c r="H81" s="54"/>
      <c r="I81" s="53" t="str">
        <f t="shared" si="105"/>
        <v/>
      </c>
      <c r="J81" s="28"/>
      <c r="K81" s="28"/>
      <c r="L81" s="53" t="str">
        <f t="shared" si="106"/>
        <v/>
      </c>
      <c r="M81" s="54"/>
      <c r="N81" s="53" t="str">
        <f t="shared" si="107"/>
        <v/>
      </c>
      <c r="O81" s="53" t="str">
        <f>IF(SUMIFS(L$9:L81,B$9:B81,B81)-SUMIFS(M$9:M81,B$9:B81,B81)=0,"",IF(N81&lt;&gt;"",M81-L81-N81+SUMIFS(L$9:L81,B$9:B81,B81)-SUMIFS(M$9:M81,B$9:B81,B81),+SUMIFS(L$9:L81,B$9:B81,B81)-SUMIFS(M$9:M81,B$9:B81,B81)))</f>
        <v/>
      </c>
      <c r="P81" s="1"/>
      <c r="Q81" s="61"/>
    </row>
    <row r="82" spans="2:17" x14ac:dyDescent="0.2">
      <c r="B82" s="60" t="s">
        <v>64</v>
      </c>
      <c r="C82" s="64" t="s">
        <v>24</v>
      </c>
      <c r="D82" s="65">
        <v>2019</v>
      </c>
      <c r="E82" s="48" t="s">
        <v>8</v>
      </c>
      <c r="F82" s="28">
        <v>1</v>
      </c>
      <c r="G82" s="21">
        <f>IFERROR(VLOOKUP(F82,Base!$H$4:$J$55,3,FALSE),"")</f>
        <v>43470</v>
      </c>
      <c r="H82" s="54"/>
      <c r="I82" s="53" t="str">
        <f t="shared" ref="I82:I83" si="108">IF(IF(H82&lt;40,0,(H82-40)*1.5)=0,"",IF(H82&lt;40,0,(H82-40)*1.5))</f>
        <v/>
      </c>
      <c r="J82" s="28"/>
      <c r="K82" s="28"/>
      <c r="L82" s="53" t="str">
        <f t="shared" ref="L82:L83" si="109">IF(SUM(I82:K82)+IF(ISBLANK(H82),0,MIN(H82,40))=0,"",SUM(I82:K82)+IF(ISBLANK(H82),0,MIN(H82,40)))</f>
        <v/>
      </c>
      <c r="M82" s="54"/>
      <c r="N82" s="53" t="str">
        <f t="shared" ref="N82:N83" si="110">IF(M82&gt;40,IF(M82-40-(40-L82)&gt;0,(40-L82)+((M82-40)*1.5),40-L82),"")</f>
        <v/>
      </c>
      <c r="O82" s="53" t="str">
        <f>IF(SUMIFS(L$9:L82,B$9:B82,B82)-SUMIFS(M$9:M82,B$9:B82,B82)=0,"",IF(N82&lt;&gt;"",M82-L82-N82+SUMIFS(L$9:L82,B$9:B82,B82)-SUMIFS(M$9:M82,B$9:B82,B82),+SUMIFS(L$9:L82,B$9:B82,B82)-SUMIFS(M$9:M82,B$9:B82,B82)))</f>
        <v/>
      </c>
      <c r="P82" s="1"/>
      <c r="Q82" s="61"/>
    </row>
    <row r="83" spans="2:17" x14ac:dyDescent="0.2">
      <c r="B83" s="60" t="s">
        <v>64</v>
      </c>
      <c r="C83" s="64" t="s">
        <v>24</v>
      </c>
      <c r="D83" s="65">
        <v>2019</v>
      </c>
      <c r="E83" s="48" t="s">
        <v>8</v>
      </c>
      <c r="F83" s="28">
        <v>2</v>
      </c>
      <c r="G83" s="21">
        <f>IFERROR(VLOOKUP(F83,Base!$H$4:$J$55,3,FALSE),"")</f>
        <v>43477</v>
      </c>
      <c r="H83" s="54"/>
      <c r="I83" s="53" t="str">
        <f t="shared" si="108"/>
        <v/>
      </c>
      <c r="J83" s="28"/>
      <c r="K83" s="28"/>
      <c r="L83" s="53" t="str">
        <f t="shared" si="109"/>
        <v/>
      </c>
      <c r="M83" s="54"/>
      <c r="N83" s="53" t="str">
        <f t="shared" si="110"/>
        <v/>
      </c>
      <c r="O83" s="53" t="str">
        <f>IF(SUMIFS(L$9:L83,B$9:B83,B83)-SUMIFS(M$9:M83,B$9:B83,B83)=0,"",IF(N83&lt;&gt;"",M83-L83-N83+SUMIFS(L$9:L83,B$9:B83,B83)-SUMIFS(M$9:M83,B$9:B83,B83),+SUMIFS(L$9:L83,B$9:B83,B83)-SUMIFS(M$9:M83,B$9:B83,B83)))</f>
        <v/>
      </c>
      <c r="P83" s="1"/>
      <c r="Q83" s="61"/>
    </row>
    <row r="84" spans="2:17" x14ac:dyDescent="0.2">
      <c r="B84" s="60" t="s">
        <v>65</v>
      </c>
      <c r="C84" s="64" t="s">
        <v>25</v>
      </c>
      <c r="D84" s="65">
        <v>2019</v>
      </c>
      <c r="E84" s="48" t="s">
        <v>8</v>
      </c>
      <c r="F84" s="28">
        <v>1</v>
      </c>
      <c r="G84" s="21">
        <f>IFERROR(VLOOKUP(F84,Base!$H$4:$J$55,3,FALSE),"")</f>
        <v>43470</v>
      </c>
      <c r="H84" s="54"/>
      <c r="I84" s="53" t="str">
        <f t="shared" ref="I84:I85" si="111">IF(IF(H84&lt;40,0,(H84-40)*1.5)=0,"",IF(H84&lt;40,0,(H84-40)*1.5))</f>
        <v/>
      </c>
      <c r="J84" s="28"/>
      <c r="K84" s="28"/>
      <c r="L84" s="53" t="str">
        <f t="shared" ref="L84:L85" si="112">IF(SUM(I84:K84)+IF(ISBLANK(H84),0,MIN(H84,40))=0,"",SUM(I84:K84)+IF(ISBLANK(H84),0,MIN(H84,40)))</f>
        <v/>
      </c>
      <c r="M84" s="54"/>
      <c r="N84" s="53" t="str">
        <f t="shared" ref="N84:N85" si="113">IF(M84&gt;40,IF(M84-40-(40-L84)&gt;0,(40-L84)+((M84-40)*1.5),40-L84),"")</f>
        <v/>
      </c>
      <c r="O84" s="53" t="str">
        <f>IF(SUMIFS(L$9:L84,B$9:B84,B84)-SUMIFS(M$9:M84,B$9:B84,B84)=0,"",IF(N84&lt;&gt;"",M84-L84-N84+SUMIFS(L$9:L84,B$9:B84,B84)-SUMIFS(M$9:M84,B$9:B84,B84),+SUMIFS(L$9:L84,B$9:B84,B84)-SUMIFS(M$9:M84,B$9:B84,B84)))</f>
        <v/>
      </c>
      <c r="P84" s="1"/>
      <c r="Q84" s="61"/>
    </row>
    <row r="85" spans="2:17" x14ac:dyDescent="0.2">
      <c r="B85" s="60" t="s">
        <v>65</v>
      </c>
      <c r="C85" s="64" t="s">
        <v>25</v>
      </c>
      <c r="D85" s="65">
        <v>2019</v>
      </c>
      <c r="E85" s="48" t="s">
        <v>8</v>
      </c>
      <c r="F85" s="28">
        <v>2</v>
      </c>
      <c r="G85" s="21">
        <f>IFERROR(VLOOKUP(F85,Base!$H$4:$J$55,3,FALSE),"")</f>
        <v>43477</v>
      </c>
      <c r="H85" s="54"/>
      <c r="I85" s="53" t="str">
        <f t="shared" si="111"/>
        <v/>
      </c>
      <c r="J85" s="28"/>
      <c r="K85" s="28"/>
      <c r="L85" s="53" t="str">
        <f t="shared" si="112"/>
        <v/>
      </c>
      <c r="M85" s="54"/>
      <c r="N85" s="53" t="str">
        <f t="shared" si="113"/>
        <v/>
      </c>
      <c r="O85" s="53" t="str">
        <f>IF(SUMIFS(L$9:L85,B$9:B85,B85)-SUMIFS(M$9:M85,B$9:B85,B85)=0,"",IF(N85&lt;&gt;"",M85-L85-N85+SUMIFS(L$9:L85,B$9:B85,B85)-SUMIFS(M$9:M85,B$9:B85,B85),+SUMIFS(L$9:L85,B$9:B85,B85)-SUMIFS(M$9:M85,B$9:B85,B85)))</f>
        <v/>
      </c>
      <c r="P85" s="1"/>
      <c r="Q85" s="61"/>
    </row>
    <row r="86" spans="2:17" x14ac:dyDescent="0.2">
      <c r="B86" s="60" t="s">
        <v>66</v>
      </c>
      <c r="C86" s="64" t="s">
        <v>26</v>
      </c>
      <c r="D86" s="65">
        <v>2019</v>
      </c>
      <c r="E86" s="48" t="s">
        <v>8</v>
      </c>
      <c r="F86" s="28">
        <v>1</v>
      </c>
      <c r="G86" s="21">
        <f>IFERROR(VLOOKUP(F86,Base!$H$4:$J$55,3,FALSE),"")</f>
        <v>43470</v>
      </c>
      <c r="H86" s="54"/>
      <c r="I86" s="53" t="str">
        <f t="shared" ref="I86:I87" si="114">IF(IF(H86&lt;40,0,(H86-40)*1.5)=0,"",IF(H86&lt;40,0,(H86-40)*1.5))</f>
        <v/>
      </c>
      <c r="J86" s="28"/>
      <c r="K86" s="28"/>
      <c r="L86" s="53" t="str">
        <f t="shared" ref="L86:L87" si="115">IF(SUM(I86:K86)+IF(ISBLANK(H86),0,MIN(H86,40))=0,"",SUM(I86:K86)+IF(ISBLANK(H86),0,MIN(H86,40)))</f>
        <v/>
      </c>
      <c r="M86" s="54"/>
      <c r="N86" s="53" t="str">
        <f t="shared" ref="N86:N87" si="116">IF(M86&gt;40,IF(M86-40-(40-L86)&gt;0,(40-L86)+((M86-40)*1.5),40-L86),"")</f>
        <v/>
      </c>
      <c r="O86" s="53" t="str">
        <f>IF(SUMIFS(L$9:L86,B$9:B86,B86)-SUMIFS(M$9:M86,B$9:B86,B86)=0,"",IF(N86&lt;&gt;"",M86-L86-N86+SUMIFS(L$9:L86,B$9:B86,B86)-SUMIFS(M$9:M86,B$9:B86,B86),+SUMIFS(L$9:L86,B$9:B86,B86)-SUMIFS(M$9:M86,B$9:B86,B86)))</f>
        <v/>
      </c>
      <c r="P86" s="1"/>
      <c r="Q86" s="61"/>
    </row>
    <row r="87" spans="2:17" x14ac:dyDescent="0.2">
      <c r="B87" s="60" t="s">
        <v>66</v>
      </c>
      <c r="C87" s="64" t="s">
        <v>26</v>
      </c>
      <c r="D87" s="65">
        <v>2019</v>
      </c>
      <c r="E87" s="48" t="s">
        <v>8</v>
      </c>
      <c r="F87" s="28">
        <v>2</v>
      </c>
      <c r="G87" s="21">
        <f>IFERROR(VLOOKUP(F87,Base!$H$4:$J$55,3,FALSE),"")</f>
        <v>43477</v>
      </c>
      <c r="H87" s="54"/>
      <c r="I87" s="53" t="str">
        <f t="shared" si="114"/>
        <v/>
      </c>
      <c r="J87" s="28"/>
      <c r="K87" s="28"/>
      <c r="L87" s="53" t="str">
        <f t="shared" si="115"/>
        <v/>
      </c>
      <c r="M87" s="54"/>
      <c r="N87" s="53" t="str">
        <f t="shared" si="116"/>
        <v/>
      </c>
      <c r="O87" s="53" t="str">
        <f>IF(SUMIFS(L$9:L87,B$9:B87,B87)-SUMIFS(M$9:M87,B$9:B87,B87)=0,"",IF(N87&lt;&gt;"",M87-L87-N87+SUMIFS(L$9:L87,B$9:B87,B87)-SUMIFS(M$9:M87,B$9:B87,B87),+SUMIFS(L$9:L87,B$9:B87,B87)-SUMIFS(M$9:M87,B$9:B87,B87)))</f>
        <v/>
      </c>
      <c r="P87" s="1"/>
      <c r="Q87" s="61"/>
    </row>
    <row r="88" spans="2:17" x14ac:dyDescent="0.2">
      <c r="B88" s="60" t="s">
        <v>67</v>
      </c>
      <c r="C88" s="64" t="s">
        <v>27</v>
      </c>
      <c r="D88" s="65">
        <v>2019</v>
      </c>
      <c r="E88" s="48" t="s">
        <v>8</v>
      </c>
      <c r="F88" s="28">
        <v>1</v>
      </c>
      <c r="G88" s="21">
        <f>IFERROR(VLOOKUP(F88,Base!$H$4:$J$55,3,FALSE),"")</f>
        <v>43470</v>
      </c>
      <c r="H88" s="54"/>
      <c r="I88" s="53" t="str">
        <f t="shared" ref="I88:I89" si="117">IF(IF(H88&lt;40,0,(H88-40)*1.5)=0,"",IF(H88&lt;40,0,(H88-40)*1.5))</f>
        <v/>
      </c>
      <c r="J88" s="28"/>
      <c r="K88" s="28"/>
      <c r="L88" s="53" t="str">
        <f t="shared" ref="L88:L89" si="118">IF(SUM(I88:K88)+IF(ISBLANK(H88),0,MIN(H88,40))=0,"",SUM(I88:K88)+IF(ISBLANK(H88),0,MIN(H88,40)))</f>
        <v/>
      </c>
      <c r="M88" s="54"/>
      <c r="N88" s="53" t="str">
        <f t="shared" ref="N88:N89" si="119">IF(M88&gt;40,IF(M88-40-(40-L88)&gt;0,(40-L88)+((M88-40)*1.5),40-L88),"")</f>
        <v/>
      </c>
      <c r="O88" s="53" t="str">
        <f>IF(SUMIFS(L$9:L88,B$9:B88,B88)-SUMIFS(M$9:M88,B$9:B88,B88)=0,"",IF(N88&lt;&gt;"",M88-L88-N88+SUMIFS(L$9:L88,B$9:B88,B88)-SUMIFS(M$9:M88,B$9:B88,B88),+SUMIFS(L$9:L88,B$9:B88,B88)-SUMIFS(M$9:M88,B$9:B88,B88)))</f>
        <v/>
      </c>
      <c r="P88" s="1"/>
      <c r="Q88" s="61"/>
    </row>
    <row r="89" spans="2:17" x14ac:dyDescent="0.2">
      <c r="B89" s="60" t="s">
        <v>67</v>
      </c>
      <c r="C89" s="64" t="s">
        <v>27</v>
      </c>
      <c r="D89" s="65">
        <v>2019</v>
      </c>
      <c r="E89" s="48" t="s">
        <v>8</v>
      </c>
      <c r="F89" s="28">
        <v>2</v>
      </c>
      <c r="G89" s="21">
        <f>IFERROR(VLOOKUP(F89,Base!$H$4:$J$55,3,FALSE),"")</f>
        <v>43477</v>
      </c>
      <c r="H89" s="54"/>
      <c r="I89" s="53" t="str">
        <f t="shared" si="117"/>
        <v/>
      </c>
      <c r="J89" s="28"/>
      <c r="K89" s="28"/>
      <c r="L89" s="53" t="str">
        <f t="shared" si="118"/>
        <v/>
      </c>
      <c r="M89" s="54"/>
      <c r="N89" s="53" t="str">
        <f t="shared" si="119"/>
        <v/>
      </c>
      <c r="O89" s="53" t="str">
        <f>IF(SUMIFS(L$9:L89,B$9:B89,B89)-SUMIFS(M$9:M89,B$9:B89,B89)=0,"",IF(N89&lt;&gt;"",M89-L89-N89+SUMIFS(L$9:L89,B$9:B89,B89)-SUMIFS(M$9:M89,B$9:B89,B89),+SUMIFS(L$9:L89,B$9:B89,B89)-SUMIFS(M$9:M89,B$9:B89,B89)))</f>
        <v/>
      </c>
      <c r="P89" s="1"/>
      <c r="Q89" s="61"/>
    </row>
    <row r="90" spans="2:17" x14ac:dyDescent="0.2">
      <c r="B90" s="60" t="s">
        <v>68</v>
      </c>
      <c r="C90" s="64" t="s">
        <v>23</v>
      </c>
      <c r="D90" s="65">
        <v>2019</v>
      </c>
      <c r="E90" s="48" t="s">
        <v>8</v>
      </c>
      <c r="F90" s="28">
        <v>1</v>
      </c>
      <c r="G90" s="21">
        <f>IFERROR(VLOOKUP(F90,Base!$H$4:$J$55,3,FALSE),"")</f>
        <v>43470</v>
      </c>
      <c r="H90" s="54"/>
      <c r="I90" s="53" t="str">
        <f t="shared" ref="I90:I91" si="120">IF(IF(H90&lt;40,0,(H90-40)*1.5)=0,"",IF(H90&lt;40,0,(H90-40)*1.5))</f>
        <v/>
      </c>
      <c r="J90" s="28"/>
      <c r="K90" s="28"/>
      <c r="L90" s="53" t="str">
        <f t="shared" ref="L90:L91" si="121">IF(SUM(I90:K90)+IF(ISBLANK(H90),0,MIN(H90,40))=0,"",SUM(I90:K90)+IF(ISBLANK(H90),0,MIN(H90,40)))</f>
        <v/>
      </c>
      <c r="M90" s="54"/>
      <c r="N90" s="53" t="str">
        <f t="shared" ref="N90:N91" si="122">IF(M90&gt;40,IF(M90-40-(40-L90)&gt;0,(40-L90)+((M90-40)*1.5),40-L90),"")</f>
        <v/>
      </c>
      <c r="O90" s="53" t="str">
        <f>IF(SUMIFS(L$9:L90,B$9:B90,B90)-SUMIFS(M$9:M90,B$9:B90,B90)=0,"",IF(N90&lt;&gt;"",M90-L90-N90+SUMIFS(L$9:L90,B$9:B90,B90)-SUMIFS(M$9:M90,B$9:B90,B90),+SUMIFS(L$9:L90,B$9:B90,B90)-SUMIFS(M$9:M90,B$9:B90,B90)))</f>
        <v/>
      </c>
      <c r="P90" s="1"/>
      <c r="Q90" s="61"/>
    </row>
    <row r="91" spans="2:17" x14ac:dyDescent="0.2">
      <c r="B91" s="60" t="s">
        <v>68</v>
      </c>
      <c r="C91" s="64" t="s">
        <v>23</v>
      </c>
      <c r="D91" s="65">
        <v>2019</v>
      </c>
      <c r="E91" s="48" t="s">
        <v>8</v>
      </c>
      <c r="F91" s="28">
        <v>2</v>
      </c>
      <c r="G91" s="21">
        <f>IFERROR(VLOOKUP(F91,Base!$H$4:$J$55,3,FALSE),"")</f>
        <v>43477</v>
      </c>
      <c r="H91" s="54"/>
      <c r="I91" s="53" t="str">
        <f t="shared" si="120"/>
        <v/>
      </c>
      <c r="J91" s="28"/>
      <c r="K91" s="28"/>
      <c r="L91" s="53" t="str">
        <f t="shared" si="121"/>
        <v/>
      </c>
      <c r="M91" s="54"/>
      <c r="N91" s="53" t="str">
        <f t="shared" si="122"/>
        <v/>
      </c>
      <c r="O91" s="53" t="str">
        <f>IF(SUMIFS(L$9:L91,B$9:B91,B91)-SUMIFS(M$9:M91,B$9:B91,B91)=0,"",IF(N91&lt;&gt;"",M91-L91-N91+SUMIFS(L$9:L91,B$9:B91,B91)-SUMIFS(M$9:M91,B$9:B91,B91),+SUMIFS(L$9:L91,B$9:B91,B91)-SUMIFS(M$9:M91,B$9:B91,B91)))</f>
        <v/>
      </c>
      <c r="P91" s="1"/>
      <c r="Q91" s="61"/>
    </row>
    <row r="92" spans="2:17" x14ac:dyDescent="0.2">
      <c r="B92" s="60" t="s">
        <v>69</v>
      </c>
      <c r="C92" s="64" t="s">
        <v>24</v>
      </c>
      <c r="D92" s="65">
        <v>2019</v>
      </c>
      <c r="E92" s="48" t="s">
        <v>8</v>
      </c>
      <c r="F92" s="28">
        <v>1</v>
      </c>
      <c r="G92" s="21">
        <f>IFERROR(VLOOKUP(F92,Base!$H$4:$J$55,3,FALSE),"")</f>
        <v>43470</v>
      </c>
      <c r="H92" s="54"/>
      <c r="I92" s="53" t="str">
        <f t="shared" ref="I92:I93" si="123">IF(IF(H92&lt;40,0,(H92-40)*1.5)=0,"",IF(H92&lt;40,0,(H92-40)*1.5))</f>
        <v/>
      </c>
      <c r="J92" s="28"/>
      <c r="K92" s="28"/>
      <c r="L92" s="53" t="str">
        <f t="shared" ref="L92:L93" si="124">IF(SUM(I92:K92)+IF(ISBLANK(H92),0,MIN(H92,40))=0,"",SUM(I92:K92)+IF(ISBLANK(H92),0,MIN(H92,40)))</f>
        <v/>
      </c>
      <c r="M92" s="54"/>
      <c r="N92" s="53" t="str">
        <f t="shared" ref="N92:N93" si="125">IF(M92&gt;40,IF(M92-40-(40-L92)&gt;0,(40-L92)+((M92-40)*1.5),40-L92),"")</f>
        <v/>
      </c>
      <c r="O92" s="53" t="str">
        <f>IF(SUMIFS(L$9:L92,B$9:B92,B92)-SUMIFS(M$9:M92,B$9:B92,B92)=0,"",IF(N92&lt;&gt;"",M92-L92-N92+SUMIFS(L$9:L92,B$9:B92,B92)-SUMIFS(M$9:M92,B$9:B92,B92),+SUMIFS(L$9:L92,B$9:B92,B92)-SUMIFS(M$9:M92,B$9:B92,B92)))</f>
        <v/>
      </c>
      <c r="P92" s="1"/>
      <c r="Q92" s="61"/>
    </row>
    <row r="93" spans="2:17" x14ac:dyDescent="0.2">
      <c r="B93" s="60" t="s">
        <v>69</v>
      </c>
      <c r="C93" s="64" t="s">
        <v>24</v>
      </c>
      <c r="D93" s="65">
        <v>2019</v>
      </c>
      <c r="E93" s="48" t="s">
        <v>8</v>
      </c>
      <c r="F93" s="28">
        <v>2</v>
      </c>
      <c r="G93" s="21">
        <f>IFERROR(VLOOKUP(F93,Base!$H$4:$J$55,3,FALSE),"")</f>
        <v>43477</v>
      </c>
      <c r="H93" s="54"/>
      <c r="I93" s="53" t="str">
        <f t="shared" si="123"/>
        <v/>
      </c>
      <c r="J93" s="28"/>
      <c r="K93" s="28"/>
      <c r="L93" s="53" t="str">
        <f t="shared" si="124"/>
        <v/>
      </c>
      <c r="M93" s="54"/>
      <c r="N93" s="53" t="str">
        <f t="shared" si="125"/>
        <v/>
      </c>
      <c r="O93" s="53" t="str">
        <f>IF(SUMIFS(L$9:L93,B$9:B93,B93)-SUMIFS(M$9:M93,B$9:B93,B93)=0,"",IF(N93&lt;&gt;"",M93-L93-N93+SUMIFS(L$9:L93,B$9:B93,B93)-SUMIFS(M$9:M93,B$9:B93,B93),+SUMIFS(L$9:L93,B$9:B93,B93)-SUMIFS(M$9:M93,B$9:B93,B93)))</f>
        <v/>
      </c>
      <c r="P93" s="1"/>
      <c r="Q93" s="61"/>
    </row>
    <row r="94" spans="2:17" x14ac:dyDescent="0.2">
      <c r="B94" s="60" t="s">
        <v>70</v>
      </c>
      <c r="C94" s="64" t="s">
        <v>25</v>
      </c>
      <c r="D94" s="65">
        <v>2019</v>
      </c>
      <c r="E94" s="48" t="s">
        <v>8</v>
      </c>
      <c r="F94" s="28">
        <v>1</v>
      </c>
      <c r="G94" s="21">
        <f>IFERROR(VLOOKUP(F94,Base!$H$4:$J$55,3,FALSE),"")</f>
        <v>43470</v>
      </c>
      <c r="H94" s="54"/>
      <c r="I94" s="53" t="str">
        <f t="shared" ref="I94:I95" si="126">IF(IF(H94&lt;40,0,(H94-40)*1.5)=0,"",IF(H94&lt;40,0,(H94-40)*1.5))</f>
        <v/>
      </c>
      <c r="J94" s="28"/>
      <c r="K94" s="28"/>
      <c r="L94" s="53" t="str">
        <f t="shared" ref="L94:L95" si="127">IF(SUM(I94:K94)+IF(ISBLANK(H94),0,MIN(H94,40))=0,"",SUM(I94:K94)+IF(ISBLANK(H94),0,MIN(H94,40)))</f>
        <v/>
      </c>
      <c r="M94" s="54"/>
      <c r="N94" s="53" t="str">
        <f t="shared" ref="N94:N95" si="128">IF(M94&gt;40,IF(M94-40-(40-L94)&gt;0,(40-L94)+((M94-40)*1.5),40-L94),"")</f>
        <v/>
      </c>
      <c r="O94" s="53" t="str">
        <f>IF(SUMIFS(L$9:L94,B$9:B94,B94)-SUMIFS(M$9:M94,B$9:B94,B94)=0,"",IF(N94&lt;&gt;"",M94-L94-N94+SUMIFS(L$9:L94,B$9:B94,B94)-SUMIFS(M$9:M94,B$9:B94,B94),+SUMIFS(L$9:L94,B$9:B94,B94)-SUMIFS(M$9:M94,B$9:B94,B94)))</f>
        <v/>
      </c>
      <c r="P94" s="1"/>
      <c r="Q94" s="61"/>
    </row>
    <row r="95" spans="2:17" x14ac:dyDescent="0.2">
      <c r="B95" s="60" t="s">
        <v>70</v>
      </c>
      <c r="C95" s="64" t="s">
        <v>25</v>
      </c>
      <c r="D95" s="65">
        <v>2019</v>
      </c>
      <c r="E95" s="48" t="s">
        <v>8</v>
      </c>
      <c r="F95" s="28">
        <v>2</v>
      </c>
      <c r="G95" s="21">
        <f>IFERROR(VLOOKUP(F95,Base!$H$4:$J$55,3,FALSE),"")</f>
        <v>43477</v>
      </c>
      <c r="H95" s="54"/>
      <c r="I95" s="53" t="str">
        <f t="shared" si="126"/>
        <v/>
      </c>
      <c r="J95" s="28"/>
      <c r="K95" s="28"/>
      <c r="L95" s="53" t="str">
        <f t="shared" si="127"/>
        <v/>
      </c>
      <c r="M95" s="54"/>
      <c r="N95" s="53" t="str">
        <f t="shared" si="128"/>
        <v/>
      </c>
      <c r="O95" s="53" t="str">
        <f>IF(SUMIFS(L$9:L95,B$9:B95,B95)-SUMIFS(M$9:M95,B$9:B95,B95)=0,"",IF(N95&lt;&gt;"",M95-L95-N95+SUMIFS(L$9:L95,B$9:B95,B95)-SUMIFS(M$9:M95,B$9:B95,B95),+SUMIFS(L$9:L95,B$9:B95,B95)-SUMIFS(M$9:M95,B$9:B95,B95)))</f>
        <v/>
      </c>
      <c r="P95" s="1"/>
      <c r="Q95" s="61"/>
    </row>
    <row r="96" spans="2:17" x14ac:dyDescent="0.2">
      <c r="B96" s="60" t="s">
        <v>71</v>
      </c>
      <c r="C96" s="64" t="s">
        <v>26</v>
      </c>
      <c r="D96" s="65">
        <v>2019</v>
      </c>
      <c r="E96" s="48" t="s">
        <v>8</v>
      </c>
      <c r="F96" s="28">
        <v>1</v>
      </c>
      <c r="G96" s="21">
        <f>IFERROR(VLOOKUP(F96,Base!$H$4:$J$55,3,FALSE),"")</f>
        <v>43470</v>
      </c>
      <c r="H96" s="54"/>
      <c r="I96" s="53" t="str">
        <f t="shared" ref="I96:I97" si="129">IF(IF(H96&lt;40,0,(H96-40)*1.5)=0,"",IF(H96&lt;40,0,(H96-40)*1.5))</f>
        <v/>
      </c>
      <c r="J96" s="28"/>
      <c r="K96" s="28"/>
      <c r="L96" s="53" t="str">
        <f t="shared" ref="L96:L97" si="130">IF(SUM(I96:K96)+IF(ISBLANK(H96),0,MIN(H96,40))=0,"",SUM(I96:K96)+IF(ISBLANK(H96),0,MIN(H96,40)))</f>
        <v/>
      </c>
      <c r="M96" s="54"/>
      <c r="N96" s="53" t="str">
        <f t="shared" ref="N96:N97" si="131">IF(M96&gt;40,IF(M96-40-(40-L96)&gt;0,(40-L96)+((M96-40)*1.5),40-L96),"")</f>
        <v/>
      </c>
      <c r="O96" s="53" t="str">
        <f>IF(SUMIFS(L$9:L96,B$9:B96,B96)-SUMIFS(M$9:M96,B$9:B96,B96)=0,"",IF(N96&lt;&gt;"",M96-L96-N96+SUMIFS(L$9:L96,B$9:B96,B96)-SUMIFS(M$9:M96,B$9:B96,B96),+SUMIFS(L$9:L96,B$9:B96,B96)-SUMIFS(M$9:M96,B$9:B96,B96)))</f>
        <v/>
      </c>
      <c r="P96" s="1"/>
      <c r="Q96" s="61"/>
    </row>
    <row r="97" spans="2:17" x14ac:dyDescent="0.2">
      <c r="B97" s="60" t="s">
        <v>71</v>
      </c>
      <c r="C97" s="64" t="s">
        <v>26</v>
      </c>
      <c r="D97" s="65">
        <v>2019</v>
      </c>
      <c r="E97" s="48" t="s">
        <v>8</v>
      </c>
      <c r="F97" s="28">
        <v>2</v>
      </c>
      <c r="G97" s="21">
        <f>IFERROR(VLOOKUP(F97,Base!$H$4:$J$55,3,FALSE),"")</f>
        <v>43477</v>
      </c>
      <c r="H97" s="54"/>
      <c r="I97" s="53" t="str">
        <f t="shared" si="129"/>
        <v/>
      </c>
      <c r="J97" s="28"/>
      <c r="K97" s="28"/>
      <c r="L97" s="53" t="str">
        <f t="shared" si="130"/>
        <v/>
      </c>
      <c r="M97" s="54"/>
      <c r="N97" s="53" t="str">
        <f t="shared" si="131"/>
        <v/>
      </c>
      <c r="O97" s="53" t="str">
        <f>IF(SUMIFS(L$9:L97,B$9:B97,B97)-SUMIFS(M$9:M97,B$9:B97,B97)=0,"",IF(N97&lt;&gt;"",M97-L97-N97+SUMIFS(L$9:L97,B$9:B97,B97)-SUMIFS(M$9:M97,B$9:B97,B97),+SUMIFS(L$9:L97,B$9:B97,B97)-SUMIFS(M$9:M97,B$9:B97,B97)))</f>
        <v/>
      </c>
      <c r="P97" s="1"/>
      <c r="Q97" s="61"/>
    </row>
    <row r="98" spans="2:17" x14ac:dyDescent="0.2">
      <c r="B98" s="60" t="s">
        <v>72</v>
      </c>
      <c r="C98" s="64" t="s">
        <v>27</v>
      </c>
      <c r="D98" s="65">
        <v>2019</v>
      </c>
      <c r="E98" s="48" t="s">
        <v>8</v>
      </c>
      <c r="F98" s="28">
        <v>1</v>
      </c>
      <c r="G98" s="21">
        <f>IFERROR(VLOOKUP(F98,Base!$H$4:$J$55,3,FALSE),"")</f>
        <v>43470</v>
      </c>
      <c r="H98" s="54"/>
      <c r="I98" s="53" t="str">
        <f t="shared" ref="I98:I99" si="132">IF(IF(H98&lt;40,0,(H98-40)*1.5)=0,"",IF(H98&lt;40,0,(H98-40)*1.5))</f>
        <v/>
      </c>
      <c r="J98" s="28"/>
      <c r="K98" s="28"/>
      <c r="L98" s="53" t="str">
        <f t="shared" ref="L98:L99" si="133">IF(SUM(I98:K98)+IF(ISBLANK(H98),0,MIN(H98,40))=0,"",SUM(I98:K98)+IF(ISBLANK(H98),0,MIN(H98,40)))</f>
        <v/>
      </c>
      <c r="M98" s="54"/>
      <c r="N98" s="53" t="str">
        <f t="shared" ref="N98:N99" si="134">IF(M98&gt;40,IF(M98-40-(40-L98)&gt;0,(40-L98)+((M98-40)*1.5),40-L98),"")</f>
        <v/>
      </c>
      <c r="O98" s="53" t="str">
        <f>IF(SUMIFS(L$9:L98,B$9:B98,B98)-SUMIFS(M$9:M98,B$9:B98,B98)=0,"",IF(N98&lt;&gt;"",M98-L98-N98+SUMIFS(L$9:L98,B$9:B98,B98)-SUMIFS(M$9:M98,B$9:B98,B98),+SUMIFS(L$9:L98,B$9:B98,B98)-SUMIFS(M$9:M98,B$9:B98,B98)))</f>
        <v/>
      </c>
      <c r="P98" s="1"/>
      <c r="Q98" s="61"/>
    </row>
    <row r="99" spans="2:17" x14ac:dyDescent="0.2">
      <c r="B99" s="60" t="s">
        <v>72</v>
      </c>
      <c r="C99" s="64" t="s">
        <v>27</v>
      </c>
      <c r="D99" s="65">
        <v>2019</v>
      </c>
      <c r="E99" s="48" t="s">
        <v>8</v>
      </c>
      <c r="F99" s="28">
        <v>2</v>
      </c>
      <c r="G99" s="21">
        <f>IFERROR(VLOOKUP(F99,Base!$H$4:$J$55,3,FALSE),"")</f>
        <v>43477</v>
      </c>
      <c r="H99" s="54"/>
      <c r="I99" s="53" t="str">
        <f t="shared" si="132"/>
        <v/>
      </c>
      <c r="J99" s="28"/>
      <c r="K99" s="28"/>
      <c r="L99" s="53" t="str">
        <f t="shared" si="133"/>
        <v/>
      </c>
      <c r="M99" s="54"/>
      <c r="N99" s="53" t="str">
        <f t="shared" si="134"/>
        <v/>
      </c>
      <c r="O99" s="53" t="str">
        <f>IF(SUMIFS(L$9:L99,B$9:B99,B99)-SUMIFS(M$9:M99,B$9:B99,B99)=0,"",IF(N99&lt;&gt;"",M99-L99-N99+SUMIFS(L$9:L99,B$9:B99,B99)-SUMIFS(M$9:M99,B$9:B99,B99),+SUMIFS(L$9:L99,B$9:B99,B99)-SUMIFS(M$9:M99,B$9:B99,B99)))</f>
        <v/>
      </c>
      <c r="P99" s="1"/>
      <c r="Q99" s="61"/>
    </row>
    <row r="100" spans="2:17" x14ac:dyDescent="0.2">
      <c r="B100" s="60" t="s">
        <v>28</v>
      </c>
      <c r="C100" s="64" t="s">
        <v>23</v>
      </c>
      <c r="D100" s="65">
        <v>2019</v>
      </c>
      <c r="E100" s="48" t="s">
        <v>8</v>
      </c>
      <c r="F100" s="28">
        <v>3</v>
      </c>
      <c r="G100" s="21">
        <f>IFERROR(VLOOKUP(F100,Base!$H$4:$J$55,3,FALSE),"")</f>
        <v>43484</v>
      </c>
      <c r="H100" s="54"/>
      <c r="I100" s="53" t="str">
        <f t="shared" ref="I100:I101" si="135">IF(IF(H100&lt;40,0,(H100-40)*1.5)=0,"",IF(H100&lt;40,0,(H100-40)*1.5))</f>
        <v/>
      </c>
      <c r="J100" s="28"/>
      <c r="K100" s="28"/>
      <c r="L100" s="53" t="str">
        <f t="shared" ref="L100:L101" si="136">IF(SUM(I100:K100)+IF(ISBLANK(H100),0,MIN(H100,40))=0,"",SUM(I100:K100)+IF(ISBLANK(H100),0,MIN(H100,40)))</f>
        <v/>
      </c>
      <c r="M100" s="54"/>
      <c r="N100" s="53" t="str">
        <f t="shared" ref="N100:N101" si="137">IF(M100&gt;40,IF(M100-40-(40-L100)&gt;0,(40-L100)+((M100-40)*1.5),40-L100),"")</f>
        <v/>
      </c>
      <c r="O100" s="53" t="str">
        <f>IF(SUMIFS(L$9:L100,B$9:B100,B100)-SUMIFS(M$9:M100,B$9:B100,B100)=0,"",IF(N100&lt;&gt;"",M100-L100-N100+SUMIFS(L$9:L100,B$9:B100,B100)-SUMIFS(M$9:M100,B$9:B100,B100),+SUMIFS(L$9:L100,B$9:B100,B100)-SUMIFS(M$9:M100,B$9:B100,B100)))</f>
        <v/>
      </c>
      <c r="P100" s="1"/>
      <c r="Q100" s="61"/>
    </row>
    <row r="101" spans="2:17" x14ac:dyDescent="0.2">
      <c r="B101" s="60" t="s">
        <v>28</v>
      </c>
      <c r="C101" s="64" t="s">
        <v>23</v>
      </c>
      <c r="D101" s="65">
        <v>2019</v>
      </c>
      <c r="E101" s="48" t="s">
        <v>8</v>
      </c>
      <c r="F101" s="28">
        <v>4</v>
      </c>
      <c r="G101" s="21">
        <f>IFERROR(VLOOKUP(F101,Base!$H$4:$J$55,3,FALSE),"")</f>
        <v>43491</v>
      </c>
      <c r="H101" s="54"/>
      <c r="I101" s="53" t="str">
        <f t="shared" si="135"/>
        <v/>
      </c>
      <c r="J101" s="28"/>
      <c r="K101" s="28"/>
      <c r="L101" s="53" t="str">
        <f t="shared" si="136"/>
        <v/>
      </c>
      <c r="M101" s="54"/>
      <c r="N101" s="53" t="str">
        <f t="shared" si="137"/>
        <v/>
      </c>
      <c r="O101" s="53" t="str">
        <f>IF(SUMIFS(L$9:L101,B$9:B101,B101)-SUMIFS(M$9:M101,B$9:B101,B101)=0,"",IF(N101&lt;&gt;"",M101-L101-N101+SUMIFS(L$9:L101,B$9:B101,B101)-SUMIFS(M$9:M101,B$9:B101,B101),+SUMIFS(L$9:L101,B$9:B101,B101)-SUMIFS(M$9:M101,B$9:B101,B101)))</f>
        <v/>
      </c>
      <c r="P101" s="1"/>
      <c r="Q101" s="61"/>
    </row>
    <row r="102" spans="2:17" x14ac:dyDescent="0.2">
      <c r="B102" s="60" t="s">
        <v>29</v>
      </c>
      <c r="C102" s="64" t="s">
        <v>24</v>
      </c>
      <c r="D102" s="65">
        <v>2019</v>
      </c>
      <c r="E102" s="48" t="s">
        <v>8</v>
      </c>
      <c r="F102" s="28">
        <v>3</v>
      </c>
      <c r="G102" s="21">
        <f>IFERROR(VLOOKUP(F102,Base!$H$4:$J$55,3,FALSE),"")</f>
        <v>43484</v>
      </c>
      <c r="H102" s="54"/>
      <c r="I102" s="53" t="str">
        <f t="shared" ref="I102:I103" si="138">IF(IF(H102&lt;40,0,(H102-40)*1.5)=0,"",IF(H102&lt;40,0,(H102-40)*1.5))</f>
        <v/>
      </c>
      <c r="J102" s="28"/>
      <c r="K102" s="28"/>
      <c r="L102" s="53" t="str">
        <f t="shared" ref="L102:L103" si="139">IF(SUM(I102:K102)+IF(ISBLANK(H102),0,MIN(H102,40))=0,"",SUM(I102:K102)+IF(ISBLANK(H102),0,MIN(H102,40)))</f>
        <v/>
      </c>
      <c r="M102" s="54"/>
      <c r="N102" s="53" t="str">
        <f t="shared" ref="N102:N103" si="140">IF(M102&gt;40,IF(M102-40-(40-L102)&gt;0,(40-L102)+((M102-40)*1.5),40-L102),"")</f>
        <v/>
      </c>
      <c r="O102" s="53" t="str">
        <f>IF(SUMIFS(L$9:L102,B$9:B102,B102)-SUMIFS(M$9:M102,B$9:B102,B102)=0,"",IF(N102&lt;&gt;"",M102-L102-N102+SUMIFS(L$9:L102,B$9:B102,B102)-SUMIFS(M$9:M102,B$9:B102,B102),+SUMIFS(L$9:L102,B$9:B102,B102)-SUMIFS(M$9:M102,B$9:B102,B102)))</f>
        <v/>
      </c>
      <c r="P102" s="1"/>
      <c r="Q102" s="61"/>
    </row>
    <row r="103" spans="2:17" x14ac:dyDescent="0.2">
      <c r="B103" s="60" t="s">
        <v>29</v>
      </c>
      <c r="C103" s="64" t="s">
        <v>24</v>
      </c>
      <c r="D103" s="65">
        <v>2019</v>
      </c>
      <c r="E103" s="48" t="s">
        <v>8</v>
      </c>
      <c r="F103" s="28">
        <v>4</v>
      </c>
      <c r="G103" s="21">
        <f>IFERROR(VLOOKUP(F103,Base!$H$4:$J$55,3,FALSE),"")</f>
        <v>43491</v>
      </c>
      <c r="H103" s="54"/>
      <c r="I103" s="53" t="str">
        <f t="shared" si="138"/>
        <v/>
      </c>
      <c r="J103" s="28"/>
      <c r="K103" s="28"/>
      <c r="L103" s="53" t="str">
        <f t="shared" si="139"/>
        <v/>
      </c>
      <c r="M103" s="54"/>
      <c r="N103" s="53" t="str">
        <f t="shared" si="140"/>
        <v/>
      </c>
      <c r="O103" s="53" t="str">
        <f>IF(SUMIFS(L$9:L103,B$9:B103,B103)-SUMIFS(M$9:M103,B$9:B103,B103)=0,"",IF(N103&lt;&gt;"",M103-L103-N103+SUMIFS(L$9:L103,B$9:B103,B103)-SUMIFS(M$9:M103,B$9:B103,B103),+SUMIFS(L$9:L103,B$9:B103,B103)-SUMIFS(M$9:M103,B$9:B103,B103)))</f>
        <v/>
      </c>
      <c r="P103" s="1"/>
      <c r="Q103" s="61"/>
    </row>
    <row r="104" spans="2:17" x14ac:dyDescent="0.2">
      <c r="B104" s="60" t="s">
        <v>30</v>
      </c>
      <c r="C104" s="64" t="s">
        <v>25</v>
      </c>
      <c r="D104" s="65">
        <v>2019</v>
      </c>
      <c r="E104" s="48" t="s">
        <v>8</v>
      </c>
      <c r="F104" s="28">
        <v>3</v>
      </c>
      <c r="G104" s="21">
        <f>IFERROR(VLOOKUP(F104,Base!$H$4:$J$55,3,FALSE),"")</f>
        <v>43484</v>
      </c>
      <c r="H104" s="54"/>
      <c r="I104" s="53" t="str">
        <f t="shared" ref="I104:I105" si="141">IF(IF(H104&lt;40,0,(H104-40)*1.5)=0,"",IF(H104&lt;40,0,(H104-40)*1.5))</f>
        <v/>
      </c>
      <c r="J104" s="28"/>
      <c r="K104" s="28"/>
      <c r="L104" s="53" t="str">
        <f t="shared" ref="L104:L105" si="142">IF(SUM(I104:K104)+IF(ISBLANK(H104),0,MIN(H104,40))=0,"",SUM(I104:K104)+IF(ISBLANK(H104),0,MIN(H104,40)))</f>
        <v/>
      </c>
      <c r="M104" s="54"/>
      <c r="N104" s="53" t="str">
        <f t="shared" ref="N104:N105" si="143">IF(M104&gt;40,IF(M104-40-(40-L104)&gt;0,(40-L104)+((M104-40)*1.5),40-L104),"")</f>
        <v/>
      </c>
      <c r="O104" s="53" t="str">
        <f>IF(SUMIFS(L$9:L104,B$9:B104,B104)-SUMIFS(M$9:M104,B$9:B104,B104)=0,"",IF(N104&lt;&gt;"",M104-L104-N104+SUMIFS(L$9:L104,B$9:B104,B104)-SUMIFS(M$9:M104,B$9:B104,B104),+SUMIFS(L$9:L104,B$9:B104,B104)-SUMIFS(M$9:M104,B$9:B104,B104)))</f>
        <v/>
      </c>
      <c r="P104" s="1"/>
      <c r="Q104" s="61"/>
    </row>
    <row r="105" spans="2:17" x14ac:dyDescent="0.2">
      <c r="B105" s="60" t="s">
        <v>30</v>
      </c>
      <c r="C105" s="64" t="s">
        <v>25</v>
      </c>
      <c r="D105" s="65">
        <v>2019</v>
      </c>
      <c r="E105" s="48" t="s">
        <v>8</v>
      </c>
      <c r="F105" s="28">
        <v>4</v>
      </c>
      <c r="G105" s="21">
        <f>IFERROR(VLOOKUP(F105,Base!$H$4:$J$55,3,FALSE),"")</f>
        <v>43491</v>
      </c>
      <c r="H105" s="54"/>
      <c r="I105" s="53" t="str">
        <f t="shared" si="141"/>
        <v/>
      </c>
      <c r="J105" s="28"/>
      <c r="K105" s="28"/>
      <c r="L105" s="53" t="str">
        <f t="shared" si="142"/>
        <v/>
      </c>
      <c r="M105" s="54"/>
      <c r="N105" s="53" t="str">
        <f t="shared" si="143"/>
        <v/>
      </c>
      <c r="O105" s="53" t="str">
        <f>IF(SUMIFS(L$9:L105,B$9:B105,B105)-SUMIFS(M$9:M105,B$9:B105,B105)=0,"",IF(N105&lt;&gt;"",M105-L105-N105+SUMIFS(L$9:L105,B$9:B105,B105)-SUMIFS(M$9:M105,B$9:B105,B105),+SUMIFS(L$9:L105,B$9:B105,B105)-SUMIFS(M$9:M105,B$9:B105,B105)))</f>
        <v/>
      </c>
      <c r="P105" s="1"/>
      <c r="Q105" s="61"/>
    </row>
    <row r="106" spans="2:17" x14ac:dyDescent="0.2">
      <c r="B106" s="60" t="s">
        <v>31</v>
      </c>
      <c r="C106" s="64" t="s">
        <v>26</v>
      </c>
      <c r="D106" s="65">
        <v>2019</v>
      </c>
      <c r="E106" s="48" t="s">
        <v>8</v>
      </c>
      <c r="F106" s="28">
        <v>3</v>
      </c>
      <c r="G106" s="21">
        <f>IFERROR(VLOOKUP(F106,Base!$H$4:$J$55,3,FALSE),"")</f>
        <v>43484</v>
      </c>
      <c r="H106" s="54"/>
      <c r="I106" s="53" t="str">
        <f t="shared" ref="I106:I107" si="144">IF(IF(H106&lt;40,0,(H106-40)*1.5)=0,"",IF(H106&lt;40,0,(H106-40)*1.5))</f>
        <v/>
      </c>
      <c r="J106" s="28"/>
      <c r="K106" s="28"/>
      <c r="L106" s="53" t="str">
        <f t="shared" ref="L106:L107" si="145">IF(SUM(I106:K106)+IF(ISBLANK(H106),0,MIN(H106,40))=0,"",SUM(I106:K106)+IF(ISBLANK(H106),0,MIN(H106,40)))</f>
        <v/>
      </c>
      <c r="M106" s="54"/>
      <c r="N106" s="53" t="str">
        <f t="shared" ref="N106:N107" si="146">IF(M106&gt;40,IF(M106-40-(40-L106)&gt;0,(40-L106)+((M106-40)*1.5),40-L106),"")</f>
        <v/>
      </c>
      <c r="O106" s="53" t="str">
        <f>IF(SUMIFS(L$9:L106,B$9:B106,B106)-SUMIFS(M$9:M106,B$9:B106,B106)=0,"",IF(N106&lt;&gt;"",M106-L106-N106+SUMIFS(L$9:L106,B$9:B106,B106)-SUMIFS(M$9:M106,B$9:B106,B106),+SUMIFS(L$9:L106,B$9:B106,B106)-SUMIFS(M$9:M106,B$9:B106,B106)))</f>
        <v/>
      </c>
      <c r="P106" s="1"/>
      <c r="Q106" s="61"/>
    </row>
    <row r="107" spans="2:17" x14ac:dyDescent="0.2">
      <c r="B107" s="60" t="s">
        <v>31</v>
      </c>
      <c r="C107" s="64" t="s">
        <v>26</v>
      </c>
      <c r="D107" s="65">
        <v>2019</v>
      </c>
      <c r="E107" s="48" t="s">
        <v>8</v>
      </c>
      <c r="F107" s="28">
        <v>4</v>
      </c>
      <c r="G107" s="21">
        <f>IFERROR(VLOOKUP(F107,Base!$H$4:$J$55,3,FALSE),"")</f>
        <v>43491</v>
      </c>
      <c r="H107" s="54"/>
      <c r="I107" s="53" t="str">
        <f t="shared" si="144"/>
        <v/>
      </c>
      <c r="J107" s="28"/>
      <c r="K107" s="28"/>
      <c r="L107" s="53" t="str">
        <f t="shared" si="145"/>
        <v/>
      </c>
      <c r="M107" s="54"/>
      <c r="N107" s="53" t="str">
        <f t="shared" si="146"/>
        <v/>
      </c>
      <c r="O107" s="53" t="str">
        <f>IF(SUMIFS(L$9:L107,B$9:B107,B107)-SUMIFS(M$9:M107,B$9:B107,B107)=0,"",IF(N107&lt;&gt;"",M107-L107-N107+SUMIFS(L$9:L107,B$9:B107,B107)-SUMIFS(M$9:M107,B$9:B107,B107),+SUMIFS(L$9:L107,B$9:B107,B107)-SUMIFS(M$9:M107,B$9:B107,B107)))</f>
        <v/>
      </c>
      <c r="P107" s="1"/>
      <c r="Q107" s="61"/>
    </row>
    <row r="108" spans="2:17" x14ac:dyDescent="0.2">
      <c r="B108" s="60" t="s">
        <v>32</v>
      </c>
      <c r="C108" s="64" t="s">
        <v>27</v>
      </c>
      <c r="D108" s="65">
        <v>2019</v>
      </c>
      <c r="E108" s="48" t="s">
        <v>8</v>
      </c>
      <c r="F108" s="28">
        <v>3</v>
      </c>
      <c r="G108" s="21">
        <f>IFERROR(VLOOKUP(F108,Base!$H$4:$J$55,3,FALSE),"")</f>
        <v>43484</v>
      </c>
      <c r="H108" s="54"/>
      <c r="I108" s="53" t="str">
        <f t="shared" ref="I108:I109" si="147">IF(IF(H108&lt;40,0,(H108-40)*1.5)=0,"",IF(H108&lt;40,0,(H108-40)*1.5))</f>
        <v/>
      </c>
      <c r="J108" s="28"/>
      <c r="K108" s="28"/>
      <c r="L108" s="53" t="str">
        <f t="shared" ref="L108:L109" si="148">IF(SUM(I108:K108)+IF(ISBLANK(H108),0,MIN(H108,40))=0,"",SUM(I108:K108)+IF(ISBLANK(H108),0,MIN(H108,40)))</f>
        <v/>
      </c>
      <c r="M108" s="54"/>
      <c r="N108" s="53" t="str">
        <f t="shared" ref="N108:N109" si="149">IF(M108&gt;40,IF(M108-40-(40-L108)&gt;0,(40-L108)+((M108-40)*1.5),40-L108),"")</f>
        <v/>
      </c>
      <c r="O108" s="53" t="str">
        <f>IF(SUMIFS(L$9:L108,B$9:B108,B108)-SUMIFS(M$9:M108,B$9:B108,B108)=0,"",IF(N108&lt;&gt;"",M108-L108-N108+SUMIFS(L$9:L108,B$9:B108,B108)-SUMIFS(M$9:M108,B$9:B108,B108),+SUMIFS(L$9:L108,B$9:B108,B108)-SUMIFS(M$9:M108,B$9:B108,B108)))</f>
        <v/>
      </c>
      <c r="P108" s="1"/>
      <c r="Q108" s="61"/>
    </row>
    <row r="109" spans="2:17" x14ac:dyDescent="0.2">
      <c r="B109" s="60" t="s">
        <v>32</v>
      </c>
      <c r="C109" s="64" t="s">
        <v>27</v>
      </c>
      <c r="D109" s="65">
        <v>2019</v>
      </c>
      <c r="E109" s="48" t="s">
        <v>8</v>
      </c>
      <c r="F109" s="28">
        <v>4</v>
      </c>
      <c r="G109" s="21">
        <f>IFERROR(VLOOKUP(F109,Base!$H$4:$J$55,3,FALSE),"")</f>
        <v>43491</v>
      </c>
      <c r="H109" s="54"/>
      <c r="I109" s="53" t="str">
        <f t="shared" si="147"/>
        <v/>
      </c>
      <c r="J109" s="28"/>
      <c r="K109" s="28"/>
      <c r="L109" s="53" t="str">
        <f t="shared" si="148"/>
        <v/>
      </c>
      <c r="M109" s="54"/>
      <c r="N109" s="53" t="str">
        <f t="shared" si="149"/>
        <v/>
      </c>
      <c r="O109" s="53" t="str">
        <f>IF(SUMIFS(L$9:L109,B$9:B109,B109)-SUMIFS(M$9:M109,B$9:B109,B109)=0,"",IF(N109&lt;&gt;"",M109-L109-N109+SUMIFS(L$9:L109,B$9:B109,B109)-SUMIFS(M$9:M109,B$9:B109,B109),+SUMIFS(L$9:L109,B$9:B109,B109)-SUMIFS(M$9:M109,B$9:B109,B109)))</f>
        <v/>
      </c>
      <c r="P109" s="1"/>
      <c r="Q109" s="61"/>
    </row>
    <row r="110" spans="2:17" x14ac:dyDescent="0.2">
      <c r="B110" s="60" t="s">
        <v>33</v>
      </c>
      <c r="C110" s="64" t="s">
        <v>23</v>
      </c>
      <c r="D110" s="65">
        <v>2019</v>
      </c>
      <c r="E110" s="48" t="s">
        <v>8</v>
      </c>
      <c r="F110" s="28">
        <v>3</v>
      </c>
      <c r="G110" s="21">
        <f>IFERROR(VLOOKUP(F110,Base!$H$4:$J$55,3,FALSE),"")</f>
        <v>43484</v>
      </c>
      <c r="H110" s="54"/>
      <c r="I110" s="53" t="str">
        <f t="shared" ref="I110:I111" si="150">IF(IF(H110&lt;40,0,(H110-40)*1.5)=0,"",IF(H110&lt;40,0,(H110-40)*1.5))</f>
        <v/>
      </c>
      <c r="J110" s="28"/>
      <c r="K110" s="28"/>
      <c r="L110" s="53" t="str">
        <f t="shared" ref="L110:L111" si="151">IF(SUM(I110:K110)+IF(ISBLANK(H110),0,MIN(H110,40))=0,"",SUM(I110:K110)+IF(ISBLANK(H110),0,MIN(H110,40)))</f>
        <v/>
      </c>
      <c r="M110" s="54"/>
      <c r="N110" s="53" t="str">
        <f t="shared" ref="N110:N111" si="152">IF(M110&gt;40,IF(M110-40-(40-L110)&gt;0,(40-L110)+((M110-40)*1.5),40-L110),"")</f>
        <v/>
      </c>
      <c r="O110" s="53" t="str">
        <f>IF(SUMIFS(L$9:L110,B$9:B110,B110)-SUMIFS(M$9:M110,B$9:B110,B110)=0,"",IF(N110&lt;&gt;"",M110-L110-N110+SUMIFS(L$9:L110,B$9:B110,B110)-SUMIFS(M$9:M110,B$9:B110,B110),+SUMIFS(L$9:L110,B$9:B110,B110)-SUMIFS(M$9:M110,B$9:B110,B110)))</f>
        <v/>
      </c>
      <c r="P110" s="1"/>
      <c r="Q110" s="61"/>
    </row>
    <row r="111" spans="2:17" x14ac:dyDescent="0.2">
      <c r="B111" s="60" t="s">
        <v>33</v>
      </c>
      <c r="C111" s="64" t="s">
        <v>23</v>
      </c>
      <c r="D111" s="65">
        <v>2019</v>
      </c>
      <c r="E111" s="48" t="s">
        <v>8</v>
      </c>
      <c r="F111" s="28">
        <v>4</v>
      </c>
      <c r="G111" s="21">
        <f>IFERROR(VLOOKUP(F111,Base!$H$4:$J$55,3,FALSE),"")</f>
        <v>43491</v>
      </c>
      <c r="H111" s="54"/>
      <c r="I111" s="53" t="str">
        <f t="shared" si="150"/>
        <v/>
      </c>
      <c r="J111" s="28"/>
      <c r="K111" s="28"/>
      <c r="L111" s="53" t="str">
        <f t="shared" si="151"/>
        <v/>
      </c>
      <c r="M111" s="54"/>
      <c r="N111" s="53" t="str">
        <f t="shared" si="152"/>
        <v/>
      </c>
      <c r="O111" s="53" t="str">
        <f>IF(SUMIFS(L$9:L111,B$9:B111,B111)-SUMIFS(M$9:M111,B$9:B111,B111)=0,"",IF(N111&lt;&gt;"",M111-L111-N111+SUMIFS(L$9:L111,B$9:B111,B111)-SUMIFS(M$9:M111,B$9:B111,B111),+SUMIFS(L$9:L111,B$9:B111,B111)-SUMIFS(M$9:M111,B$9:B111,B111)))</f>
        <v/>
      </c>
      <c r="P111" s="1"/>
      <c r="Q111" s="61"/>
    </row>
    <row r="112" spans="2:17" x14ac:dyDescent="0.2">
      <c r="B112" s="60" t="s">
        <v>34</v>
      </c>
      <c r="C112" s="64" t="s">
        <v>24</v>
      </c>
      <c r="D112" s="65">
        <v>2019</v>
      </c>
      <c r="E112" s="48" t="s">
        <v>8</v>
      </c>
      <c r="F112" s="28">
        <v>3</v>
      </c>
      <c r="G112" s="21">
        <f>IFERROR(VLOOKUP(F112,Base!$H$4:$J$55,3,FALSE),"")</f>
        <v>43484</v>
      </c>
      <c r="H112" s="54"/>
      <c r="I112" s="53" t="str">
        <f t="shared" ref="I112:I113" si="153">IF(IF(H112&lt;40,0,(H112-40)*1.5)=0,"",IF(H112&lt;40,0,(H112-40)*1.5))</f>
        <v/>
      </c>
      <c r="J112" s="28"/>
      <c r="K112" s="28"/>
      <c r="L112" s="53" t="str">
        <f t="shared" ref="L112:L113" si="154">IF(SUM(I112:K112)+IF(ISBLANK(H112),0,MIN(H112,40))=0,"",SUM(I112:K112)+IF(ISBLANK(H112),0,MIN(H112,40)))</f>
        <v/>
      </c>
      <c r="M112" s="54"/>
      <c r="N112" s="53" t="str">
        <f t="shared" ref="N112:N113" si="155">IF(M112&gt;40,IF(M112-40-(40-L112)&gt;0,(40-L112)+((M112-40)*1.5),40-L112),"")</f>
        <v/>
      </c>
      <c r="O112" s="53" t="str">
        <f>IF(SUMIFS(L$9:L112,B$9:B112,B112)-SUMIFS(M$9:M112,B$9:B112,B112)=0,"",IF(N112&lt;&gt;"",M112-L112-N112+SUMIFS(L$9:L112,B$9:B112,B112)-SUMIFS(M$9:M112,B$9:B112,B112),+SUMIFS(L$9:L112,B$9:B112,B112)-SUMIFS(M$9:M112,B$9:B112,B112)))</f>
        <v/>
      </c>
      <c r="P112" s="1"/>
      <c r="Q112" s="61"/>
    </row>
    <row r="113" spans="2:17" x14ac:dyDescent="0.2">
      <c r="B113" s="60" t="s">
        <v>34</v>
      </c>
      <c r="C113" s="64" t="s">
        <v>24</v>
      </c>
      <c r="D113" s="65">
        <v>2019</v>
      </c>
      <c r="E113" s="48" t="s">
        <v>8</v>
      </c>
      <c r="F113" s="28">
        <v>4</v>
      </c>
      <c r="G113" s="21">
        <f>IFERROR(VLOOKUP(F113,Base!$H$4:$J$55,3,FALSE),"")</f>
        <v>43491</v>
      </c>
      <c r="H113" s="54"/>
      <c r="I113" s="53" t="str">
        <f t="shared" si="153"/>
        <v/>
      </c>
      <c r="J113" s="28"/>
      <c r="K113" s="28"/>
      <c r="L113" s="53" t="str">
        <f t="shared" si="154"/>
        <v/>
      </c>
      <c r="M113" s="54"/>
      <c r="N113" s="53" t="str">
        <f t="shared" si="155"/>
        <v/>
      </c>
      <c r="O113" s="53" t="str">
        <f>IF(SUMIFS(L$9:L113,B$9:B113,B113)-SUMIFS(M$9:M113,B$9:B113,B113)=0,"",IF(N113&lt;&gt;"",M113-L113-N113+SUMIFS(L$9:L113,B$9:B113,B113)-SUMIFS(M$9:M113,B$9:B113,B113),+SUMIFS(L$9:L113,B$9:B113,B113)-SUMIFS(M$9:M113,B$9:B113,B113)))</f>
        <v/>
      </c>
      <c r="P113" s="1"/>
      <c r="Q113" s="61"/>
    </row>
    <row r="114" spans="2:17" x14ac:dyDescent="0.2">
      <c r="B114" s="60" t="s">
        <v>35</v>
      </c>
      <c r="C114" s="64" t="s">
        <v>25</v>
      </c>
      <c r="D114" s="65">
        <v>2019</v>
      </c>
      <c r="E114" s="48" t="s">
        <v>8</v>
      </c>
      <c r="F114" s="28">
        <v>3</v>
      </c>
      <c r="G114" s="21">
        <f>IFERROR(VLOOKUP(F114,Base!$H$4:$J$55,3,FALSE),"")</f>
        <v>43484</v>
      </c>
      <c r="H114" s="54"/>
      <c r="I114" s="53" t="str">
        <f t="shared" ref="I114:I115" si="156">IF(IF(H114&lt;40,0,(H114-40)*1.5)=0,"",IF(H114&lt;40,0,(H114-40)*1.5))</f>
        <v/>
      </c>
      <c r="J114" s="28"/>
      <c r="K114" s="28"/>
      <c r="L114" s="53" t="str">
        <f t="shared" ref="L114:L115" si="157">IF(SUM(I114:K114)+IF(ISBLANK(H114),0,MIN(H114,40))=0,"",SUM(I114:K114)+IF(ISBLANK(H114),0,MIN(H114,40)))</f>
        <v/>
      </c>
      <c r="M114" s="54"/>
      <c r="N114" s="53" t="str">
        <f t="shared" ref="N114:N115" si="158">IF(M114&gt;40,IF(M114-40-(40-L114)&gt;0,(40-L114)+((M114-40)*1.5),40-L114),"")</f>
        <v/>
      </c>
      <c r="O114" s="53" t="str">
        <f>IF(SUMIFS(L$9:L114,B$9:B114,B114)-SUMIFS(M$9:M114,B$9:B114,B114)=0,"",IF(N114&lt;&gt;"",M114-L114-N114+SUMIFS(L$9:L114,B$9:B114,B114)-SUMIFS(M$9:M114,B$9:B114,B114),+SUMIFS(L$9:L114,B$9:B114,B114)-SUMIFS(M$9:M114,B$9:B114,B114)))</f>
        <v/>
      </c>
      <c r="P114" s="1"/>
      <c r="Q114" s="61"/>
    </row>
    <row r="115" spans="2:17" x14ac:dyDescent="0.2">
      <c r="B115" s="60" t="s">
        <v>35</v>
      </c>
      <c r="C115" s="64" t="s">
        <v>25</v>
      </c>
      <c r="D115" s="65">
        <v>2019</v>
      </c>
      <c r="E115" s="48" t="s">
        <v>8</v>
      </c>
      <c r="F115" s="28">
        <v>4</v>
      </c>
      <c r="G115" s="21">
        <f>IFERROR(VLOOKUP(F115,Base!$H$4:$J$55,3,FALSE),"")</f>
        <v>43491</v>
      </c>
      <c r="H115" s="54"/>
      <c r="I115" s="53" t="str">
        <f t="shared" si="156"/>
        <v/>
      </c>
      <c r="J115" s="28"/>
      <c r="K115" s="28"/>
      <c r="L115" s="53" t="str">
        <f t="shared" si="157"/>
        <v/>
      </c>
      <c r="M115" s="54"/>
      <c r="N115" s="53" t="str">
        <f t="shared" si="158"/>
        <v/>
      </c>
      <c r="O115" s="53" t="str">
        <f>IF(SUMIFS(L$9:L115,B$9:B115,B115)-SUMIFS(M$9:M115,B$9:B115,B115)=0,"",IF(N115&lt;&gt;"",M115-L115-N115+SUMIFS(L$9:L115,B$9:B115,B115)-SUMIFS(M$9:M115,B$9:B115,B115),+SUMIFS(L$9:L115,B$9:B115,B115)-SUMIFS(M$9:M115,B$9:B115,B115)))</f>
        <v/>
      </c>
      <c r="P115" s="1"/>
      <c r="Q115" s="61"/>
    </row>
    <row r="116" spans="2:17" x14ac:dyDescent="0.2">
      <c r="B116" s="60" t="s">
        <v>36</v>
      </c>
      <c r="C116" s="64" t="s">
        <v>26</v>
      </c>
      <c r="D116" s="65">
        <v>2019</v>
      </c>
      <c r="E116" s="48" t="s">
        <v>8</v>
      </c>
      <c r="F116" s="28">
        <v>3</v>
      </c>
      <c r="G116" s="21">
        <f>IFERROR(VLOOKUP(F116,Base!$H$4:$J$55,3,FALSE),"")</f>
        <v>43484</v>
      </c>
      <c r="H116" s="54"/>
      <c r="I116" s="53" t="str">
        <f t="shared" ref="I116:I117" si="159">IF(IF(H116&lt;40,0,(H116-40)*1.5)=0,"",IF(H116&lt;40,0,(H116-40)*1.5))</f>
        <v/>
      </c>
      <c r="J116" s="28"/>
      <c r="K116" s="28"/>
      <c r="L116" s="53" t="str">
        <f t="shared" ref="L116:L117" si="160">IF(SUM(I116:K116)+IF(ISBLANK(H116),0,MIN(H116,40))=0,"",SUM(I116:K116)+IF(ISBLANK(H116),0,MIN(H116,40)))</f>
        <v/>
      </c>
      <c r="M116" s="54"/>
      <c r="N116" s="53" t="str">
        <f t="shared" ref="N116:N117" si="161">IF(M116&gt;40,IF(M116-40-(40-L116)&gt;0,(40-L116)+((M116-40)*1.5),40-L116),"")</f>
        <v/>
      </c>
      <c r="O116" s="53" t="str">
        <f>IF(SUMIFS(L$9:L116,B$9:B116,B116)-SUMIFS(M$9:M116,B$9:B116,B116)=0,"",IF(N116&lt;&gt;"",M116-L116-N116+SUMIFS(L$9:L116,B$9:B116,B116)-SUMIFS(M$9:M116,B$9:B116,B116),+SUMIFS(L$9:L116,B$9:B116,B116)-SUMIFS(M$9:M116,B$9:B116,B116)))</f>
        <v/>
      </c>
      <c r="P116" s="1"/>
      <c r="Q116" s="61"/>
    </row>
    <row r="117" spans="2:17" x14ac:dyDescent="0.2">
      <c r="B117" s="60" t="s">
        <v>36</v>
      </c>
      <c r="C117" s="64" t="s">
        <v>26</v>
      </c>
      <c r="D117" s="65">
        <v>2019</v>
      </c>
      <c r="E117" s="48" t="s">
        <v>8</v>
      </c>
      <c r="F117" s="28">
        <v>4</v>
      </c>
      <c r="G117" s="21">
        <f>IFERROR(VLOOKUP(F117,Base!$H$4:$J$55,3,FALSE),"")</f>
        <v>43491</v>
      </c>
      <c r="H117" s="54"/>
      <c r="I117" s="53" t="str">
        <f t="shared" si="159"/>
        <v/>
      </c>
      <c r="J117" s="28"/>
      <c r="K117" s="28"/>
      <c r="L117" s="53" t="str">
        <f t="shared" si="160"/>
        <v/>
      </c>
      <c r="M117" s="54"/>
      <c r="N117" s="53" t="str">
        <f t="shared" si="161"/>
        <v/>
      </c>
      <c r="O117" s="53" t="str">
        <f>IF(SUMIFS(L$9:L117,B$9:B117,B117)-SUMIFS(M$9:M117,B$9:B117,B117)=0,"",IF(N117&lt;&gt;"",M117-L117-N117+SUMIFS(L$9:L117,B$9:B117,B117)-SUMIFS(M$9:M117,B$9:B117,B117),+SUMIFS(L$9:L117,B$9:B117,B117)-SUMIFS(M$9:M117,B$9:B117,B117)))</f>
        <v/>
      </c>
      <c r="P117" s="1"/>
      <c r="Q117" s="61"/>
    </row>
    <row r="118" spans="2:17" x14ac:dyDescent="0.2">
      <c r="B118" s="60" t="s">
        <v>37</v>
      </c>
      <c r="C118" s="64" t="s">
        <v>27</v>
      </c>
      <c r="D118" s="65">
        <v>2019</v>
      </c>
      <c r="E118" s="48" t="s">
        <v>8</v>
      </c>
      <c r="F118" s="28">
        <v>3</v>
      </c>
      <c r="G118" s="21">
        <f>IFERROR(VLOOKUP(F118,Base!$H$4:$J$55,3,FALSE),"")</f>
        <v>43484</v>
      </c>
      <c r="H118" s="54"/>
      <c r="I118" s="53" t="str">
        <f t="shared" ref="I118:I119" si="162">IF(IF(H118&lt;40,0,(H118-40)*1.5)=0,"",IF(H118&lt;40,0,(H118-40)*1.5))</f>
        <v/>
      </c>
      <c r="J118" s="28"/>
      <c r="K118" s="28"/>
      <c r="L118" s="53" t="str">
        <f t="shared" ref="L118:L119" si="163">IF(SUM(I118:K118)+IF(ISBLANK(H118),0,MIN(H118,40))=0,"",SUM(I118:K118)+IF(ISBLANK(H118),0,MIN(H118,40)))</f>
        <v/>
      </c>
      <c r="M118" s="54"/>
      <c r="N118" s="53" t="str">
        <f t="shared" ref="N118:N119" si="164">IF(M118&gt;40,IF(M118-40-(40-L118)&gt;0,(40-L118)+((M118-40)*1.5),40-L118),"")</f>
        <v/>
      </c>
      <c r="O118" s="53" t="str">
        <f>IF(SUMIFS(L$9:L118,B$9:B118,B118)-SUMIFS(M$9:M118,B$9:B118,B118)=0,"",IF(N118&lt;&gt;"",M118-L118-N118+SUMIFS(L$9:L118,B$9:B118,B118)-SUMIFS(M$9:M118,B$9:B118,B118),+SUMIFS(L$9:L118,B$9:B118,B118)-SUMIFS(M$9:M118,B$9:B118,B118)))</f>
        <v/>
      </c>
      <c r="P118" s="1"/>
      <c r="Q118" s="61"/>
    </row>
    <row r="119" spans="2:17" x14ac:dyDescent="0.2">
      <c r="B119" s="60" t="s">
        <v>37</v>
      </c>
      <c r="C119" s="64" t="s">
        <v>27</v>
      </c>
      <c r="D119" s="65">
        <v>2019</v>
      </c>
      <c r="E119" s="48" t="s">
        <v>8</v>
      </c>
      <c r="F119" s="28">
        <v>4</v>
      </c>
      <c r="G119" s="21">
        <f>IFERROR(VLOOKUP(F119,Base!$H$4:$J$55,3,FALSE),"")</f>
        <v>43491</v>
      </c>
      <c r="H119" s="54"/>
      <c r="I119" s="53" t="str">
        <f t="shared" si="162"/>
        <v/>
      </c>
      <c r="J119" s="28"/>
      <c r="K119" s="28"/>
      <c r="L119" s="53" t="str">
        <f t="shared" si="163"/>
        <v/>
      </c>
      <c r="M119" s="54"/>
      <c r="N119" s="53" t="str">
        <f t="shared" si="164"/>
        <v/>
      </c>
      <c r="O119" s="53" t="str">
        <f>IF(SUMIFS(L$9:L119,B$9:B119,B119)-SUMIFS(M$9:M119,B$9:B119,B119)=0,"",IF(N119&lt;&gt;"",M119-L119-N119+SUMIFS(L$9:L119,B$9:B119,B119)-SUMIFS(M$9:M119,B$9:B119,B119),+SUMIFS(L$9:L119,B$9:B119,B119)-SUMIFS(M$9:M119,B$9:B119,B119)))</f>
        <v/>
      </c>
      <c r="P119" s="1"/>
      <c r="Q119" s="61"/>
    </row>
    <row r="120" spans="2:17" x14ac:dyDescent="0.2">
      <c r="B120" s="60" t="s">
        <v>38</v>
      </c>
      <c r="C120" s="64" t="s">
        <v>23</v>
      </c>
      <c r="D120" s="65">
        <v>2019</v>
      </c>
      <c r="E120" s="48" t="s">
        <v>8</v>
      </c>
      <c r="F120" s="28">
        <v>3</v>
      </c>
      <c r="G120" s="21">
        <f>IFERROR(VLOOKUP(F120,Base!$H$4:$J$55,3,FALSE),"")</f>
        <v>43484</v>
      </c>
      <c r="H120" s="54"/>
      <c r="I120" s="53" t="str">
        <f t="shared" ref="I120:I121" si="165">IF(IF(H120&lt;40,0,(H120-40)*1.5)=0,"",IF(H120&lt;40,0,(H120-40)*1.5))</f>
        <v/>
      </c>
      <c r="J120" s="28"/>
      <c r="K120" s="28"/>
      <c r="L120" s="53" t="str">
        <f t="shared" ref="L120:L121" si="166">IF(SUM(I120:K120)+IF(ISBLANK(H120),0,MIN(H120,40))=0,"",SUM(I120:K120)+IF(ISBLANK(H120),0,MIN(H120,40)))</f>
        <v/>
      </c>
      <c r="M120" s="54"/>
      <c r="N120" s="53" t="str">
        <f t="shared" ref="N120:N121" si="167">IF(M120&gt;40,IF(M120-40-(40-L120)&gt;0,(40-L120)+((M120-40)*1.5),40-L120),"")</f>
        <v/>
      </c>
      <c r="O120" s="53" t="str">
        <f>IF(SUMIFS(L$9:L120,B$9:B120,B120)-SUMIFS(M$9:M120,B$9:B120,B120)=0,"",IF(N120&lt;&gt;"",M120-L120-N120+SUMIFS(L$9:L120,B$9:B120,B120)-SUMIFS(M$9:M120,B$9:B120,B120),+SUMIFS(L$9:L120,B$9:B120,B120)-SUMIFS(M$9:M120,B$9:B120,B120)))</f>
        <v/>
      </c>
      <c r="P120" s="1"/>
      <c r="Q120" s="61"/>
    </row>
    <row r="121" spans="2:17" x14ac:dyDescent="0.2">
      <c r="B121" s="60" t="s">
        <v>38</v>
      </c>
      <c r="C121" s="64" t="s">
        <v>23</v>
      </c>
      <c r="D121" s="65">
        <v>2019</v>
      </c>
      <c r="E121" s="48" t="s">
        <v>8</v>
      </c>
      <c r="F121" s="28">
        <v>4</v>
      </c>
      <c r="G121" s="21">
        <f>IFERROR(VLOOKUP(F121,Base!$H$4:$J$55,3,FALSE),"")</f>
        <v>43491</v>
      </c>
      <c r="H121" s="54"/>
      <c r="I121" s="53" t="str">
        <f t="shared" si="165"/>
        <v/>
      </c>
      <c r="J121" s="28"/>
      <c r="K121" s="28"/>
      <c r="L121" s="53" t="str">
        <f t="shared" si="166"/>
        <v/>
      </c>
      <c r="M121" s="54"/>
      <c r="N121" s="53" t="str">
        <f t="shared" si="167"/>
        <v/>
      </c>
      <c r="O121" s="53" t="str">
        <f>IF(SUMIFS(L$9:L121,B$9:B121,B121)-SUMIFS(M$9:M121,B$9:B121,B121)=0,"",IF(N121&lt;&gt;"",M121-L121-N121+SUMIFS(L$9:L121,B$9:B121,B121)-SUMIFS(M$9:M121,B$9:B121,B121),+SUMIFS(L$9:L121,B$9:B121,B121)-SUMIFS(M$9:M121,B$9:B121,B121)))</f>
        <v/>
      </c>
      <c r="P121" s="1"/>
      <c r="Q121" s="61"/>
    </row>
    <row r="122" spans="2:17" x14ac:dyDescent="0.2">
      <c r="B122" s="60" t="s">
        <v>39</v>
      </c>
      <c r="C122" s="64" t="s">
        <v>24</v>
      </c>
      <c r="D122" s="65">
        <v>2019</v>
      </c>
      <c r="E122" s="48" t="s">
        <v>8</v>
      </c>
      <c r="F122" s="28">
        <v>3</v>
      </c>
      <c r="G122" s="21">
        <f>IFERROR(VLOOKUP(F122,Base!$H$4:$J$55,3,FALSE),"")</f>
        <v>43484</v>
      </c>
      <c r="H122" s="54"/>
      <c r="I122" s="53" t="str">
        <f t="shared" ref="I122:I123" si="168">IF(IF(H122&lt;40,0,(H122-40)*1.5)=0,"",IF(H122&lt;40,0,(H122-40)*1.5))</f>
        <v/>
      </c>
      <c r="J122" s="28"/>
      <c r="K122" s="28"/>
      <c r="L122" s="53" t="str">
        <f t="shared" ref="L122:L123" si="169">IF(SUM(I122:K122)+IF(ISBLANK(H122),0,MIN(H122,40))=0,"",SUM(I122:K122)+IF(ISBLANK(H122),0,MIN(H122,40)))</f>
        <v/>
      </c>
      <c r="M122" s="54"/>
      <c r="N122" s="53" t="str">
        <f t="shared" ref="N122:N123" si="170">IF(M122&gt;40,IF(M122-40-(40-L122)&gt;0,(40-L122)+((M122-40)*1.5),40-L122),"")</f>
        <v/>
      </c>
      <c r="O122" s="53" t="str">
        <f>IF(SUMIFS(L$9:L122,B$9:B122,B122)-SUMIFS(M$9:M122,B$9:B122,B122)=0,"",IF(N122&lt;&gt;"",M122-L122-N122+SUMIFS(L$9:L122,B$9:B122,B122)-SUMIFS(M$9:M122,B$9:B122,B122),+SUMIFS(L$9:L122,B$9:B122,B122)-SUMIFS(M$9:M122,B$9:B122,B122)))</f>
        <v/>
      </c>
      <c r="P122" s="1"/>
      <c r="Q122" s="61"/>
    </row>
    <row r="123" spans="2:17" x14ac:dyDescent="0.2">
      <c r="B123" s="60" t="s">
        <v>39</v>
      </c>
      <c r="C123" s="64" t="s">
        <v>24</v>
      </c>
      <c r="D123" s="65">
        <v>2019</v>
      </c>
      <c r="E123" s="48" t="s">
        <v>8</v>
      </c>
      <c r="F123" s="28">
        <v>4</v>
      </c>
      <c r="G123" s="21">
        <f>IFERROR(VLOOKUP(F123,Base!$H$4:$J$55,3,FALSE),"")</f>
        <v>43491</v>
      </c>
      <c r="H123" s="54"/>
      <c r="I123" s="53" t="str">
        <f t="shared" si="168"/>
        <v/>
      </c>
      <c r="J123" s="28"/>
      <c r="K123" s="28"/>
      <c r="L123" s="53" t="str">
        <f t="shared" si="169"/>
        <v/>
      </c>
      <c r="M123" s="54"/>
      <c r="N123" s="53" t="str">
        <f t="shared" si="170"/>
        <v/>
      </c>
      <c r="O123" s="53" t="str">
        <f>IF(SUMIFS(L$9:L123,B$9:B123,B123)-SUMIFS(M$9:M123,B$9:B123,B123)=0,"",IF(N123&lt;&gt;"",M123-L123-N123+SUMIFS(L$9:L123,B$9:B123,B123)-SUMIFS(M$9:M123,B$9:B123,B123),+SUMIFS(L$9:L123,B$9:B123,B123)-SUMIFS(M$9:M123,B$9:B123,B123)))</f>
        <v/>
      </c>
      <c r="P123" s="1"/>
      <c r="Q123" s="61"/>
    </row>
    <row r="124" spans="2:17" x14ac:dyDescent="0.2">
      <c r="B124" s="60" t="s">
        <v>40</v>
      </c>
      <c r="C124" s="64" t="s">
        <v>25</v>
      </c>
      <c r="D124" s="65">
        <v>2019</v>
      </c>
      <c r="E124" s="48" t="s">
        <v>8</v>
      </c>
      <c r="F124" s="28">
        <v>3</v>
      </c>
      <c r="G124" s="21">
        <f>IFERROR(VLOOKUP(F124,Base!$H$4:$J$55,3,FALSE),"")</f>
        <v>43484</v>
      </c>
      <c r="H124" s="54"/>
      <c r="I124" s="53" t="str">
        <f t="shared" ref="I124:I125" si="171">IF(IF(H124&lt;40,0,(H124-40)*1.5)=0,"",IF(H124&lt;40,0,(H124-40)*1.5))</f>
        <v/>
      </c>
      <c r="J124" s="28"/>
      <c r="K124" s="28"/>
      <c r="L124" s="53" t="str">
        <f t="shared" ref="L124:L125" si="172">IF(SUM(I124:K124)+IF(ISBLANK(H124),0,MIN(H124,40))=0,"",SUM(I124:K124)+IF(ISBLANK(H124),0,MIN(H124,40)))</f>
        <v/>
      </c>
      <c r="M124" s="54"/>
      <c r="N124" s="53" t="str">
        <f t="shared" ref="N124:N125" si="173">IF(M124&gt;40,IF(M124-40-(40-L124)&gt;0,(40-L124)+((M124-40)*1.5),40-L124),"")</f>
        <v/>
      </c>
      <c r="O124" s="53" t="str">
        <f>IF(SUMIFS(L$9:L124,B$9:B124,B124)-SUMIFS(M$9:M124,B$9:B124,B124)=0,"",IF(N124&lt;&gt;"",M124-L124-N124+SUMIFS(L$9:L124,B$9:B124,B124)-SUMIFS(M$9:M124,B$9:B124,B124),+SUMIFS(L$9:L124,B$9:B124,B124)-SUMIFS(M$9:M124,B$9:B124,B124)))</f>
        <v/>
      </c>
      <c r="P124" s="1"/>
      <c r="Q124" s="61"/>
    </row>
    <row r="125" spans="2:17" x14ac:dyDescent="0.2">
      <c r="B125" s="60" t="s">
        <v>40</v>
      </c>
      <c r="C125" s="64" t="s">
        <v>25</v>
      </c>
      <c r="D125" s="65">
        <v>2019</v>
      </c>
      <c r="E125" s="48" t="s">
        <v>8</v>
      </c>
      <c r="F125" s="28">
        <v>4</v>
      </c>
      <c r="G125" s="21">
        <f>IFERROR(VLOOKUP(F125,Base!$H$4:$J$55,3,FALSE),"")</f>
        <v>43491</v>
      </c>
      <c r="H125" s="54"/>
      <c r="I125" s="53" t="str">
        <f t="shared" si="171"/>
        <v/>
      </c>
      <c r="J125" s="28"/>
      <c r="K125" s="28"/>
      <c r="L125" s="53" t="str">
        <f t="shared" si="172"/>
        <v/>
      </c>
      <c r="M125" s="54"/>
      <c r="N125" s="53" t="str">
        <f t="shared" si="173"/>
        <v/>
      </c>
      <c r="O125" s="53" t="str">
        <f>IF(SUMIFS(L$9:L125,B$9:B125,B125)-SUMIFS(M$9:M125,B$9:B125,B125)=0,"",IF(N125&lt;&gt;"",M125-L125-N125+SUMIFS(L$9:L125,B$9:B125,B125)-SUMIFS(M$9:M125,B$9:B125,B125),+SUMIFS(L$9:L125,B$9:B125,B125)-SUMIFS(M$9:M125,B$9:B125,B125)))</f>
        <v/>
      </c>
      <c r="P125" s="1"/>
      <c r="Q125" s="61"/>
    </row>
    <row r="126" spans="2:17" x14ac:dyDescent="0.2">
      <c r="B126" s="60" t="s">
        <v>41</v>
      </c>
      <c r="C126" s="64" t="s">
        <v>26</v>
      </c>
      <c r="D126" s="65">
        <v>2019</v>
      </c>
      <c r="E126" s="48" t="s">
        <v>8</v>
      </c>
      <c r="F126" s="28">
        <v>3</v>
      </c>
      <c r="G126" s="21">
        <f>IFERROR(VLOOKUP(F126,Base!$H$4:$J$55,3,FALSE),"")</f>
        <v>43484</v>
      </c>
      <c r="H126" s="54"/>
      <c r="I126" s="53" t="str">
        <f t="shared" ref="I126:I127" si="174">IF(IF(H126&lt;40,0,(H126-40)*1.5)=0,"",IF(H126&lt;40,0,(H126-40)*1.5))</f>
        <v/>
      </c>
      <c r="J126" s="28"/>
      <c r="K126" s="28"/>
      <c r="L126" s="53" t="str">
        <f t="shared" ref="L126:L127" si="175">IF(SUM(I126:K126)+IF(ISBLANK(H126),0,MIN(H126,40))=0,"",SUM(I126:K126)+IF(ISBLANK(H126),0,MIN(H126,40)))</f>
        <v/>
      </c>
      <c r="M126" s="54"/>
      <c r="N126" s="53" t="str">
        <f t="shared" ref="N126:N127" si="176">IF(M126&gt;40,IF(M126-40-(40-L126)&gt;0,(40-L126)+((M126-40)*1.5),40-L126),"")</f>
        <v/>
      </c>
      <c r="O126" s="53" t="str">
        <f>IF(SUMIFS(L$9:L126,B$9:B126,B126)-SUMIFS(M$9:M126,B$9:B126,B126)=0,"",IF(N126&lt;&gt;"",M126-L126-N126+SUMIFS(L$9:L126,B$9:B126,B126)-SUMIFS(M$9:M126,B$9:B126,B126),+SUMIFS(L$9:L126,B$9:B126,B126)-SUMIFS(M$9:M126,B$9:B126,B126)))</f>
        <v/>
      </c>
      <c r="P126" s="1"/>
      <c r="Q126" s="61"/>
    </row>
    <row r="127" spans="2:17" x14ac:dyDescent="0.2">
      <c r="B127" s="60" t="s">
        <v>41</v>
      </c>
      <c r="C127" s="64" t="s">
        <v>26</v>
      </c>
      <c r="D127" s="65">
        <v>2019</v>
      </c>
      <c r="E127" s="48" t="s">
        <v>8</v>
      </c>
      <c r="F127" s="28">
        <v>4</v>
      </c>
      <c r="G127" s="21">
        <f>IFERROR(VLOOKUP(F127,Base!$H$4:$J$55,3,FALSE),"")</f>
        <v>43491</v>
      </c>
      <c r="H127" s="54"/>
      <c r="I127" s="53" t="str">
        <f t="shared" si="174"/>
        <v/>
      </c>
      <c r="J127" s="28"/>
      <c r="K127" s="28"/>
      <c r="L127" s="53" t="str">
        <f t="shared" si="175"/>
        <v/>
      </c>
      <c r="M127" s="54"/>
      <c r="N127" s="53" t="str">
        <f t="shared" si="176"/>
        <v/>
      </c>
      <c r="O127" s="53" t="str">
        <f>IF(SUMIFS(L$9:L127,B$9:B127,B127)-SUMIFS(M$9:M127,B$9:B127,B127)=0,"",IF(N127&lt;&gt;"",M127-L127-N127+SUMIFS(L$9:L127,B$9:B127,B127)-SUMIFS(M$9:M127,B$9:B127,B127),+SUMIFS(L$9:L127,B$9:B127,B127)-SUMIFS(M$9:M127,B$9:B127,B127)))</f>
        <v/>
      </c>
      <c r="P127" s="1"/>
      <c r="Q127" s="61"/>
    </row>
    <row r="128" spans="2:17" x14ac:dyDescent="0.2">
      <c r="B128" s="60" t="s">
        <v>42</v>
      </c>
      <c r="C128" s="64" t="s">
        <v>27</v>
      </c>
      <c r="D128" s="65">
        <v>2019</v>
      </c>
      <c r="E128" s="48" t="s">
        <v>8</v>
      </c>
      <c r="F128" s="28">
        <v>3</v>
      </c>
      <c r="G128" s="21">
        <f>IFERROR(VLOOKUP(F128,Base!$H$4:$J$55,3,FALSE),"")</f>
        <v>43484</v>
      </c>
      <c r="H128" s="54"/>
      <c r="I128" s="53" t="str">
        <f t="shared" ref="I128:I129" si="177">IF(IF(H128&lt;40,0,(H128-40)*1.5)=0,"",IF(H128&lt;40,0,(H128-40)*1.5))</f>
        <v/>
      </c>
      <c r="J128" s="28"/>
      <c r="K128" s="28"/>
      <c r="L128" s="53" t="str">
        <f t="shared" ref="L128:L129" si="178">IF(SUM(I128:K128)+IF(ISBLANK(H128),0,MIN(H128,40))=0,"",SUM(I128:K128)+IF(ISBLANK(H128),0,MIN(H128,40)))</f>
        <v/>
      </c>
      <c r="M128" s="54"/>
      <c r="N128" s="53" t="str">
        <f t="shared" ref="N128:N129" si="179">IF(M128&gt;40,IF(M128-40-(40-L128)&gt;0,(40-L128)+((M128-40)*1.5),40-L128),"")</f>
        <v/>
      </c>
      <c r="O128" s="53" t="str">
        <f>IF(SUMIFS(L$9:L128,B$9:B128,B128)-SUMIFS(M$9:M128,B$9:B128,B128)=0,"",IF(N128&lt;&gt;"",M128-L128-N128+SUMIFS(L$9:L128,B$9:B128,B128)-SUMIFS(M$9:M128,B$9:B128,B128),+SUMIFS(L$9:L128,B$9:B128,B128)-SUMIFS(M$9:M128,B$9:B128,B128)))</f>
        <v/>
      </c>
      <c r="P128" s="1"/>
      <c r="Q128" s="61"/>
    </row>
    <row r="129" spans="2:17" x14ac:dyDescent="0.2">
      <c r="B129" s="60" t="s">
        <v>42</v>
      </c>
      <c r="C129" s="64" t="s">
        <v>27</v>
      </c>
      <c r="D129" s="65">
        <v>2019</v>
      </c>
      <c r="E129" s="48" t="s">
        <v>8</v>
      </c>
      <c r="F129" s="28">
        <v>4</v>
      </c>
      <c r="G129" s="21">
        <f>IFERROR(VLOOKUP(F129,Base!$H$4:$J$55,3,FALSE),"")</f>
        <v>43491</v>
      </c>
      <c r="H129" s="54"/>
      <c r="I129" s="53" t="str">
        <f t="shared" si="177"/>
        <v/>
      </c>
      <c r="J129" s="28"/>
      <c r="K129" s="28"/>
      <c r="L129" s="53" t="str">
        <f t="shared" si="178"/>
        <v/>
      </c>
      <c r="M129" s="54"/>
      <c r="N129" s="53" t="str">
        <f t="shared" si="179"/>
        <v/>
      </c>
      <c r="O129" s="53" t="str">
        <f>IF(SUMIFS(L$9:L129,B$9:B129,B129)-SUMIFS(M$9:M129,B$9:B129,B129)=0,"",IF(N129&lt;&gt;"",M129-L129-N129+SUMIFS(L$9:L129,B$9:B129,B129)-SUMIFS(M$9:M129,B$9:B129,B129),+SUMIFS(L$9:L129,B$9:B129,B129)-SUMIFS(M$9:M129,B$9:B129,B129)))</f>
        <v/>
      </c>
      <c r="P129" s="1"/>
      <c r="Q129" s="61"/>
    </row>
    <row r="130" spans="2:17" x14ac:dyDescent="0.2">
      <c r="B130" s="60" t="s">
        <v>43</v>
      </c>
      <c r="C130" s="64" t="s">
        <v>23</v>
      </c>
      <c r="D130" s="65">
        <v>2019</v>
      </c>
      <c r="E130" s="48" t="s">
        <v>8</v>
      </c>
      <c r="F130" s="28">
        <v>3</v>
      </c>
      <c r="G130" s="21">
        <f>IFERROR(VLOOKUP(F130,Base!$H$4:$J$55,3,FALSE),"")</f>
        <v>43484</v>
      </c>
      <c r="H130" s="54"/>
      <c r="I130" s="53" t="str">
        <f t="shared" ref="I130:I131" si="180">IF(IF(H130&lt;40,0,(H130-40)*1.5)=0,"",IF(H130&lt;40,0,(H130-40)*1.5))</f>
        <v/>
      </c>
      <c r="J130" s="28"/>
      <c r="K130" s="28"/>
      <c r="L130" s="53" t="str">
        <f t="shared" ref="L130:L131" si="181">IF(SUM(I130:K130)+IF(ISBLANK(H130),0,MIN(H130,40))=0,"",SUM(I130:K130)+IF(ISBLANK(H130),0,MIN(H130,40)))</f>
        <v/>
      </c>
      <c r="M130" s="54"/>
      <c r="N130" s="53" t="str">
        <f t="shared" ref="N130:N131" si="182">IF(M130&gt;40,IF(M130-40-(40-L130)&gt;0,(40-L130)+((M130-40)*1.5),40-L130),"")</f>
        <v/>
      </c>
      <c r="O130" s="53" t="str">
        <f>IF(SUMIFS(L$9:L130,B$9:B130,B130)-SUMIFS(M$9:M130,B$9:B130,B130)=0,"",IF(N130&lt;&gt;"",M130-L130-N130+SUMIFS(L$9:L130,B$9:B130,B130)-SUMIFS(M$9:M130,B$9:B130,B130),+SUMIFS(L$9:L130,B$9:B130,B130)-SUMIFS(M$9:M130,B$9:B130,B130)))</f>
        <v/>
      </c>
      <c r="P130" s="1"/>
      <c r="Q130" s="61"/>
    </row>
    <row r="131" spans="2:17" x14ac:dyDescent="0.2">
      <c r="B131" s="60" t="s">
        <v>43</v>
      </c>
      <c r="C131" s="64" t="s">
        <v>23</v>
      </c>
      <c r="D131" s="65">
        <v>2019</v>
      </c>
      <c r="E131" s="48" t="s">
        <v>8</v>
      </c>
      <c r="F131" s="28">
        <v>4</v>
      </c>
      <c r="G131" s="21">
        <f>IFERROR(VLOOKUP(F131,Base!$H$4:$J$55,3,FALSE),"")</f>
        <v>43491</v>
      </c>
      <c r="H131" s="54"/>
      <c r="I131" s="53" t="str">
        <f t="shared" si="180"/>
        <v/>
      </c>
      <c r="J131" s="28"/>
      <c r="K131" s="28"/>
      <c r="L131" s="53" t="str">
        <f t="shared" si="181"/>
        <v/>
      </c>
      <c r="M131" s="54"/>
      <c r="N131" s="53" t="str">
        <f t="shared" si="182"/>
        <v/>
      </c>
      <c r="O131" s="53" t="str">
        <f>IF(SUMIFS(L$9:L131,B$9:B131,B131)-SUMIFS(M$9:M131,B$9:B131,B131)=0,"",IF(N131&lt;&gt;"",M131-L131-N131+SUMIFS(L$9:L131,B$9:B131,B131)-SUMIFS(M$9:M131,B$9:B131,B131),+SUMIFS(L$9:L131,B$9:B131,B131)-SUMIFS(M$9:M131,B$9:B131,B131)))</f>
        <v/>
      </c>
      <c r="P131" s="1"/>
      <c r="Q131" s="61"/>
    </row>
    <row r="132" spans="2:17" x14ac:dyDescent="0.2">
      <c r="B132" s="60" t="s">
        <v>44</v>
      </c>
      <c r="C132" s="64" t="s">
        <v>24</v>
      </c>
      <c r="D132" s="65">
        <v>2019</v>
      </c>
      <c r="E132" s="48" t="s">
        <v>8</v>
      </c>
      <c r="F132" s="28">
        <v>3</v>
      </c>
      <c r="G132" s="21">
        <f>IFERROR(VLOOKUP(F132,Base!$H$4:$J$55,3,FALSE),"")</f>
        <v>43484</v>
      </c>
      <c r="H132" s="54"/>
      <c r="I132" s="53" t="str">
        <f t="shared" ref="I132:I133" si="183">IF(IF(H132&lt;40,0,(H132-40)*1.5)=0,"",IF(H132&lt;40,0,(H132-40)*1.5))</f>
        <v/>
      </c>
      <c r="J132" s="28"/>
      <c r="K132" s="28"/>
      <c r="L132" s="53" t="str">
        <f t="shared" ref="L132:L133" si="184">IF(SUM(I132:K132)+IF(ISBLANK(H132),0,MIN(H132,40))=0,"",SUM(I132:K132)+IF(ISBLANK(H132),0,MIN(H132,40)))</f>
        <v/>
      </c>
      <c r="M132" s="54"/>
      <c r="N132" s="53" t="str">
        <f t="shared" ref="N132:N133" si="185">IF(M132&gt;40,IF(M132-40-(40-L132)&gt;0,(40-L132)+((M132-40)*1.5),40-L132),"")</f>
        <v/>
      </c>
      <c r="O132" s="53" t="str">
        <f>IF(SUMIFS(L$9:L132,B$9:B132,B132)-SUMIFS(M$9:M132,B$9:B132,B132)=0,"",IF(N132&lt;&gt;"",M132-L132-N132+SUMIFS(L$9:L132,B$9:B132,B132)-SUMIFS(M$9:M132,B$9:B132,B132),+SUMIFS(L$9:L132,B$9:B132,B132)-SUMIFS(M$9:M132,B$9:B132,B132)))</f>
        <v/>
      </c>
      <c r="P132" s="1"/>
      <c r="Q132" s="61"/>
    </row>
    <row r="133" spans="2:17" x14ac:dyDescent="0.2">
      <c r="B133" s="60" t="s">
        <v>44</v>
      </c>
      <c r="C133" s="64" t="s">
        <v>24</v>
      </c>
      <c r="D133" s="65">
        <v>2019</v>
      </c>
      <c r="E133" s="48" t="s">
        <v>8</v>
      </c>
      <c r="F133" s="28">
        <v>4</v>
      </c>
      <c r="G133" s="21">
        <f>IFERROR(VLOOKUP(F133,Base!$H$4:$J$55,3,FALSE),"")</f>
        <v>43491</v>
      </c>
      <c r="H133" s="54"/>
      <c r="I133" s="53" t="str">
        <f t="shared" si="183"/>
        <v/>
      </c>
      <c r="J133" s="28"/>
      <c r="K133" s="28"/>
      <c r="L133" s="53" t="str">
        <f t="shared" si="184"/>
        <v/>
      </c>
      <c r="M133" s="54"/>
      <c r="N133" s="53" t="str">
        <f t="shared" si="185"/>
        <v/>
      </c>
      <c r="O133" s="53" t="str">
        <f>IF(SUMIFS(L$9:L133,B$9:B133,B133)-SUMIFS(M$9:M133,B$9:B133,B133)=0,"",IF(N133&lt;&gt;"",M133-L133-N133+SUMIFS(L$9:L133,B$9:B133,B133)-SUMIFS(M$9:M133,B$9:B133,B133),+SUMIFS(L$9:L133,B$9:B133,B133)-SUMIFS(M$9:M133,B$9:B133,B133)))</f>
        <v/>
      </c>
      <c r="P133" s="1"/>
      <c r="Q133" s="61"/>
    </row>
    <row r="134" spans="2:17" x14ac:dyDescent="0.2">
      <c r="B134" s="60" t="s">
        <v>45</v>
      </c>
      <c r="C134" s="64" t="s">
        <v>25</v>
      </c>
      <c r="D134" s="65">
        <v>2019</v>
      </c>
      <c r="E134" s="48" t="s">
        <v>8</v>
      </c>
      <c r="F134" s="28">
        <v>3</v>
      </c>
      <c r="G134" s="21">
        <f>IFERROR(VLOOKUP(F134,Base!$H$4:$J$55,3,FALSE),"")</f>
        <v>43484</v>
      </c>
      <c r="H134" s="54"/>
      <c r="I134" s="53" t="str">
        <f t="shared" ref="I134:I135" si="186">IF(IF(H134&lt;40,0,(H134-40)*1.5)=0,"",IF(H134&lt;40,0,(H134-40)*1.5))</f>
        <v/>
      </c>
      <c r="J134" s="28"/>
      <c r="K134" s="28"/>
      <c r="L134" s="53" t="str">
        <f t="shared" ref="L134:L135" si="187">IF(SUM(I134:K134)+IF(ISBLANK(H134),0,MIN(H134,40))=0,"",SUM(I134:K134)+IF(ISBLANK(H134),0,MIN(H134,40)))</f>
        <v/>
      </c>
      <c r="M134" s="54"/>
      <c r="N134" s="53" t="str">
        <f t="shared" ref="N134:N135" si="188">IF(M134&gt;40,IF(M134-40-(40-L134)&gt;0,(40-L134)+((M134-40)*1.5),40-L134),"")</f>
        <v/>
      </c>
      <c r="O134" s="53" t="str">
        <f>IF(SUMIFS(L$9:L134,B$9:B134,B134)-SUMIFS(M$9:M134,B$9:B134,B134)=0,"",IF(N134&lt;&gt;"",M134-L134-N134+SUMIFS(L$9:L134,B$9:B134,B134)-SUMIFS(M$9:M134,B$9:B134,B134),+SUMIFS(L$9:L134,B$9:B134,B134)-SUMIFS(M$9:M134,B$9:B134,B134)))</f>
        <v/>
      </c>
      <c r="P134" s="1"/>
      <c r="Q134" s="61"/>
    </row>
    <row r="135" spans="2:17" x14ac:dyDescent="0.2">
      <c r="B135" s="60" t="s">
        <v>45</v>
      </c>
      <c r="C135" s="64" t="s">
        <v>25</v>
      </c>
      <c r="D135" s="65">
        <v>2019</v>
      </c>
      <c r="E135" s="48" t="s">
        <v>8</v>
      </c>
      <c r="F135" s="28">
        <v>4</v>
      </c>
      <c r="G135" s="21">
        <f>IFERROR(VLOOKUP(F135,Base!$H$4:$J$55,3,FALSE),"")</f>
        <v>43491</v>
      </c>
      <c r="H135" s="54"/>
      <c r="I135" s="53" t="str">
        <f t="shared" si="186"/>
        <v/>
      </c>
      <c r="J135" s="28"/>
      <c r="K135" s="28"/>
      <c r="L135" s="53" t="str">
        <f t="shared" si="187"/>
        <v/>
      </c>
      <c r="M135" s="54"/>
      <c r="N135" s="53" t="str">
        <f t="shared" si="188"/>
        <v/>
      </c>
      <c r="O135" s="53" t="str">
        <f>IF(SUMIFS(L$9:L135,B$9:B135,B135)-SUMIFS(M$9:M135,B$9:B135,B135)=0,"",IF(N135&lt;&gt;"",M135-L135-N135+SUMIFS(L$9:L135,B$9:B135,B135)-SUMIFS(M$9:M135,B$9:B135,B135),+SUMIFS(L$9:L135,B$9:B135,B135)-SUMIFS(M$9:M135,B$9:B135,B135)))</f>
        <v/>
      </c>
      <c r="P135" s="1"/>
      <c r="Q135" s="61"/>
    </row>
    <row r="136" spans="2:17" x14ac:dyDescent="0.2">
      <c r="B136" s="60" t="s">
        <v>46</v>
      </c>
      <c r="C136" s="64" t="s">
        <v>26</v>
      </c>
      <c r="D136" s="65">
        <v>2019</v>
      </c>
      <c r="E136" s="48" t="s">
        <v>8</v>
      </c>
      <c r="F136" s="28">
        <v>3</v>
      </c>
      <c r="G136" s="21">
        <f>IFERROR(VLOOKUP(F136,Base!$H$4:$J$55,3,FALSE),"")</f>
        <v>43484</v>
      </c>
      <c r="H136" s="54"/>
      <c r="I136" s="53" t="str">
        <f t="shared" ref="I136:I137" si="189">IF(IF(H136&lt;40,0,(H136-40)*1.5)=0,"",IF(H136&lt;40,0,(H136-40)*1.5))</f>
        <v/>
      </c>
      <c r="J136" s="28"/>
      <c r="K136" s="28"/>
      <c r="L136" s="53" t="str">
        <f t="shared" ref="L136:L137" si="190">IF(SUM(I136:K136)+IF(ISBLANK(H136),0,MIN(H136,40))=0,"",SUM(I136:K136)+IF(ISBLANK(H136),0,MIN(H136,40)))</f>
        <v/>
      </c>
      <c r="M136" s="54"/>
      <c r="N136" s="53" t="str">
        <f t="shared" ref="N136:N137" si="191">IF(M136&gt;40,IF(M136-40-(40-L136)&gt;0,(40-L136)+((M136-40)*1.5),40-L136),"")</f>
        <v/>
      </c>
      <c r="O136" s="53" t="str">
        <f>IF(SUMIFS(L$9:L136,B$9:B136,B136)-SUMIFS(M$9:M136,B$9:B136,B136)=0,"",IF(N136&lt;&gt;"",M136-L136-N136+SUMIFS(L$9:L136,B$9:B136,B136)-SUMIFS(M$9:M136,B$9:B136,B136),+SUMIFS(L$9:L136,B$9:B136,B136)-SUMIFS(M$9:M136,B$9:B136,B136)))</f>
        <v/>
      </c>
      <c r="P136" s="1"/>
      <c r="Q136" s="61"/>
    </row>
    <row r="137" spans="2:17" x14ac:dyDescent="0.2">
      <c r="B137" s="60" t="s">
        <v>46</v>
      </c>
      <c r="C137" s="64" t="s">
        <v>26</v>
      </c>
      <c r="D137" s="65">
        <v>2019</v>
      </c>
      <c r="E137" s="48" t="s">
        <v>8</v>
      </c>
      <c r="F137" s="28">
        <v>4</v>
      </c>
      <c r="G137" s="21">
        <f>IFERROR(VLOOKUP(F137,Base!$H$4:$J$55,3,FALSE),"")</f>
        <v>43491</v>
      </c>
      <c r="H137" s="54"/>
      <c r="I137" s="53" t="str">
        <f t="shared" si="189"/>
        <v/>
      </c>
      <c r="J137" s="28"/>
      <c r="K137" s="28"/>
      <c r="L137" s="53" t="str">
        <f t="shared" si="190"/>
        <v/>
      </c>
      <c r="M137" s="54"/>
      <c r="N137" s="53" t="str">
        <f t="shared" si="191"/>
        <v/>
      </c>
      <c r="O137" s="53" t="str">
        <f>IF(SUMIFS(L$9:L137,B$9:B137,B137)-SUMIFS(M$9:M137,B$9:B137,B137)=0,"",IF(N137&lt;&gt;"",M137-L137-N137+SUMIFS(L$9:L137,B$9:B137,B137)-SUMIFS(M$9:M137,B$9:B137,B137),+SUMIFS(L$9:L137,B$9:B137,B137)-SUMIFS(M$9:M137,B$9:B137,B137)))</f>
        <v/>
      </c>
      <c r="P137" s="1"/>
      <c r="Q137" s="61"/>
    </row>
    <row r="138" spans="2:17" x14ac:dyDescent="0.2">
      <c r="B138" s="60" t="s">
        <v>47</v>
      </c>
      <c r="C138" s="64" t="s">
        <v>27</v>
      </c>
      <c r="D138" s="65">
        <v>2019</v>
      </c>
      <c r="E138" s="48" t="s">
        <v>8</v>
      </c>
      <c r="F138" s="28">
        <v>3</v>
      </c>
      <c r="G138" s="21">
        <f>IFERROR(VLOOKUP(F138,Base!$H$4:$J$55,3,FALSE),"")</f>
        <v>43484</v>
      </c>
      <c r="H138" s="54"/>
      <c r="I138" s="53" t="str">
        <f t="shared" ref="I138:I139" si="192">IF(IF(H138&lt;40,0,(H138-40)*1.5)=0,"",IF(H138&lt;40,0,(H138-40)*1.5))</f>
        <v/>
      </c>
      <c r="J138" s="28"/>
      <c r="K138" s="28"/>
      <c r="L138" s="53" t="str">
        <f t="shared" ref="L138:L139" si="193">IF(SUM(I138:K138)+IF(ISBLANK(H138),0,MIN(H138,40))=0,"",SUM(I138:K138)+IF(ISBLANK(H138),0,MIN(H138,40)))</f>
        <v/>
      </c>
      <c r="M138" s="54"/>
      <c r="N138" s="53" t="str">
        <f t="shared" ref="N138:N139" si="194">IF(M138&gt;40,IF(M138-40-(40-L138)&gt;0,(40-L138)+((M138-40)*1.5),40-L138),"")</f>
        <v/>
      </c>
      <c r="O138" s="53" t="str">
        <f>IF(SUMIFS(L$9:L138,B$9:B138,B138)-SUMIFS(M$9:M138,B$9:B138,B138)=0,"",IF(N138&lt;&gt;"",M138-L138-N138+SUMIFS(L$9:L138,B$9:B138,B138)-SUMIFS(M$9:M138,B$9:B138,B138),+SUMIFS(L$9:L138,B$9:B138,B138)-SUMIFS(M$9:M138,B$9:B138,B138)))</f>
        <v/>
      </c>
      <c r="P138" s="1"/>
      <c r="Q138" s="61"/>
    </row>
    <row r="139" spans="2:17" x14ac:dyDescent="0.2">
      <c r="B139" s="60" t="s">
        <v>47</v>
      </c>
      <c r="C139" s="64" t="s">
        <v>27</v>
      </c>
      <c r="D139" s="65">
        <v>2019</v>
      </c>
      <c r="E139" s="48" t="s">
        <v>8</v>
      </c>
      <c r="F139" s="28">
        <v>4</v>
      </c>
      <c r="G139" s="21">
        <f>IFERROR(VLOOKUP(F139,Base!$H$4:$J$55,3,FALSE),"")</f>
        <v>43491</v>
      </c>
      <c r="H139" s="54"/>
      <c r="I139" s="53" t="str">
        <f t="shared" si="192"/>
        <v/>
      </c>
      <c r="J139" s="28"/>
      <c r="K139" s="28"/>
      <c r="L139" s="53" t="str">
        <f t="shared" si="193"/>
        <v/>
      </c>
      <c r="M139" s="54"/>
      <c r="N139" s="53" t="str">
        <f t="shared" si="194"/>
        <v/>
      </c>
      <c r="O139" s="53" t="str">
        <f>IF(SUMIFS(L$9:L139,B$9:B139,B139)-SUMIFS(M$9:M139,B$9:B139,B139)=0,"",IF(N139&lt;&gt;"",M139-L139-N139+SUMIFS(L$9:L139,B$9:B139,B139)-SUMIFS(M$9:M139,B$9:B139,B139),+SUMIFS(L$9:L139,B$9:B139,B139)-SUMIFS(M$9:M139,B$9:B139,B139)))</f>
        <v/>
      </c>
      <c r="P139" s="1"/>
      <c r="Q139" s="61"/>
    </row>
    <row r="140" spans="2:17" x14ac:dyDescent="0.2">
      <c r="B140" s="60" t="s">
        <v>48</v>
      </c>
      <c r="C140" s="64" t="s">
        <v>23</v>
      </c>
      <c r="D140" s="65">
        <v>2019</v>
      </c>
      <c r="E140" s="48" t="s">
        <v>8</v>
      </c>
      <c r="F140" s="28">
        <v>3</v>
      </c>
      <c r="G140" s="21">
        <f>IFERROR(VLOOKUP(F140,Base!$H$4:$J$55,3,FALSE),"")</f>
        <v>43484</v>
      </c>
      <c r="H140" s="54"/>
      <c r="I140" s="53" t="str">
        <f t="shared" ref="I140:I141" si="195">IF(IF(H140&lt;40,0,(H140-40)*1.5)=0,"",IF(H140&lt;40,0,(H140-40)*1.5))</f>
        <v/>
      </c>
      <c r="J140" s="28"/>
      <c r="K140" s="28"/>
      <c r="L140" s="53" t="str">
        <f t="shared" ref="L140:L141" si="196">IF(SUM(I140:K140)+IF(ISBLANK(H140),0,MIN(H140,40))=0,"",SUM(I140:K140)+IF(ISBLANK(H140),0,MIN(H140,40)))</f>
        <v/>
      </c>
      <c r="M140" s="54"/>
      <c r="N140" s="53" t="str">
        <f t="shared" ref="N140:N141" si="197">IF(M140&gt;40,IF(M140-40-(40-L140)&gt;0,(40-L140)+((M140-40)*1.5),40-L140),"")</f>
        <v/>
      </c>
      <c r="O140" s="53" t="str">
        <f>IF(SUMIFS(L$9:L140,B$9:B140,B140)-SUMIFS(M$9:M140,B$9:B140,B140)=0,"",IF(N140&lt;&gt;"",M140-L140-N140+SUMIFS(L$9:L140,B$9:B140,B140)-SUMIFS(M$9:M140,B$9:B140,B140),+SUMIFS(L$9:L140,B$9:B140,B140)-SUMIFS(M$9:M140,B$9:B140,B140)))</f>
        <v/>
      </c>
      <c r="P140" s="1"/>
      <c r="Q140" s="61"/>
    </row>
    <row r="141" spans="2:17" x14ac:dyDescent="0.2">
      <c r="B141" s="60" t="s">
        <v>48</v>
      </c>
      <c r="C141" s="64" t="s">
        <v>23</v>
      </c>
      <c r="D141" s="65">
        <v>2019</v>
      </c>
      <c r="E141" s="48" t="s">
        <v>8</v>
      </c>
      <c r="F141" s="28">
        <v>4</v>
      </c>
      <c r="G141" s="21">
        <f>IFERROR(VLOOKUP(F141,Base!$H$4:$J$55,3,FALSE),"")</f>
        <v>43491</v>
      </c>
      <c r="H141" s="54"/>
      <c r="I141" s="53" t="str">
        <f t="shared" si="195"/>
        <v/>
      </c>
      <c r="J141" s="28"/>
      <c r="K141" s="28"/>
      <c r="L141" s="53" t="str">
        <f t="shared" si="196"/>
        <v/>
      </c>
      <c r="M141" s="54"/>
      <c r="N141" s="53" t="str">
        <f t="shared" si="197"/>
        <v/>
      </c>
      <c r="O141" s="53" t="str">
        <f>IF(SUMIFS(L$9:L141,B$9:B141,B141)-SUMIFS(M$9:M141,B$9:B141,B141)=0,"",IF(N141&lt;&gt;"",M141-L141-N141+SUMIFS(L$9:L141,B$9:B141,B141)-SUMIFS(M$9:M141,B$9:B141,B141),+SUMIFS(L$9:L141,B$9:B141,B141)-SUMIFS(M$9:M141,B$9:B141,B141)))</f>
        <v/>
      </c>
      <c r="P141" s="1"/>
      <c r="Q141" s="61"/>
    </row>
    <row r="142" spans="2:17" x14ac:dyDescent="0.2">
      <c r="B142" s="60" t="s">
        <v>49</v>
      </c>
      <c r="C142" s="64" t="s">
        <v>24</v>
      </c>
      <c r="D142" s="65">
        <v>2019</v>
      </c>
      <c r="E142" s="48" t="s">
        <v>8</v>
      </c>
      <c r="F142" s="28">
        <v>3</v>
      </c>
      <c r="G142" s="21">
        <f>IFERROR(VLOOKUP(F142,Base!$H$4:$J$55,3,FALSE),"")</f>
        <v>43484</v>
      </c>
      <c r="H142" s="54"/>
      <c r="I142" s="53" t="str">
        <f t="shared" ref="I142:I143" si="198">IF(IF(H142&lt;40,0,(H142-40)*1.5)=0,"",IF(H142&lt;40,0,(H142-40)*1.5))</f>
        <v/>
      </c>
      <c r="J142" s="28"/>
      <c r="K142" s="28"/>
      <c r="L142" s="53" t="str">
        <f t="shared" ref="L142:L143" si="199">IF(SUM(I142:K142)+IF(ISBLANK(H142),0,MIN(H142,40))=0,"",SUM(I142:K142)+IF(ISBLANK(H142),0,MIN(H142,40)))</f>
        <v/>
      </c>
      <c r="M142" s="54"/>
      <c r="N142" s="53" t="str">
        <f t="shared" ref="N142:N143" si="200">IF(M142&gt;40,IF(M142-40-(40-L142)&gt;0,(40-L142)+((M142-40)*1.5),40-L142),"")</f>
        <v/>
      </c>
      <c r="O142" s="53" t="str">
        <f>IF(SUMIFS(L$9:L142,B$9:B142,B142)-SUMIFS(M$9:M142,B$9:B142,B142)=0,"",IF(N142&lt;&gt;"",M142-L142-N142+SUMIFS(L$9:L142,B$9:B142,B142)-SUMIFS(M$9:M142,B$9:B142,B142),+SUMIFS(L$9:L142,B$9:B142,B142)-SUMIFS(M$9:M142,B$9:B142,B142)))</f>
        <v/>
      </c>
      <c r="P142" s="1"/>
      <c r="Q142" s="61"/>
    </row>
    <row r="143" spans="2:17" x14ac:dyDescent="0.2">
      <c r="B143" s="60" t="s">
        <v>49</v>
      </c>
      <c r="C143" s="64" t="s">
        <v>24</v>
      </c>
      <c r="D143" s="65">
        <v>2019</v>
      </c>
      <c r="E143" s="48" t="s">
        <v>8</v>
      </c>
      <c r="F143" s="28">
        <v>4</v>
      </c>
      <c r="G143" s="21">
        <f>IFERROR(VLOOKUP(F143,Base!$H$4:$J$55,3,FALSE),"")</f>
        <v>43491</v>
      </c>
      <c r="H143" s="54"/>
      <c r="I143" s="53" t="str">
        <f t="shared" si="198"/>
        <v/>
      </c>
      <c r="J143" s="28"/>
      <c r="K143" s="28"/>
      <c r="L143" s="53" t="str">
        <f t="shared" si="199"/>
        <v/>
      </c>
      <c r="M143" s="54"/>
      <c r="N143" s="53" t="str">
        <f t="shared" si="200"/>
        <v/>
      </c>
      <c r="O143" s="53" t="str">
        <f>IF(SUMIFS(L$9:L143,B$9:B143,B143)-SUMIFS(M$9:M143,B$9:B143,B143)=0,"",IF(N143&lt;&gt;"",M143-L143-N143+SUMIFS(L$9:L143,B$9:B143,B143)-SUMIFS(M$9:M143,B$9:B143,B143),+SUMIFS(L$9:L143,B$9:B143,B143)-SUMIFS(M$9:M143,B$9:B143,B143)))</f>
        <v/>
      </c>
      <c r="P143" s="1"/>
      <c r="Q143" s="61"/>
    </row>
    <row r="144" spans="2:17" x14ac:dyDescent="0.2">
      <c r="B144" s="60" t="s">
        <v>50</v>
      </c>
      <c r="C144" s="64" t="s">
        <v>25</v>
      </c>
      <c r="D144" s="65">
        <v>2019</v>
      </c>
      <c r="E144" s="48" t="s">
        <v>8</v>
      </c>
      <c r="F144" s="28">
        <v>3</v>
      </c>
      <c r="G144" s="21">
        <f>IFERROR(VLOOKUP(F144,Base!$H$4:$J$55,3,FALSE),"")</f>
        <v>43484</v>
      </c>
      <c r="H144" s="54"/>
      <c r="I144" s="53" t="str">
        <f t="shared" ref="I144:I145" si="201">IF(IF(H144&lt;40,0,(H144-40)*1.5)=0,"",IF(H144&lt;40,0,(H144-40)*1.5))</f>
        <v/>
      </c>
      <c r="J144" s="28"/>
      <c r="K144" s="28"/>
      <c r="L144" s="53" t="str">
        <f t="shared" ref="L144:L145" si="202">IF(SUM(I144:K144)+IF(ISBLANK(H144),0,MIN(H144,40))=0,"",SUM(I144:K144)+IF(ISBLANK(H144),0,MIN(H144,40)))</f>
        <v/>
      </c>
      <c r="M144" s="54"/>
      <c r="N144" s="53" t="str">
        <f t="shared" ref="N144:N145" si="203">IF(M144&gt;40,IF(M144-40-(40-L144)&gt;0,(40-L144)+((M144-40)*1.5),40-L144),"")</f>
        <v/>
      </c>
      <c r="O144" s="53" t="str">
        <f>IF(SUMIFS(L$9:L144,B$9:B144,B144)-SUMIFS(M$9:M144,B$9:B144,B144)=0,"",IF(N144&lt;&gt;"",M144-L144-N144+SUMIFS(L$9:L144,B$9:B144,B144)-SUMIFS(M$9:M144,B$9:B144,B144),+SUMIFS(L$9:L144,B$9:B144,B144)-SUMIFS(M$9:M144,B$9:B144,B144)))</f>
        <v/>
      </c>
      <c r="P144" s="1"/>
      <c r="Q144" s="61"/>
    </row>
    <row r="145" spans="2:17" x14ac:dyDescent="0.2">
      <c r="B145" s="60" t="s">
        <v>50</v>
      </c>
      <c r="C145" s="64" t="s">
        <v>25</v>
      </c>
      <c r="D145" s="65">
        <v>2019</v>
      </c>
      <c r="E145" s="48" t="s">
        <v>8</v>
      </c>
      <c r="F145" s="28">
        <v>4</v>
      </c>
      <c r="G145" s="21">
        <f>IFERROR(VLOOKUP(F145,Base!$H$4:$J$55,3,FALSE),"")</f>
        <v>43491</v>
      </c>
      <c r="H145" s="54"/>
      <c r="I145" s="53" t="str">
        <f t="shared" si="201"/>
        <v/>
      </c>
      <c r="J145" s="28"/>
      <c r="K145" s="28"/>
      <c r="L145" s="53" t="str">
        <f t="shared" si="202"/>
        <v/>
      </c>
      <c r="M145" s="54"/>
      <c r="N145" s="53" t="str">
        <f t="shared" si="203"/>
        <v/>
      </c>
      <c r="O145" s="53" t="str">
        <f>IF(SUMIFS(L$9:L145,B$9:B145,B145)-SUMIFS(M$9:M145,B$9:B145,B145)=0,"",IF(N145&lt;&gt;"",M145-L145-N145+SUMIFS(L$9:L145,B$9:B145,B145)-SUMIFS(M$9:M145,B$9:B145,B145),+SUMIFS(L$9:L145,B$9:B145,B145)-SUMIFS(M$9:M145,B$9:B145,B145)))</f>
        <v/>
      </c>
      <c r="P145" s="1"/>
      <c r="Q145" s="61"/>
    </row>
    <row r="146" spans="2:17" x14ac:dyDescent="0.2">
      <c r="B146" s="60" t="s">
        <v>51</v>
      </c>
      <c r="C146" s="64" t="s">
        <v>26</v>
      </c>
      <c r="D146" s="65">
        <v>2019</v>
      </c>
      <c r="E146" s="48" t="s">
        <v>8</v>
      </c>
      <c r="F146" s="28">
        <v>3</v>
      </c>
      <c r="G146" s="21">
        <f>IFERROR(VLOOKUP(F146,Base!$H$4:$J$55,3,FALSE),"")</f>
        <v>43484</v>
      </c>
      <c r="H146" s="54"/>
      <c r="I146" s="53" t="str">
        <f t="shared" ref="I146:I147" si="204">IF(IF(H146&lt;40,0,(H146-40)*1.5)=0,"",IF(H146&lt;40,0,(H146-40)*1.5))</f>
        <v/>
      </c>
      <c r="J146" s="28"/>
      <c r="K146" s="28"/>
      <c r="L146" s="53" t="str">
        <f t="shared" ref="L146:L147" si="205">IF(SUM(I146:K146)+IF(ISBLANK(H146),0,MIN(H146,40))=0,"",SUM(I146:K146)+IF(ISBLANK(H146),0,MIN(H146,40)))</f>
        <v/>
      </c>
      <c r="M146" s="54"/>
      <c r="N146" s="53" t="str">
        <f t="shared" ref="N146:N147" si="206">IF(M146&gt;40,IF(M146-40-(40-L146)&gt;0,(40-L146)+((M146-40)*1.5),40-L146),"")</f>
        <v/>
      </c>
      <c r="O146" s="53" t="str">
        <f>IF(SUMIFS(L$9:L146,B$9:B146,B146)-SUMIFS(M$9:M146,B$9:B146,B146)=0,"",IF(N146&lt;&gt;"",M146-L146-N146+SUMIFS(L$9:L146,B$9:B146,B146)-SUMIFS(M$9:M146,B$9:B146,B146),+SUMIFS(L$9:L146,B$9:B146,B146)-SUMIFS(M$9:M146,B$9:B146,B146)))</f>
        <v/>
      </c>
      <c r="P146" s="1"/>
      <c r="Q146" s="61"/>
    </row>
    <row r="147" spans="2:17" x14ac:dyDescent="0.2">
      <c r="B147" s="60" t="s">
        <v>51</v>
      </c>
      <c r="C147" s="64" t="s">
        <v>26</v>
      </c>
      <c r="D147" s="65">
        <v>2019</v>
      </c>
      <c r="E147" s="48" t="s">
        <v>8</v>
      </c>
      <c r="F147" s="28">
        <v>4</v>
      </c>
      <c r="G147" s="21">
        <f>IFERROR(VLOOKUP(F147,Base!$H$4:$J$55,3,FALSE),"")</f>
        <v>43491</v>
      </c>
      <c r="H147" s="54"/>
      <c r="I147" s="53" t="str">
        <f t="shared" si="204"/>
        <v/>
      </c>
      <c r="J147" s="28"/>
      <c r="K147" s="28"/>
      <c r="L147" s="53" t="str">
        <f t="shared" si="205"/>
        <v/>
      </c>
      <c r="M147" s="54"/>
      <c r="N147" s="53" t="str">
        <f t="shared" si="206"/>
        <v/>
      </c>
      <c r="O147" s="53" t="str">
        <f>IF(SUMIFS(L$9:L147,B$9:B147,B147)-SUMIFS(M$9:M147,B$9:B147,B147)=0,"",IF(N147&lt;&gt;"",M147-L147-N147+SUMIFS(L$9:L147,B$9:B147,B147)-SUMIFS(M$9:M147,B$9:B147,B147),+SUMIFS(L$9:L147,B$9:B147,B147)-SUMIFS(M$9:M147,B$9:B147,B147)))</f>
        <v/>
      </c>
      <c r="P147" s="1"/>
      <c r="Q147" s="61"/>
    </row>
    <row r="148" spans="2:17" x14ac:dyDescent="0.2">
      <c r="B148" s="60" t="s">
        <v>52</v>
      </c>
      <c r="C148" s="64" t="s">
        <v>27</v>
      </c>
      <c r="D148" s="65">
        <v>2019</v>
      </c>
      <c r="E148" s="48" t="s">
        <v>8</v>
      </c>
      <c r="F148" s="28">
        <v>3</v>
      </c>
      <c r="G148" s="21">
        <f>IFERROR(VLOOKUP(F148,Base!$H$4:$J$55,3,FALSE),"")</f>
        <v>43484</v>
      </c>
      <c r="H148" s="54"/>
      <c r="I148" s="53" t="str">
        <f t="shared" ref="I148:I149" si="207">IF(IF(H148&lt;40,0,(H148-40)*1.5)=0,"",IF(H148&lt;40,0,(H148-40)*1.5))</f>
        <v/>
      </c>
      <c r="J148" s="28"/>
      <c r="K148" s="28"/>
      <c r="L148" s="53" t="str">
        <f t="shared" ref="L148:L149" si="208">IF(SUM(I148:K148)+IF(ISBLANK(H148),0,MIN(H148,40))=0,"",SUM(I148:K148)+IF(ISBLANK(H148),0,MIN(H148,40)))</f>
        <v/>
      </c>
      <c r="M148" s="54"/>
      <c r="N148" s="53" t="str">
        <f t="shared" ref="N148:N149" si="209">IF(M148&gt;40,IF(M148-40-(40-L148)&gt;0,(40-L148)+((M148-40)*1.5),40-L148),"")</f>
        <v/>
      </c>
      <c r="O148" s="53" t="str">
        <f>IF(SUMIFS(L$9:L148,B$9:B148,B148)-SUMIFS(M$9:M148,B$9:B148,B148)=0,"",IF(N148&lt;&gt;"",M148-L148-N148+SUMIFS(L$9:L148,B$9:B148,B148)-SUMIFS(M$9:M148,B$9:B148,B148),+SUMIFS(L$9:L148,B$9:B148,B148)-SUMIFS(M$9:M148,B$9:B148,B148)))</f>
        <v/>
      </c>
      <c r="P148" s="1"/>
      <c r="Q148" s="61"/>
    </row>
    <row r="149" spans="2:17" x14ac:dyDescent="0.2">
      <c r="B149" s="60" t="s">
        <v>52</v>
      </c>
      <c r="C149" s="64" t="s">
        <v>27</v>
      </c>
      <c r="D149" s="65">
        <v>2019</v>
      </c>
      <c r="E149" s="48" t="s">
        <v>8</v>
      </c>
      <c r="F149" s="28">
        <v>4</v>
      </c>
      <c r="G149" s="21">
        <f>IFERROR(VLOOKUP(F149,Base!$H$4:$J$55,3,FALSE),"")</f>
        <v>43491</v>
      </c>
      <c r="H149" s="54"/>
      <c r="I149" s="53" t="str">
        <f t="shared" si="207"/>
        <v/>
      </c>
      <c r="J149" s="28"/>
      <c r="K149" s="28"/>
      <c r="L149" s="53" t="str">
        <f t="shared" si="208"/>
        <v/>
      </c>
      <c r="M149" s="54"/>
      <c r="N149" s="53" t="str">
        <f t="shared" si="209"/>
        <v/>
      </c>
      <c r="O149" s="53" t="str">
        <f>IF(SUMIFS(L$9:L149,B$9:B149,B149)-SUMIFS(M$9:M149,B$9:B149,B149)=0,"",IF(N149&lt;&gt;"",M149-L149-N149+SUMIFS(L$9:L149,B$9:B149,B149)-SUMIFS(M$9:M149,B$9:B149,B149),+SUMIFS(L$9:L149,B$9:B149,B149)-SUMIFS(M$9:M149,B$9:B149,B149)))</f>
        <v/>
      </c>
      <c r="P149" s="1"/>
      <c r="Q149" s="61"/>
    </row>
    <row r="150" spans="2:17" x14ac:dyDescent="0.2">
      <c r="B150" s="60" t="s">
        <v>53</v>
      </c>
      <c r="C150" s="64" t="s">
        <v>23</v>
      </c>
      <c r="D150" s="65">
        <v>2019</v>
      </c>
      <c r="E150" s="48" t="s">
        <v>8</v>
      </c>
      <c r="F150" s="28">
        <v>3</v>
      </c>
      <c r="G150" s="21">
        <f>IFERROR(VLOOKUP(F150,Base!$H$4:$J$55,3,FALSE),"")</f>
        <v>43484</v>
      </c>
      <c r="H150" s="54"/>
      <c r="I150" s="53" t="str">
        <f t="shared" ref="I150:I151" si="210">IF(IF(H150&lt;40,0,(H150-40)*1.5)=0,"",IF(H150&lt;40,0,(H150-40)*1.5))</f>
        <v/>
      </c>
      <c r="J150" s="28"/>
      <c r="K150" s="28"/>
      <c r="L150" s="53" t="str">
        <f t="shared" ref="L150:L151" si="211">IF(SUM(I150:K150)+IF(ISBLANK(H150),0,MIN(H150,40))=0,"",SUM(I150:K150)+IF(ISBLANK(H150),0,MIN(H150,40)))</f>
        <v/>
      </c>
      <c r="M150" s="54"/>
      <c r="N150" s="53" t="str">
        <f t="shared" ref="N150:N151" si="212">IF(M150&gt;40,IF(M150-40-(40-L150)&gt;0,(40-L150)+((M150-40)*1.5),40-L150),"")</f>
        <v/>
      </c>
      <c r="O150" s="53" t="str">
        <f>IF(SUMIFS(L$9:L150,B$9:B150,B150)-SUMIFS(M$9:M150,B$9:B150,B150)=0,"",IF(N150&lt;&gt;"",M150-L150-N150+SUMIFS(L$9:L150,B$9:B150,B150)-SUMIFS(M$9:M150,B$9:B150,B150),+SUMIFS(L$9:L150,B$9:B150,B150)-SUMIFS(M$9:M150,B$9:B150,B150)))</f>
        <v/>
      </c>
      <c r="P150" s="1"/>
      <c r="Q150" s="61"/>
    </row>
    <row r="151" spans="2:17" x14ac:dyDescent="0.2">
      <c r="B151" s="60" t="s">
        <v>53</v>
      </c>
      <c r="C151" s="64" t="s">
        <v>23</v>
      </c>
      <c r="D151" s="65">
        <v>2019</v>
      </c>
      <c r="E151" s="48" t="s">
        <v>8</v>
      </c>
      <c r="F151" s="28">
        <v>4</v>
      </c>
      <c r="G151" s="21">
        <f>IFERROR(VLOOKUP(F151,Base!$H$4:$J$55,3,FALSE),"")</f>
        <v>43491</v>
      </c>
      <c r="H151" s="54"/>
      <c r="I151" s="53" t="str">
        <f t="shared" si="210"/>
        <v/>
      </c>
      <c r="J151" s="28"/>
      <c r="K151" s="28"/>
      <c r="L151" s="53" t="str">
        <f t="shared" si="211"/>
        <v/>
      </c>
      <c r="M151" s="54"/>
      <c r="N151" s="53" t="str">
        <f t="shared" si="212"/>
        <v/>
      </c>
      <c r="O151" s="53" t="str">
        <f>IF(SUMIFS(L$9:L151,B$9:B151,B151)-SUMIFS(M$9:M151,B$9:B151,B151)=0,"",IF(N151&lt;&gt;"",M151-L151-N151+SUMIFS(L$9:L151,B$9:B151,B151)-SUMIFS(M$9:M151,B$9:B151,B151),+SUMIFS(L$9:L151,B$9:B151,B151)-SUMIFS(M$9:M151,B$9:B151,B151)))</f>
        <v/>
      </c>
      <c r="P151" s="1"/>
      <c r="Q151" s="61"/>
    </row>
    <row r="152" spans="2:17" x14ac:dyDescent="0.2">
      <c r="B152" s="60" t="s">
        <v>54</v>
      </c>
      <c r="C152" s="64" t="s">
        <v>24</v>
      </c>
      <c r="D152" s="65">
        <v>2019</v>
      </c>
      <c r="E152" s="48" t="s">
        <v>8</v>
      </c>
      <c r="F152" s="28">
        <v>3</v>
      </c>
      <c r="G152" s="21">
        <f>IFERROR(VLOOKUP(F152,Base!$H$4:$J$55,3,FALSE),"")</f>
        <v>43484</v>
      </c>
      <c r="H152" s="54"/>
      <c r="I152" s="53" t="str">
        <f t="shared" ref="I152:I153" si="213">IF(IF(H152&lt;40,0,(H152-40)*1.5)=0,"",IF(H152&lt;40,0,(H152-40)*1.5))</f>
        <v/>
      </c>
      <c r="J152" s="28"/>
      <c r="K152" s="28"/>
      <c r="L152" s="53" t="str">
        <f t="shared" ref="L152:L153" si="214">IF(SUM(I152:K152)+IF(ISBLANK(H152),0,MIN(H152,40))=0,"",SUM(I152:K152)+IF(ISBLANK(H152),0,MIN(H152,40)))</f>
        <v/>
      </c>
      <c r="M152" s="54"/>
      <c r="N152" s="53" t="str">
        <f t="shared" ref="N152:N153" si="215">IF(M152&gt;40,IF(M152-40-(40-L152)&gt;0,(40-L152)+((M152-40)*1.5),40-L152),"")</f>
        <v/>
      </c>
      <c r="O152" s="53" t="str">
        <f>IF(SUMIFS(L$9:L152,B$9:B152,B152)-SUMIFS(M$9:M152,B$9:B152,B152)=0,"",IF(N152&lt;&gt;"",M152-L152-N152+SUMIFS(L$9:L152,B$9:B152,B152)-SUMIFS(M$9:M152,B$9:B152,B152),+SUMIFS(L$9:L152,B$9:B152,B152)-SUMIFS(M$9:M152,B$9:B152,B152)))</f>
        <v/>
      </c>
      <c r="P152" s="1"/>
      <c r="Q152" s="61"/>
    </row>
    <row r="153" spans="2:17" x14ac:dyDescent="0.2">
      <c r="B153" s="60" t="s">
        <v>54</v>
      </c>
      <c r="C153" s="64" t="s">
        <v>24</v>
      </c>
      <c r="D153" s="65">
        <v>2019</v>
      </c>
      <c r="E153" s="48" t="s">
        <v>8</v>
      </c>
      <c r="F153" s="28">
        <v>4</v>
      </c>
      <c r="G153" s="21">
        <f>IFERROR(VLOOKUP(F153,Base!$H$4:$J$55,3,FALSE),"")</f>
        <v>43491</v>
      </c>
      <c r="H153" s="54"/>
      <c r="I153" s="53" t="str">
        <f t="shared" si="213"/>
        <v/>
      </c>
      <c r="J153" s="28"/>
      <c r="K153" s="28"/>
      <c r="L153" s="53" t="str">
        <f t="shared" si="214"/>
        <v/>
      </c>
      <c r="M153" s="54"/>
      <c r="N153" s="53" t="str">
        <f t="shared" si="215"/>
        <v/>
      </c>
      <c r="O153" s="53" t="str">
        <f>IF(SUMIFS(L$9:L153,B$9:B153,B153)-SUMIFS(M$9:M153,B$9:B153,B153)=0,"",IF(N153&lt;&gt;"",M153-L153-N153+SUMIFS(L$9:L153,B$9:B153,B153)-SUMIFS(M$9:M153,B$9:B153,B153),+SUMIFS(L$9:L153,B$9:B153,B153)-SUMIFS(M$9:M153,B$9:B153,B153)))</f>
        <v/>
      </c>
      <c r="P153" s="1"/>
      <c r="Q153" s="61"/>
    </row>
    <row r="154" spans="2:17" x14ac:dyDescent="0.2">
      <c r="B154" s="60" t="s">
        <v>55</v>
      </c>
      <c r="C154" s="64" t="s">
        <v>25</v>
      </c>
      <c r="D154" s="65">
        <v>2019</v>
      </c>
      <c r="E154" s="48" t="s">
        <v>8</v>
      </c>
      <c r="F154" s="28">
        <v>3</v>
      </c>
      <c r="G154" s="21">
        <f>IFERROR(VLOOKUP(F154,Base!$H$4:$J$55,3,FALSE),"")</f>
        <v>43484</v>
      </c>
      <c r="H154" s="54"/>
      <c r="I154" s="53" t="str">
        <f t="shared" ref="I154:I155" si="216">IF(IF(H154&lt;40,0,(H154-40)*1.5)=0,"",IF(H154&lt;40,0,(H154-40)*1.5))</f>
        <v/>
      </c>
      <c r="J154" s="28"/>
      <c r="K154" s="28"/>
      <c r="L154" s="53" t="str">
        <f t="shared" ref="L154:L155" si="217">IF(SUM(I154:K154)+IF(ISBLANK(H154),0,MIN(H154,40))=0,"",SUM(I154:K154)+IF(ISBLANK(H154),0,MIN(H154,40)))</f>
        <v/>
      </c>
      <c r="M154" s="54"/>
      <c r="N154" s="53" t="str">
        <f t="shared" ref="N154:N155" si="218">IF(M154&gt;40,IF(M154-40-(40-L154)&gt;0,(40-L154)+((M154-40)*1.5),40-L154),"")</f>
        <v/>
      </c>
      <c r="O154" s="53" t="str">
        <f>IF(SUMIFS(L$9:L154,B$9:B154,B154)-SUMIFS(M$9:M154,B$9:B154,B154)=0,"",IF(N154&lt;&gt;"",M154-L154-N154+SUMIFS(L$9:L154,B$9:B154,B154)-SUMIFS(M$9:M154,B$9:B154,B154),+SUMIFS(L$9:L154,B$9:B154,B154)-SUMIFS(M$9:M154,B$9:B154,B154)))</f>
        <v/>
      </c>
      <c r="P154" s="1"/>
      <c r="Q154" s="61"/>
    </row>
    <row r="155" spans="2:17" x14ac:dyDescent="0.2">
      <c r="B155" s="60" t="s">
        <v>55</v>
      </c>
      <c r="C155" s="64" t="s">
        <v>25</v>
      </c>
      <c r="D155" s="65">
        <v>2019</v>
      </c>
      <c r="E155" s="48" t="s">
        <v>8</v>
      </c>
      <c r="F155" s="28">
        <v>4</v>
      </c>
      <c r="G155" s="21">
        <f>IFERROR(VLOOKUP(F155,Base!$H$4:$J$55,3,FALSE),"")</f>
        <v>43491</v>
      </c>
      <c r="H155" s="54"/>
      <c r="I155" s="53" t="str">
        <f t="shared" si="216"/>
        <v/>
      </c>
      <c r="J155" s="28"/>
      <c r="K155" s="28"/>
      <c r="L155" s="53" t="str">
        <f t="shared" si="217"/>
        <v/>
      </c>
      <c r="M155" s="54"/>
      <c r="N155" s="53" t="str">
        <f t="shared" si="218"/>
        <v/>
      </c>
      <c r="O155" s="53" t="str">
        <f>IF(SUMIFS(L$9:L155,B$9:B155,B155)-SUMIFS(M$9:M155,B$9:B155,B155)=0,"",IF(N155&lt;&gt;"",M155-L155-N155+SUMIFS(L$9:L155,B$9:B155,B155)-SUMIFS(M$9:M155,B$9:B155,B155),+SUMIFS(L$9:L155,B$9:B155,B155)-SUMIFS(M$9:M155,B$9:B155,B155)))</f>
        <v/>
      </c>
      <c r="P155" s="1"/>
      <c r="Q155" s="61"/>
    </row>
    <row r="156" spans="2:17" x14ac:dyDescent="0.2">
      <c r="B156" s="60" t="s">
        <v>56</v>
      </c>
      <c r="C156" s="64" t="s">
        <v>26</v>
      </c>
      <c r="D156" s="65">
        <v>2019</v>
      </c>
      <c r="E156" s="48" t="s">
        <v>8</v>
      </c>
      <c r="F156" s="28">
        <v>3</v>
      </c>
      <c r="G156" s="21">
        <f>IFERROR(VLOOKUP(F156,Base!$H$4:$J$55,3,FALSE),"")</f>
        <v>43484</v>
      </c>
      <c r="H156" s="54"/>
      <c r="I156" s="53" t="str">
        <f t="shared" ref="I156:I157" si="219">IF(IF(H156&lt;40,0,(H156-40)*1.5)=0,"",IF(H156&lt;40,0,(H156-40)*1.5))</f>
        <v/>
      </c>
      <c r="J156" s="28"/>
      <c r="K156" s="28"/>
      <c r="L156" s="53" t="str">
        <f t="shared" ref="L156:L157" si="220">IF(SUM(I156:K156)+IF(ISBLANK(H156),0,MIN(H156,40))=0,"",SUM(I156:K156)+IF(ISBLANK(H156),0,MIN(H156,40)))</f>
        <v/>
      </c>
      <c r="M156" s="54"/>
      <c r="N156" s="53" t="str">
        <f t="shared" ref="N156:N157" si="221">IF(M156&gt;40,IF(M156-40-(40-L156)&gt;0,(40-L156)+((M156-40)*1.5),40-L156),"")</f>
        <v/>
      </c>
      <c r="O156" s="53" t="str">
        <f>IF(SUMIFS(L$9:L156,B$9:B156,B156)-SUMIFS(M$9:M156,B$9:B156,B156)=0,"",IF(N156&lt;&gt;"",M156-L156-N156+SUMIFS(L$9:L156,B$9:B156,B156)-SUMIFS(M$9:M156,B$9:B156,B156),+SUMIFS(L$9:L156,B$9:B156,B156)-SUMIFS(M$9:M156,B$9:B156,B156)))</f>
        <v/>
      </c>
      <c r="P156" s="1"/>
      <c r="Q156" s="61"/>
    </row>
    <row r="157" spans="2:17" x14ac:dyDescent="0.2">
      <c r="B157" s="60" t="s">
        <v>56</v>
      </c>
      <c r="C157" s="64" t="s">
        <v>26</v>
      </c>
      <c r="D157" s="65">
        <v>2019</v>
      </c>
      <c r="E157" s="48" t="s">
        <v>8</v>
      </c>
      <c r="F157" s="28">
        <v>4</v>
      </c>
      <c r="G157" s="21">
        <f>IFERROR(VLOOKUP(F157,Base!$H$4:$J$55,3,FALSE),"")</f>
        <v>43491</v>
      </c>
      <c r="H157" s="54"/>
      <c r="I157" s="53" t="str">
        <f t="shared" si="219"/>
        <v/>
      </c>
      <c r="J157" s="28"/>
      <c r="K157" s="28"/>
      <c r="L157" s="53" t="str">
        <f t="shared" si="220"/>
        <v/>
      </c>
      <c r="M157" s="54"/>
      <c r="N157" s="53" t="str">
        <f t="shared" si="221"/>
        <v/>
      </c>
      <c r="O157" s="53" t="str">
        <f>IF(SUMIFS(L$9:L157,B$9:B157,B157)-SUMIFS(M$9:M157,B$9:B157,B157)=0,"",IF(N157&lt;&gt;"",M157-L157-N157+SUMIFS(L$9:L157,B$9:B157,B157)-SUMIFS(M$9:M157,B$9:B157,B157),+SUMIFS(L$9:L157,B$9:B157,B157)-SUMIFS(M$9:M157,B$9:B157,B157)))</f>
        <v/>
      </c>
      <c r="P157" s="1"/>
      <c r="Q157" s="61"/>
    </row>
    <row r="158" spans="2:17" x14ac:dyDescent="0.2">
      <c r="B158" s="60" t="s">
        <v>57</v>
      </c>
      <c r="C158" s="64" t="s">
        <v>27</v>
      </c>
      <c r="D158" s="65">
        <v>2019</v>
      </c>
      <c r="E158" s="48" t="s">
        <v>8</v>
      </c>
      <c r="F158" s="28">
        <v>3</v>
      </c>
      <c r="G158" s="21">
        <f>IFERROR(VLOOKUP(F158,Base!$H$4:$J$55,3,FALSE),"")</f>
        <v>43484</v>
      </c>
      <c r="H158" s="54"/>
      <c r="I158" s="53" t="str">
        <f t="shared" ref="I158:I159" si="222">IF(IF(H158&lt;40,0,(H158-40)*1.5)=0,"",IF(H158&lt;40,0,(H158-40)*1.5))</f>
        <v/>
      </c>
      <c r="J158" s="28"/>
      <c r="K158" s="28"/>
      <c r="L158" s="53" t="str">
        <f t="shared" ref="L158:L159" si="223">IF(SUM(I158:K158)+IF(ISBLANK(H158),0,MIN(H158,40))=0,"",SUM(I158:K158)+IF(ISBLANK(H158),0,MIN(H158,40)))</f>
        <v/>
      </c>
      <c r="M158" s="54"/>
      <c r="N158" s="53" t="str">
        <f t="shared" ref="N158:N159" si="224">IF(M158&gt;40,IF(M158-40-(40-L158)&gt;0,(40-L158)+((M158-40)*1.5),40-L158),"")</f>
        <v/>
      </c>
      <c r="O158" s="53" t="str">
        <f>IF(SUMIFS(L$9:L158,B$9:B158,B158)-SUMIFS(M$9:M158,B$9:B158,B158)=0,"",IF(N158&lt;&gt;"",M158-L158-N158+SUMIFS(L$9:L158,B$9:B158,B158)-SUMIFS(M$9:M158,B$9:B158,B158),+SUMIFS(L$9:L158,B$9:B158,B158)-SUMIFS(M$9:M158,B$9:B158,B158)))</f>
        <v/>
      </c>
      <c r="P158" s="1"/>
      <c r="Q158" s="61"/>
    </row>
    <row r="159" spans="2:17" x14ac:dyDescent="0.2">
      <c r="B159" s="60" t="s">
        <v>57</v>
      </c>
      <c r="C159" s="64" t="s">
        <v>27</v>
      </c>
      <c r="D159" s="65">
        <v>2019</v>
      </c>
      <c r="E159" s="48" t="s">
        <v>8</v>
      </c>
      <c r="F159" s="28">
        <v>4</v>
      </c>
      <c r="G159" s="21">
        <f>IFERROR(VLOOKUP(F159,Base!$H$4:$J$55,3,FALSE),"")</f>
        <v>43491</v>
      </c>
      <c r="H159" s="54"/>
      <c r="I159" s="53" t="str">
        <f t="shared" si="222"/>
        <v/>
      </c>
      <c r="J159" s="28"/>
      <c r="K159" s="28"/>
      <c r="L159" s="53" t="str">
        <f t="shared" si="223"/>
        <v/>
      </c>
      <c r="M159" s="54"/>
      <c r="N159" s="53" t="str">
        <f t="shared" si="224"/>
        <v/>
      </c>
      <c r="O159" s="53" t="str">
        <f>IF(SUMIFS(L$9:L159,B$9:B159,B159)-SUMIFS(M$9:M159,B$9:B159,B159)=0,"",IF(N159&lt;&gt;"",M159-L159-N159+SUMIFS(L$9:L159,B$9:B159,B159)-SUMIFS(M$9:M159,B$9:B159,B159),+SUMIFS(L$9:L159,B$9:B159,B159)-SUMIFS(M$9:M159,B$9:B159,B159)))</f>
        <v/>
      </c>
      <c r="P159" s="1"/>
      <c r="Q159" s="61"/>
    </row>
    <row r="160" spans="2:17" x14ac:dyDescent="0.2">
      <c r="B160" s="60" t="s">
        <v>58</v>
      </c>
      <c r="C160" s="64" t="s">
        <v>23</v>
      </c>
      <c r="D160" s="65">
        <v>2019</v>
      </c>
      <c r="E160" s="48" t="s">
        <v>8</v>
      </c>
      <c r="F160" s="28">
        <v>3</v>
      </c>
      <c r="G160" s="21">
        <f>IFERROR(VLOOKUP(F160,Base!$H$4:$J$55,3,FALSE),"")</f>
        <v>43484</v>
      </c>
      <c r="H160" s="54"/>
      <c r="I160" s="53" t="str">
        <f t="shared" ref="I160:I161" si="225">IF(IF(H160&lt;40,0,(H160-40)*1.5)=0,"",IF(H160&lt;40,0,(H160-40)*1.5))</f>
        <v/>
      </c>
      <c r="J160" s="28"/>
      <c r="K160" s="28"/>
      <c r="L160" s="53" t="str">
        <f t="shared" ref="L160:L161" si="226">IF(SUM(I160:K160)+IF(ISBLANK(H160),0,MIN(H160,40))=0,"",SUM(I160:K160)+IF(ISBLANK(H160),0,MIN(H160,40)))</f>
        <v/>
      </c>
      <c r="M160" s="54"/>
      <c r="N160" s="53" t="str">
        <f t="shared" ref="N160:N161" si="227">IF(M160&gt;40,IF(M160-40-(40-L160)&gt;0,(40-L160)+((M160-40)*1.5),40-L160),"")</f>
        <v/>
      </c>
      <c r="O160" s="53" t="str">
        <f>IF(SUMIFS(L$9:L160,B$9:B160,B160)-SUMIFS(M$9:M160,B$9:B160,B160)=0,"",IF(N160&lt;&gt;"",M160-L160-N160+SUMIFS(L$9:L160,B$9:B160,B160)-SUMIFS(M$9:M160,B$9:B160,B160),+SUMIFS(L$9:L160,B$9:B160,B160)-SUMIFS(M$9:M160,B$9:B160,B160)))</f>
        <v/>
      </c>
      <c r="P160" s="1"/>
      <c r="Q160" s="61"/>
    </row>
    <row r="161" spans="2:17" x14ac:dyDescent="0.2">
      <c r="B161" s="60" t="s">
        <v>58</v>
      </c>
      <c r="C161" s="64" t="s">
        <v>23</v>
      </c>
      <c r="D161" s="65">
        <v>2019</v>
      </c>
      <c r="E161" s="48" t="s">
        <v>8</v>
      </c>
      <c r="F161" s="28">
        <v>4</v>
      </c>
      <c r="G161" s="21">
        <f>IFERROR(VLOOKUP(F161,Base!$H$4:$J$55,3,FALSE),"")</f>
        <v>43491</v>
      </c>
      <c r="H161" s="54"/>
      <c r="I161" s="53" t="str">
        <f t="shared" si="225"/>
        <v/>
      </c>
      <c r="J161" s="28"/>
      <c r="K161" s="28"/>
      <c r="L161" s="53" t="str">
        <f t="shared" si="226"/>
        <v/>
      </c>
      <c r="M161" s="54"/>
      <c r="N161" s="53" t="str">
        <f t="shared" si="227"/>
        <v/>
      </c>
      <c r="O161" s="53" t="str">
        <f>IF(SUMIFS(L$9:L161,B$9:B161,B161)-SUMIFS(M$9:M161,B$9:B161,B161)=0,"",IF(N161&lt;&gt;"",M161-L161-N161+SUMIFS(L$9:L161,B$9:B161,B161)-SUMIFS(M$9:M161,B$9:B161,B161),+SUMIFS(L$9:L161,B$9:B161,B161)-SUMIFS(M$9:M161,B$9:B161,B161)))</f>
        <v/>
      </c>
      <c r="P161" s="1"/>
      <c r="Q161" s="61"/>
    </row>
    <row r="162" spans="2:17" x14ac:dyDescent="0.2">
      <c r="B162" s="60" t="s">
        <v>59</v>
      </c>
      <c r="C162" s="64" t="s">
        <v>24</v>
      </c>
      <c r="D162" s="65">
        <v>2019</v>
      </c>
      <c r="E162" s="48" t="s">
        <v>8</v>
      </c>
      <c r="F162" s="28">
        <v>3</v>
      </c>
      <c r="G162" s="21">
        <f>IFERROR(VLOOKUP(F162,Base!$H$4:$J$55,3,FALSE),"")</f>
        <v>43484</v>
      </c>
      <c r="H162" s="54"/>
      <c r="I162" s="53" t="str">
        <f t="shared" ref="I162:I163" si="228">IF(IF(H162&lt;40,0,(H162-40)*1.5)=0,"",IF(H162&lt;40,0,(H162-40)*1.5))</f>
        <v/>
      </c>
      <c r="J162" s="28"/>
      <c r="K162" s="28"/>
      <c r="L162" s="53" t="str">
        <f t="shared" ref="L162:L163" si="229">IF(SUM(I162:K162)+IF(ISBLANK(H162),0,MIN(H162,40))=0,"",SUM(I162:K162)+IF(ISBLANK(H162),0,MIN(H162,40)))</f>
        <v/>
      </c>
      <c r="M162" s="54"/>
      <c r="N162" s="53" t="str">
        <f t="shared" ref="N162:N163" si="230">IF(M162&gt;40,IF(M162-40-(40-L162)&gt;0,(40-L162)+((M162-40)*1.5),40-L162),"")</f>
        <v/>
      </c>
      <c r="O162" s="53" t="str">
        <f>IF(SUMIFS(L$9:L162,B$9:B162,B162)-SUMIFS(M$9:M162,B$9:B162,B162)=0,"",IF(N162&lt;&gt;"",M162-L162-N162+SUMIFS(L$9:L162,B$9:B162,B162)-SUMIFS(M$9:M162,B$9:B162,B162),+SUMIFS(L$9:L162,B$9:B162,B162)-SUMIFS(M$9:M162,B$9:B162,B162)))</f>
        <v/>
      </c>
      <c r="P162" s="1"/>
      <c r="Q162" s="61"/>
    </row>
    <row r="163" spans="2:17" x14ac:dyDescent="0.2">
      <c r="B163" s="60" t="s">
        <v>59</v>
      </c>
      <c r="C163" s="64" t="s">
        <v>24</v>
      </c>
      <c r="D163" s="65">
        <v>2019</v>
      </c>
      <c r="E163" s="48" t="s">
        <v>8</v>
      </c>
      <c r="F163" s="28">
        <v>4</v>
      </c>
      <c r="G163" s="21">
        <f>IFERROR(VLOOKUP(F163,Base!$H$4:$J$55,3,FALSE),"")</f>
        <v>43491</v>
      </c>
      <c r="H163" s="54"/>
      <c r="I163" s="53" t="str">
        <f t="shared" si="228"/>
        <v/>
      </c>
      <c r="J163" s="28"/>
      <c r="K163" s="28"/>
      <c r="L163" s="53" t="str">
        <f t="shared" si="229"/>
        <v/>
      </c>
      <c r="M163" s="54"/>
      <c r="N163" s="53" t="str">
        <f t="shared" si="230"/>
        <v/>
      </c>
      <c r="O163" s="53" t="str">
        <f>IF(SUMIFS(L$9:L163,B$9:B163,B163)-SUMIFS(M$9:M163,B$9:B163,B163)=0,"",IF(N163&lt;&gt;"",M163-L163-N163+SUMIFS(L$9:L163,B$9:B163,B163)-SUMIFS(M$9:M163,B$9:B163,B163),+SUMIFS(L$9:L163,B$9:B163,B163)-SUMIFS(M$9:M163,B$9:B163,B163)))</f>
        <v/>
      </c>
      <c r="P163" s="1"/>
      <c r="Q163" s="61"/>
    </row>
    <row r="164" spans="2:17" x14ac:dyDescent="0.2">
      <c r="B164" s="60" t="s">
        <v>60</v>
      </c>
      <c r="C164" s="64" t="s">
        <v>25</v>
      </c>
      <c r="D164" s="65">
        <v>2019</v>
      </c>
      <c r="E164" s="48" t="s">
        <v>8</v>
      </c>
      <c r="F164" s="28">
        <v>3</v>
      </c>
      <c r="G164" s="21">
        <f>IFERROR(VLOOKUP(F164,Base!$H$4:$J$55,3,FALSE),"")</f>
        <v>43484</v>
      </c>
      <c r="H164" s="54"/>
      <c r="I164" s="53" t="str">
        <f t="shared" ref="I164:I165" si="231">IF(IF(H164&lt;40,0,(H164-40)*1.5)=0,"",IF(H164&lt;40,0,(H164-40)*1.5))</f>
        <v/>
      </c>
      <c r="J164" s="28"/>
      <c r="K164" s="28"/>
      <c r="L164" s="53" t="str">
        <f t="shared" ref="L164:L165" si="232">IF(SUM(I164:K164)+IF(ISBLANK(H164),0,MIN(H164,40))=0,"",SUM(I164:K164)+IF(ISBLANK(H164),0,MIN(H164,40)))</f>
        <v/>
      </c>
      <c r="M164" s="54"/>
      <c r="N164" s="53" t="str">
        <f t="shared" ref="N164:N165" si="233">IF(M164&gt;40,IF(M164-40-(40-L164)&gt;0,(40-L164)+((M164-40)*1.5),40-L164),"")</f>
        <v/>
      </c>
      <c r="O164" s="53" t="str">
        <f>IF(SUMIFS(L$9:L164,B$9:B164,B164)-SUMIFS(M$9:M164,B$9:B164,B164)=0,"",IF(N164&lt;&gt;"",M164-L164-N164+SUMIFS(L$9:L164,B$9:B164,B164)-SUMIFS(M$9:M164,B$9:B164,B164),+SUMIFS(L$9:L164,B$9:B164,B164)-SUMIFS(M$9:M164,B$9:B164,B164)))</f>
        <v/>
      </c>
      <c r="P164" s="1"/>
      <c r="Q164" s="61"/>
    </row>
    <row r="165" spans="2:17" x14ac:dyDescent="0.2">
      <c r="B165" s="60" t="s">
        <v>60</v>
      </c>
      <c r="C165" s="64" t="s">
        <v>25</v>
      </c>
      <c r="D165" s="65">
        <v>2019</v>
      </c>
      <c r="E165" s="48" t="s">
        <v>8</v>
      </c>
      <c r="F165" s="28">
        <v>4</v>
      </c>
      <c r="G165" s="21">
        <f>IFERROR(VLOOKUP(F165,Base!$H$4:$J$55,3,FALSE),"")</f>
        <v>43491</v>
      </c>
      <c r="H165" s="54"/>
      <c r="I165" s="53" t="str">
        <f t="shared" si="231"/>
        <v/>
      </c>
      <c r="J165" s="28"/>
      <c r="K165" s="28"/>
      <c r="L165" s="53" t="str">
        <f t="shared" si="232"/>
        <v/>
      </c>
      <c r="M165" s="54"/>
      <c r="N165" s="53" t="str">
        <f t="shared" si="233"/>
        <v/>
      </c>
      <c r="O165" s="53" t="str">
        <f>IF(SUMIFS(L$9:L165,B$9:B165,B165)-SUMIFS(M$9:M165,B$9:B165,B165)=0,"",IF(N165&lt;&gt;"",M165-L165-N165+SUMIFS(L$9:L165,B$9:B165,B165)-SUMIFS(M$9:M165,B$9:B165,B165),+SUMIFS(L$9:L165,B$9:B165,B165)-SUMIFS(M$9:M165,B$9:B165,B165)))</f>
        <v/>
      </c>
      <c r="P165" s="1"/>
      <c r="Q165" s="61"/>
    </row>
    <row r="166" spans="2:17" x14ac:dyDescent="0.2">
      <c r="B166" s="60" t="s">
        <v>61</v>
      </c>
      <c r="C166" s="64" t="s">
        <v>26</v>
      </c>
      <c r="D166" s="65">
        <v>2019</v>
      </c>
      <c r="E166" s="48" t="s">
        <v>8</v>
      </c>
      <c r="F166" s="28">
        <v>3</v>
      </c>
      <c r="G166" s="21">
        <f>IFERROR(VLOOKUP(F166,Base!$H$4:$J$55,3,FALSE),"")</f>
        <v>43484</v>
      </c>
      <c r="H166" s="54"/>
      <c r="I166" s="53" t="str">
        <f t="shared" ref="I166:I167" si="234">IF(IF(H166&lt;40,0,(H166-40)*1.5)=0,"",IF(H166&lt;40,0,(H166-40)*1.5))</f>
        <v/>
      </c>
      <c r="J166" s="28"/>
      <c r="K166" s="28"/>
      <c r="L166" s="53" t="str">
        <f t="shared" ref="L166:L167" si="235">IF(SUM(I166:K166)+IF(ISBLANK(H166),0,MIN(H166,40))=0,"",SUM(I166:K166)+IF(ISBLANK(H166),0,MIN(H166,40)))</f>
        <v/>
      </c>
      <c r="M166" s="54"/>
      <c r="N166" s="53" t="str">
        <f t="shared" ref="N166:N167" si="236">IF(M166&gt;40,IF(M166-40-(40-L166)&gt;0,(40-L166)+((M166-40)*1.5),40-L166),"")</f>
        <v/>
      </c>
      <c r="O166" s="53" t="str">
        <f>IF(SUMIFS(L$9:L166,B$9:B166,B166)-SUMIFS(M$9:M166,B$9:B166,B166)=0,"",IF(N166&lt;&gt;"",M166-L166-N166+SUMIFS(L$9:L166,B$9:B166,B166)-SUMIFS(M$9:M166,B$9:B166,B166),+SUMIFS(L$9:L166,B$9:B166,B166)-SUMIFS(M$9:M166,B$9:B166,B166)))</f>
        <v/>
      </c>
      <c r="P166" s="1"/>
      <c r="Q166" s="61"/>
    </row>
    <row r="167" spans="2:17" x14ac:dyDescent="0.2">
      <c r="B167" s="60" t="s">
        <v>61</v>
      </c>
      <c r="C167" s="64" t="s">
        <v>26</v>
      </c>
      <c r="D167" s="65">
        <v>2019</v>
      </c>
      <c r="E167" s="48" t="s">
        <v>8</v>
      </c>
      <c r="F167" s="28">
        <v>4</v>
      </c>
      <c r="G167" s="21">
        <f>IFERROR(VLOOKUP(F167,Base!$H$4:$J$55,3,FALSE),"")</f>
        <v>43491</v>
      </c>
      <c r="H167" s="54"/>
      <c r="I167" s="53" t="str">
        <f t="shared" si="234"/>
        <v/>
      </c>
      <c r="J167" s="28"/>
      <c r="K167" s="28"/>
      <c r="L167" s="53" t="str">
        <f t="shared" si="235"/>
        <v/>
      </c>
      <c r="M167" s="54"/>
      <c r="N167" s="53" t="str">
        <f t="shared" si="236"/>
        <v/>
      </c>
      <c r="O167" s="53" t="str">
        <f>IF(SUMIFS(L$9:L167,B$9:B167,B167)-SUMIFS(M$9:M167,B$9:B167,B167)=0,"",IF(N167&lt;&gt;"",M167-L167-N167+SUMIFS(L$9:L167,B$9:B167,B167)-SUMIFS(M$9:M167,B$9:B167,B167),+SUMIFS(L$9:L167,B$9:B167,B167)-SUMIFS(M$9:M167,B$9:B167,B167)))</f>
        <v/>
      </c>
      <c r="P167" s="1"/>
      <c r="Q167" s="61"/>
    </row>
    <row r="168" spans="2:17" x14ac:dyDescent="0.2">
      <c r="B168" s="60" t="s">
        <v>62</v>
      </c>
      <c r="C168" s="64" t="s">
        <v>27</v>
      </c>
      <c r="D168" s="65">
        <v>2019</v>
      </c>
      <c r="E168" s="48" t="s">
        <v>8</v>
      </c>
      <c r="F168" s="28">
        <v>3</v>
      </c>
      <c r="G168" s="21">
        <f>IFERROR(VLOOKUP(F168,Base!$H$4:$J$55,3,FALSE),"")</f>
        <v>43484</v>
      </c>
      <c r="H168" s="54"/>
      <c r="I168" s="53" t="str">
        <f t="shared" ref="I168:I169" si="237">IF(IF(H168&lt;40,0,(H168-40)*1.5)=0,"",IF(H168&lt;40,0,(H168-40)*1.5))</f>
        <v/>
      </c>
      <c r="J168" s="28"/>
      <c r="K168" s="28"/>
      <c r="L168" s="53" t="str">
        <f t="shared" ref="L168:L169" si="238">IF(SUM(I168:K168)+IF(ISBLANK(H168),0,MIN(H168,40))=0,"",SUM(I168:K168)+IF(ISBLANK(H168),0,MIN(H168,40)))</f>
        <v/>
      </c>
      <c r="M168" s="54"/>
      <c r="N168" s="53" t="str">
        <f t="shared" ref="N168:N169" si="239">IF(M168&gt;40,IF(M168-40-(40-L168)&gt;0,(40-L168)+((M168-40)*1.5),40-L168),"")</f>
        <v/>
      </c>
      <c r="O168" s="53" t="str">
        <f>IF(SUMIFS(L$9:L168,B$9:B168,B168)-SUMIFS(M$9:M168,B$9:B168,B168)=0,"",IF(N168&lt;&gt;"",M168-L168-N168+SUMIFS(L$9:L168,B$9:B168,B168)-SUMIFS(M$9:M168,B$9:B168,B168),+SUMIFS(L$9:L168,B$9:B168,B168)-SUMIFS(M$9:M168,B$9:B168,B168)))</f>
        <v/>
      </c>
      <c r="P168" s="1"/>
      <c r="Q168" s="61"/>
    </row>
    <row r="169" spans="2:17" x14ac:dyDescent="0.2">
      <c r="B169" s="60" t="s">
        <v>62</v>
      </c>
      <c r="C169" s="64" t="s">
        <v>27</v>
      </c>
      <c r="D169" s="65">
        <v>2019</v>
      </c>
      <c r="E169" s="48" t="s">
        <v>8</v>
      </c>
      <c r="F169" s="28">
        <v>4</v>
      </c>
      <c r="G169" s="21">
        <f>IFERROR(VLOOKUP(F169,Base!$H$4:$J$55,3,FALSE),"")</f>
        <v>43491</v>
      </c>
      <c r="H169" s="54"/>
      <c r="I169" s="53" t="str">
        <f t="shared" si="237"/>
        <v/>
      </c>
      <c r="J169" s="28"/>
      <c r="K169" s="28"/>
      <c r="L169" s="53" t="str">
        <f t="shared" si="238"/>
        <v/>
      </c>
      <c r="M169" s="54"/>
      <c r="N169" s="53" t="str">
        <f t="shared" si="239"/>
        <v/>
      </c>
      <c r="O169" s="53" t="str">
        <f>IF(SUMIFS(L$9:L169,B$9:B169,B169)-SUMIFS(M$9:M169,B$9:B169,B169)=0,"",IF(N169&lt;&gt;"",M169-L169-N169+SUMIFS(L$9:L169,B$9:B169,B169)-SUMIFS(M$9:M169,B$9:B169,B169),+SUMIFS(L$9:L169,B$9:B169,B169)-SUMIFS(M$9:M169,B$9:B169,B169)))</f>
        <v/>
      </c>
      <c r="P169" s="1"/>
      <c r="Q169" s="61"/>
    </row>
    <row r="170" spans="2:17" x14ac:dyDescent="0.2">
      <c r="B170" s="60" t="s">
        <v>63</v>
      </c>
      <c r="C170" s="64" t="s">
        <v>23</v>
      </c>
      <c r="D170" s="65">
        <v>2019</v>
      </c>
      <c r="E170" s="48" t="s">
        <v>8</v>
      </c>
      <c r="F170" s="28">
        <v>3</v>
      </c>
      <c r="G170" s="21">
        <f>IFERROR(VLOOKUP(F170,Base!$H$4:$J$55,3,FALSE),"")</f>
        <v>43484</v>
      </c>
      <c r="H170" s="54"/>
      <c r="I170" s="53" t="str">
        <f t="shared" ref="I170:I171" si="240">IF(IF(H170&lt;40,0,(H170-40)*1.5)=0,"",IF(H170&lt;40,0,(H170-40)*1.5))</f>
        <v/>
      </c>
      <c r="J170" s="28"/>
      <c r="K170" s="28"/>
      <c r="L170" s="53" t="str">
        <f t="shared" ref="L170:L171" si="241">IF(SUM(I170:K170)+IF(ISBLANK(H170),0,MIN(H170,40))=0,"",SUM(I170:K170)+IF(ISBLANK(H170),0,MIN(H170,40)))</f>
        <v/>
      </c>
      <c r="M170" s="54"/>
      <c r="N170" s="53" t="str">
        <f t="shared" ref="N170:N171" si="242">IF(M170&gt;40,IF(M170-40-(40-L170)&gt;0,(40-L170)+((M170-40)*1.5),40-L170),"")</f>
        <v/>
      </c>
      <c r="O170" s="53" t="str">
        <f>IF(SUMIFS(L$9:L170,B$9:B170,B170)-SUMIFS(M$9:M170,B$9:B170,B170)=0,"",IF(N170&lt;&gt;"",M170-L170-N170+SUMIFS(L$9:L170,B$9:B170,B170)-SUMIFS(M$9:M170,B$9:B170,B170),+SUMIFS(L$9:L170,B$9:B170,B170)-SUMIFS(M$9:M170,B$9:B170,B170)))</f>
        <v/>
      </c>
      <c r="P170" s="1"/>
      <c r="Q170" s="61"/>
    </row>
    <row r="171" spans="2:17" x14ac:dyDescent="0.2">
      <c r="B171" s="60" t="s">
        <v>63</v>
      </c>
      <c r="C171" s="64" t="s">
        <v>23</v>
      </c>
      <c r="D171" s="65">
        <v>2019</v>
      </c>
      <c r="E171" s="48" t="s">
        <v>8</v>
      </c>
      <c r="F171" s="28">
        <v>4</v>
      </c>
      <c r="G171" s="21">
        <f>IFERROR(VLOOKUP(F171,Base!$H$4:$J$55,3,FALSE),"")</f>
        <v>43491</v>
      </c>
      <c r="H171" s="54"/>
      <c r="I171" s="53" t="str">
        <f t="shared" si="240"/>
        <v/>
      </c>
      <c r="J171" s="28"/>
      <c r="K171" s="28"/>
      <c r="L171" s="53" t="str">
        <f t="shared" si="241"/>
        <v/>
      </c>
      <c r="M171" s="54"/>
      <c r="N171" s="53" t="str">
        <f t="shared" si="242"/>
        <v/>
      </c>
      <c r="O171" s="53" t="str">
        <f>IF(SUMIFS(L$9:L171,B$9:B171,B171)-SUMIFS(M$9:M171,B$9:B171,B171)=0,"",IF(N171&lt;&gt;"",M171-L171-N171+SUMIFS(L$9:L171,B$9:B171,B171)-SUMIFS(M$9:M171,B$9:B171,B171),+SUMIFS(L$9:L171,B$9:B171,B171)-SUMIFS(M$9:M171,B$9:B171,B171)))</f>
        <v/>
      </c>
      <c r="P171" s="1"/>
      <c r="Q171" s="61"/>
    </row>
    <row r="172" spans="2:17" x14ac:dyDescent="0.2">
      <c r="B172" s="60" t="s">
        <v>64</v>
      </c>
      <c r="C172" s="64" t="s">
        <v>24</v>
      </c>
      <c r="D172" s="65">
        <v>2019</v>
      </c>
      <c r="E172" s="48" t="s">
        <v>8</v>
      </c>
      <c r="F172" s="28">
        <v>3</v>
      </c>
      <c r="G172" s="21">
        <f>IFERROR(VLOOKUP(F172,Base!$H$4:$J$55,3,FALSE),"")</f>
        <v>43484</v>
      </c>
      <c r="H172" s="54"/>
      <c r="I172" s="53" t="str">
        <f t="shared" ref="I172:I173" si="243">IF(IF(H172&lt;40,0,(H172-40)*1.5)=0,"",IF(H172&lt;40,0,(H172-40)*1.5))</f>
        <v/>
      </c>
      <c r="J172" s="28"/>
      <c r="K172" s="28"/>
      <c r="L172" s="53" t="str">
        <f t="shared" ref="L172:L173" si="244">IF(SUM(I172:K172)+IF(ISBLANK(H172),0,MIN(H172,40))=0,"",SUM(I172:K172)+IF(ISBLANK(H172),0,MIN(H172,40)))</f>
        <v/>
      </c>
      <c r="M172" s="54"/>
      <c r="N172" s="53" t="str">
        <f t="shared" ref="N172:N173" si="245">IF(M172&gt;40,IF(M172-40-(40-L172)&gt;0,(40-L172)+((M172-40)*1.5),40-L172),"")</f>
        <v/>
      </c>
      <c r="O172" s="53" t="str">
        <f>IF(SUMIFS(L$9:L172,B$9:B172,B172)-SUMIFS(M$9:M172,B$9:B172,B172)=0,"",IF(N172&lt;&gt;"",M172-L172-N172+SUMIFS(L$9:L172,B$9:B172,B172)-SUMIFS(M$9:M172,B$9:B172,B172),+SUMIFS(L$9:L172,B$9:B172,B172)-SUMIFS(M$9:M172,B$9:B172,B172)))</f>
        <v/>
      </c>
      <c r="P172" s="1"/>
      <c r="Q172" s="61"/>
    </row>
    <row r="173" spans="2:17" x14ac:dyDescent="0.2">
      <c r="B173" s="60" t="s">
        <v>64</v>
      </c>
      <c r="C173" s="64" t="s">
        <v>24</v>
      </c>
      <c r="D173" s="65">
        <v>2019</v>
      </c>
      <c r="E173" s="48" t="s">
        <v>8</v>
      </c>
      <c r="F173" s="28">
        <v>4</v>
      </c>
      <c r="G173" s="21">
        <f>IFERROR(VLOOKUP(F173,Base!$H$4:$J$55,3,FALSE),"")</f>
        <v>43491</v>
      </c>
      <c r="H173" s="54"/>
      <c r="I173" s="53" t="str">
        <f t="shared" si="243"/>
        <v/>
      </c>
      <c r="J173" s="28"/>
      <c r="K173" s="28"/>
      <c r="L173" s="53" t="str">
        <f t="shared" si="244"/>
        <v/>
      </c>
      <c r="M173" s="54"/>
      <c r="N173" s="53" t="str">
        <f t="shared" si="245"/>
        <v/>
      </c>
      <c r="O173" s="53" t="str">
        <f>IF(SUMIFS(L$9:L173,B$9:B173,B173)-SUMIFS(M$9:M173,B$9:B173,B173)=0,"",IF(N173&lt;&gt;"",M173-L173-N173+SUMIFS(L$9:L173,B$9:B173,B173)-SUMIFS(M$9:M173,B$9:B173,B173),+SUMIFS(L$9:L173,B$9:B173,B173)-SUMIFS(M$9:M173,B$9:B173,B173)))</f>
        <v/>
      </c>
      <c r="P173" s="1"/>
      <c r="Q173" s="61"/>
    </row>
    <row r="174" spans="2:17" x14ac:dyDescent="0.2">
      <c r="B174" s="60" t="s">
        <v>65</v>
      </c>
      <c r="C174" s="64" t="s">
        <v>25</v>
      </c>
      <c r="D174" s="65">
        <v>2019</v>
      </c>
      <c r="E174" s="48" t="s">
        <v>8</v>
      </c>
      <c r="F174" s="28">
        <v>3</v>
      </c>
      <c r="G174" s="21">
        <f>IFERROR(VLOOKUP(F174,Base!$H$4:$J$55,3,FALSE),"")</f>
        <v>43484</v>
      </c>
      <c r="H174" s="54"/>
      <c r="I174" s="53" t="str">
        <f t="shared" ref="I174:I175" si="246">IF(IF(H174&lt;40,0,(H174-40)*1.5)=0,"",IF(H174&lt;40,0,(H174-40)*1.5))</f>
        <v/>
      </c>
      <c r="J174" s="28"/>
      <c r="K174" s="28"/>
      <c r="L174" s="53" t="str">
        <f t="shared" ref="L174:L175" si="247">IF(SUM(I174:K174)+IF(ISBLANK(H174),0,MIN(H174,40))=0,"",SUM(I174:K174)+IF(ISBLANK(H174),0,MIN(H174,40)))</f>
        <v/>
      </c>
      <c r="M174" s="54"/>
      <c r="N174" s="53" t="str">
        <f t="shared" ref="N174:N175" si="248">IF(M174&gt;40,IF(M174-40-(40-L174)&gt;0,(40-L174)+((M174-40)*1.5),40-L174),"")</f>
        <v/>
      </c>
      <c r="O174" s="53" t="str">
        <f>IF(SUMIFS(L$9:L174,B$9:B174,B174)-SUMIFS(M$9:M174,B$9:B174,B174)=0,"",IF(N174&lt;&gt;"",M174-L174-N174+SUMIFS(L$9:L174,B$9:B174,B174)-SUMIFS(M$9:M174,B$9:B174,B174),+SUMIFS(L$9:L174,B$9:B174,B174)-SUMIFS(M$9:M174,B$9:B174,B174)))</f>
        <v/>
      </c>
      <c r="P174" s="1"/>
      <c r="Q174" s="61"/>
    </row>
    <row r="175" spans="2:17" x14ac:dyDescent="0.2">
      <c r="B175" s="60" t="s">
        <v>65</v>
      </c>
      <c r="C175" s="64" t="s">
        <v>25</v>
      </c>
      <c r="D175" s="65">
        <v>2019</v>
      </c>
      <c r="E175" s="48" t="s">
        <v>8</v>
      </c>
      <c r="F175" s="28">
        <v>4</v>
      </c>
      <c r="G175" s="21">
        <f>IFERROR(VLOOKUP(F175,Base!$H$4:$J$55,3,FALSE),"")</f>
        <v>43491</v>
      </c>
      <c r="H175" s="54"/>
      <c r="I175" s="53" t="str">
        <f t="shared" si="246"/>
        <v/>
      </c>
      <c r="J175" s="28"/>
      <c r="K175" s="28"/>
      <c r="L175" s="53" t="str">
        <f t="shared" si="247"/>
        <v/>
      </c>
      <c r="M175" s="54"/>
      <c r="N175" s="53" t="str">
        <f t="shared" si="248"/>
        <v/>
      </c>
      <c r="O175" s="53" t="str">
        <f>IF(SUMIFS(L$9:L175,B$9:B175,B175)-SUMIFS(M$9:M175,B$9:B175,B175)=0,"",IF(N175&lt;&gt;"",M175-L175-N175+SUMIFS(L$9:L175,B$9:B175,B175)-SUMIFS(M$9:M175,B$9:B175,B175),+SUMIFS(L$9:L175,B$9:B175,B175)-SUMIFS(M$9:M175,B$9:B175,B175)))</f>
        <v/>
      </c>
      <c r="P175" s="1"/>
      <c r="Q175" s="61"/>
    </row>
    <row r="176" spans="2:17" x14ac:dyDescent="0.2">
      <c r="B176" s="60" t="s">
        <v>66</v>
      </c>
      <c r="C176" s="64" t="s">
        <v>26</v>
      </c>
      <c r="D176" s="65">
        <v>2019</v>
      </c>
      <c r="E176" s="48" t="s">
        <v>8</v>
      </c>
      <c r="F176" s="28">
        <v>3</v>
      </c>
      <c r="G176" s="21">
        <f>IFERROR(VLOOKUP(F176,Base!$H$4:$J$55,3,FALSE),"")</f>
        <v>43484</v>
      </c>
      <c r="H176" s="54"/>
      <c r="I176" s="53" t="str">
        <f t="shared" ref="I176:I177" si="249">IF(IF(H176&lt;40,0,(H176-40)*1.5)=0,"",IF(H176&lt;40,0,(H176-40)*1.5))</f>
        <v/>
      </c>
      <c r="J176" s="28"/>
      <c r="K176" s="28"/>
      <c r="L176" s="53" t="str">
        <f t="shared" ref="L176:L177" si="250">IF(SUM(I176:K176)+IF(ISBLANK(H176),0,MIN(H176,40))=0,"",SUM(I176:K176)+IF(ISBLANK(H176),0,MIN(H176,40)))</f>
        <v/>
      </c>
      <c r="M176" s="54"/>
      <c r="N176" s="53" t="str">
        <f t="shared" ref="N176:N177" si="251">IF(M176&gt;40,IF(M176-40-(40-L176)&gt;0,(40-L176)+((M176-40)*1.5),40-L176),"")</f>
        <v/>
      </c>
      <c r="O176" s="53" t="str">
        <f>IF(SUMIFS(L$9:L176,B$9:B176,B176)-SUMIFS(M$9:M176,B$9:B176,B176)=0,"",IF(N176&lt;&gt;"",M176-L176-N176+SUMIFS(L$9:L176,B$9:B176,B176)-SUMIFS(M$9:M176,B$9:B176,B176),+SUMIFS(L$9:L176,B$9:B176,B176)-SUMIFS(M$9:M176,B$9:B176,B176)))</f>
        <v/>
      </c>
      <c r="P176" s="1"/>
      <c r="Q176" s="61"/>
    </row>
    <row r="177" spans="2:17" x14ac:dyDescent="0.2">
      <c r="B177" s="60" t="s">
        <v>66</v>
      </c>
      <c r="C177" s="64" t="s">
        <v>26</v>
      </c>
      <c r="D177" s="65">
        <v>2019</v>
      </c>
      <c r="E177" s="48" t="s">
        <v>8</v>
      </c>
      <c r="F177" s="28">
        <v>4</v>
      </c>
      <c r="G177" s="21">
        <f>IFERROR(VLOOKUP(F177,Base!$H$4:$J$55,3,FALSE),"")</f>
        <v>43491</v>
      </c>
      <c r="H177" s="54"/>
      <c r="I177" s="53" t="str">
        <f t="shared" si="249"/>
        <v/>
      </c>
      <c r="J177" s="28"/>
      <c r="K177" s="28"/>
      <c r="L177" s="53" t="str">
        <f t="shared" si="250"/>
        <v/>
      </c>
      <c r="M177" s="54"/>
      <c r="N177" s="53" t="str">
        <f t="shared" si="251"/>
        <v/>
      </c>
      <c r="O177" s="53" t="str">
        <f>IF(SUMIFS(L$9:L177,B$9:B177,B177)-SUMIFS(M$9:M177,B$9:B177,B177)=0,"",IF(N177&lt;&gt;"",M177-L177-N177+SUMIFS(L$9:L177,B$9:B177,B177)-SUMIFS(M$9:M177,B$9:B177,B177),+SUMIFS(L$9:L177,B$9:B177,B177)-SUMIFS(M$9:M177,B$9:B177,B177)))</f>
        <v/>
      </c>
      <c r="P177" s="1"/>
      <c r="Q177" s="61"/>
    </row>
    <row r="178" spans="2:17" x14ac:dyDescent="0.2">
      <c r="B178" s="60" t="s">
        <v>67</v>
      </c>
      <c r="C178" s="64" t="s">
        <v>27</v>
      </c>
      <c r="D178" s="65">
        <v>2019</v>
      </c>
      <c r="E178" s="48" t="s">
        <v>8</v>
      </c>
      <c r="F178" s="28">
        <v>3</v>
      </c>
      <c r="G178" s="21">
        <f>IFERROR(VLOOKUP(F178,Base!$H$4:$J$55,3,FALSE),"")</f>
        <v>43484</v>
      </c>
      <c r="H178" s="54"/>
      <c r="I178" s="53" t="str">
        <f t="shared" ref="I178:I179" si="252">IF(IF(H178&lt;40,0,(H178-40)*1.5)=0,"",IF(H178&lt;40,0,(H178-40)*1.5))</f>
        <v/>
      </c>
      <c r="J178" s="28"/>
      <c r="K178" s="28"/>
      <c r="L178" s="53" t="str">
        <f t="shared" ref="L178:L179" si="253">IF(SUM(I178:K178)+IF(ISBLANK(H178),0,MIN(H178,40))=0,"",SUM(I178:K178)+IF(ISBLANK(H178),0,MIN(H178,40)))</f>
        <v/>
      </c>
      <c r="M178" s="54"/>
      <c r="N178" s="53" t="str">
        <f t="shared" ref="N178:N179" si="254">IF(M178&gt;40,IF(M178-40-(40-L178)&gt;0,(40-L178)+((M178-40)*1.5),40-L178),"")</f>
        <v/>
      </c>
      <c r="O178" s="53" t="str">
        <f>IF(SUMIFS(L$9:L178,B$9:B178,B178)-SUMIFS(M$9:M178,B$9:B178,B178)=0,"",IF(N178&lt;&gt;"",M178-L178-N178+SUMIFS(L$9:L178,B$9:B178,B178)-SUMIFS(M$9:M178,B$9:B178,B178),+SUMIFS(L$9:L178,B$9:B178,B178)-SUMIFS(M$9:M178,B$9:B178,B178)))</f>
        <v/>
      </c>
      <c r="P178" s="1"/>
      <c r="Q178" s="61"/>
    </row>
    <row r="179" spans="2:17" x14ac:dyDescent="0.2">
      <c r="B179" s="60" t="s">
        <v>67</v>
      </c>
      <c r="C179" s="64" t="s">
        <v>27</v>
      </c>
      <c r="D179" s="65">
        <v>2019</v>
      </c>
      <c r="E179" s="48" t="s">
        <v>8</v>
      </c>
      <c r="F179" s="28">
        <v>4</v>
      </c>
      <c r="G179" s="21">
        <f>IFERROR(VLOOKUP(F179,Base!$H$4:$J$55,3,FALSE),"")</f>
        <v>43491</v>
      </c>
      <c r="H179" s="54"/>
      <c r="I179" s="53" t="str">
        <f t="shared" si="252"/>
        <v/>
      </c>
      <c r="J179" s="28"/>
      <c r="K179" s="28"/>
      <c r="L179" s="53" t="str">
        <f t="shared" si="253"/>
        <v/>
      </c>
      <c r="M179" s="54"/>
      <c r="N179" s="53" t="str">
        <f t="shared" si="254"/>
        <v/>
      </c>
      <c r="O179" s="53" t="str">
        <f>IF(SUMIFS(L$9:L179,B$9:B179,B179)-SUMIFS(M$9:M179,B$9:B179,B179)=0,"",IF(N179&lt;&gt;"",M179-L179-N179+SUMIFS(L$9:L179,B$9:B179,B179)-SUMIFS(M$9:M179,B$9:B179,B179),+SUMIFS(L$9:L179,B$9:B179,B179)-SUMIFS(M$9:M179,B$9:B179,B179)))</f>
        <v/>
      </c>
      <c r="P179" s="1"/>
      <c r="Q179" s="61"/>
    </row>
    <row r="180" spans="2:17" x14ac:dyDescent="0.2">
      <c r="B180" s="60" t="s">
        <v>68</v>
      </c>
      <c r="C180" s="64" t="s">
        <v>23</v>
      </c>
      <c r="D180" s="65">
        <v>2019</v>
      </c>
      <c r="E180" s="48" t="s">
        <v>8</v>
      </c>
      <c r="F180" s="28">
        <v>3</v>
      </c>
      <c r="G180" s="21">
        <f>IFERROR(VLOOKUP(F180,Base!$H$4:$J$55,3,FALSE),"")</f>
        <v>43484</v>
      </c>
      <c r="H180" s="54"/>
      <c r="I180" s="53" t="str">
        <f t="shared" ref="I180:I181" si="255">IF(IF(H180&lt;40,0,(H180-40)*1.5)=0,"",IF(H180&lt;40,0,(H180-40)*1.5))</f>
        <v/>
      </c>
      <c r="J180" s="28"/>
      <c r="K180" s="28"/>
      <c r="L180" s="53" t="str">
        <f t="shared" ref="L180:L181" si="256">IF(SUM(I180:K180)+IF(ISBLANK(H180),0,MIN(H180,40))=0,"",SUM(I180:K180)+IF(ISBLANK(H180),0,MIN(H180,40)))</f>
        <v/>
      </c>
      <c r="M180" s="54"/>
      <c r="N180" s="53" t="str">
        <f t="shared" ref="N180:N181" si="257">IF(M180&gt;40,IF(M180-40-(40-L180)&gt;0,(40-L180)+((M180-40)*1.5),40-L180),"")</f>
        <v/>
      </c>
      <c r="O180" s="53" t="str">
        <f>IF(SUMIFS(L$9:L180,B$9:B180,B180)-SUMIFS(M$9:M180,B$9:B180,B180)=0,"",IF(N180&lt;&gt;"",M180-L180-N180+SUMIFS(L$9:L180,B$9:B180,B180)-SUMIFS(M$9:M180,B$9:B180,B180),+SUMIFS(L$9:L180,B$9:B180,B180)-SUMIFS(M$9:M180,B$9:B180,B180)))</f>
        <v/>
      </c>
      <c r="P180" s="1"/>
      <c r="Q180" s="61"/>
    </row>
    <row r="181" spans="2:17" x14ac:dyDescent="0.2">
      <c r="B181" s="60" t="s">
        <v>68</v>
      </c>
      <c r="C181" s="64" t="s">
        <v>23</v>
      </c>
      <c r="D181" s="65">
        <v>2019</v>
      </c>
      <c r="E181" s="48" t="s">
        <v>8</v>
      </c>
      <c r="F181" s="28">
        <v>4</v>
      </c>
      <c r="G181" s="21">
        <f>IFERROR(VLOOKUP(F181,Base!$H$4:$J$55,3,FALSE),"")</f>
        <v>43491</v>
      </c>
      <c r="H181" s="54"/>
      <c r="I181" s="53" t="str">
        <f t="shared" si="255"/>
        <v/>
      </c>
      <c r="J181" s="28"/>
      <c r="K181" s="28"/>
      <c r="L181" s="53" t="str">
        <f t="shared" si="256"/>
        <v/>
      </c>
      <c r="M181" s="54"/>
      <c r="N181" s="53" t="str">
        <f t="shared" si="257"/>
        <v/>
      </c>
      <c r="O181" s="53" t="str">
        <f>IF(SUMIFS(L$9:L181,B$9:B181,B181)-SUMIFS(M$9:M181,B$9:B181,B181)=0,"",IF(N181&lt;&gt;"",M181-L181-N181+SUMIFS(L$9:L181,B$9:B181,B181)-SUMIFS(M$9:M181,B$9:B181,B181),+SUMIFS(L$9:L181,B$9:B181,B181)-SUMIFS(M$9:M181,B$9:B181,B181)))</f>
        <v/>
      </c>
      <c r="P181" s="1"/>
      <c r="Q181" s="61"/>
    </row>
    <row r="182" spans="2:17" x14ac:dyDescent="0.2">
      <c r="B182" s="60" t="s">
        <v>69</v>
      </c>
      <c r="C182" s="64" t="s">
        <v>24</v>
      </c>
      <c r="D182" s="65">
        <v>2019</v>
      </c>
      <c r="E182" s="48" t="s">
        <v>8</v>
      </c>
      <c r="F182" s="28">
        <v>3</v>
      </c>
      <c r="G182" s="21">
        <f>IFERROR(VLOOKUP(F182,Base!$H$4:$J$55,3,FALSE),"")</f>
        <v>43484</v>
      </c>
      <c r="H182" s="54"/>
      <c r="I182" s="53" t="str">
        <f t="shared" ref="I182:I183" si="258">IF(IF(H182&lt;40,0,(H182-40)*1.5)=0,"",IF(H182&lt;40,0,(H182-40)*1.5))</f>
        <v/>
      </c>
      <c r="J182" s="28"/>
      <c r="K182" s="28"/>
      <c r="L182" s="53" t="str">
        <f t="shared" ref="L182:L183" si="259">IF(SUM(I182:K182)+IF(ISBLANK(H182),0,MIN(H182,40))=0,"",SUM(I182:K182)+IF(ISBLANK(H182),0,MIN(H182,40)))</f>
        <v/>
      </c>
      <c r="M182" s="54"/>
      <c r="N182" s="53" t="str">
        <f t="shared" ref="N182:N183" si="260">IF(M182&gt;40,IF(M182-40-(40-L182)&gt;0,(40-L182)+((M182-40)*1.5),40-L182),"")</f>
        <v/>
      </c>
      <c r="O182" s="53" t="str">
        <f>IF(SUMIFS(L$9:L182,B$9:B182,B182)-SUMIFS(M$9:M182,B$9:B182,B182)=0,"",IF(N182&lt;&gt;"",M182-L182-N182+SUMIFS(L$9:L182,B$9:B182,B182)-SUMIFS(M$9:M182,B$9:B182,B182),+SUMIFS(L$9:L182,B$9:B182,B182)-SUMIFS(M$9:M182,B$9:B182,B182)))</f>
        <v/>
      </c>
      <c r="P182" s="1"/>
      <c r="Q182" s="61"/>
    </row>
    <row r="183" spans="2:17" x14ac:dyDescent="0.2">
      <c r="B183" s="60" t="s">
        <v>69</v>
      </c>
      <c r="C183" s="64" t="s">
        <v>24</v>
      </c>
      <c r="D183" s="65">
        <v>2019</v>
      </c>
      <c r="E183" s="48" t="s">
        <v>8</v>
      </c>
      <c r="F183" s="28">
        <v>4</v>
      </c>
      <c r="G183" s="21">
        <f>IFERROR(VLOOKUP(F183,Base!$H$4:$J$55,3,FALSE),"")</f>
        <v>43491</v>
      </c>
      <c r="H183" s="54"/>
      <c r="I183" s="53" t="str">
        <f t="shared" si="258"/>
        <v/>
      </c>
      <c r="J183" s="28"/>
      <c r="K183" s="28"/>
      <c r="L183" s="53" t="str">
        <f t="shared" si="259"/>
        <v/>
      </c>
      <c r="M183" s="54"/>
      <c r="N183" s="53" t="str">
        <f t="shared" si="260"/>
        <v/>
      </c>
      <c r="O183" s="53" t="str">
        <f>IF(SUMIFS(L$9:L183,B$9:B183,B183)-SUMIFS(M$9:M183,B$9:B183,B183)=0,"",IF(N183&lt;&gt;"",M183-L183-N183+SUMIFS(L$9:L183,B$9:B183,B183)-SUMIFS(M$9:M183,B$9:B183,B183),+SUMIFS(L$9:L183,B$9:B183,B183)-SUMIFS(M$9:M183,B$9:B183,B183)))</f>
        <v/>
      </c>
      <c r="P183" s="1"/>
      <c r="Q183" s="61"/>
    </row>
    <row r="184" spans="2:17" x14ac:dyDescent="0.2">
      <c r="B184" s="60" t="s">
        <v>70</v>
      </c>
      <c r="C184" s="64" t="s">
        <v>25</v>
      </c>
      <c r="D184" s="65">
        <v>2019</v>
      </c>
      <c r="E184" s="48" t="s">
        <v>8</v>
      </c>
      <c r="F184" s="28">
        <v>3</v>
      </c>
      <c r="G184" s="21">
        <f>IFERROR(VLOOKUP(F184,Base!$H$4:$J$55,3,FALSE),"")</f>
        <v>43484</v>
      </c>
      <c r="H184" s="54"/>
      <c r="I184" s="53" t="str">
        <f t="shared" ref="I184:I185" si="261">IF(IF(H184&lt;40,0,(H184-40)*1.5)=0,"",IF(H184&lt;40,0,(H184-40)*1.5))</f>
        <v/>
      </c>
      <c r="J184" s="28"/>
      <c r="K184" s="28"/>
      <c r="L184" s="53" t="str">
        <f t="shared" ref="L184:L185" si="262">IF(SUM(I184:K184)+IF(ISBLANK(H184),0,MIN(H184,40))=0,"",SUM(I184:K184)+IF(ISBLANK(H184),0,MIN(H184,40)))</f>
        <v/>
      </c>
      <c r="M184" s="54"/>
      <c r="N184" s="53" t="str">
        <f t="shared" ref="N184:N185" si="263">IF(M184&gt;40,IF(M184-40-(40-L184)&gt;0,(40-L184)+((M184-40)*1.5),40-L184),"")</f>
        <v/>
      </c>
      <c r="O184" s="53" t="str">
        <f>IF(SUMIFS(L$9:L184,B$9:B184,B184)-SUMIFS(M$9:M184,B$9:B184,B184)=0,"",IF(N184&lt;&gt;"",M184-L184-N184+SUMIFS(L$9:L184,B$9:B184,B184)-SUMIFS(M$9:M184,B$9:B184,B184),+SUMIFS(L$9:L184,B$9:B184,B184)-SUMIFS(M$9:M184,B$9:B184,B184)))</f>
        <v/>
      </c>
      <c r="P184" s="1"/>
      <c r="Q184" s="61"/>
    </row>
    <row r="185" spans="2:17" x14ac:dyDescent="0.2">
      <c r="B185" s="60" t="s">
        <v>70</v>
      </c>
      <c r="C185" s="64" t="s">
        <v>25</v>
      </c>
      <c r="D185" s="65">
        <v>2019</v>
      </c>
      <c r="E185" s="48" t="s">
        <v>8</v>
      </c>
      <c r="F185" s="28">
        <v>4</v>
      </c>
      <c r="G185" s="21">
        <f>IFERROR(VLOOKUP(F185,Base!$H$4:$J$55,3,FALSE),"")</f>
        <v>43491</v>
      </c>
      <c r="H185" s="54"/>
      <c r="I185" s="53" t="str">
        <f t="shared" si="261"/>
        <v/>
      </c>
      <c r="J185" s="28"/>
      <c r="K185" s="28"/>
      <c r="L185" s="53" t="str">
        <f t="shared" si="262"/>
        <v/>
      </c>
      <c r="M185" s="54"/>
      <c r="N185" s="53" t="str">
        <f t="shared" si="263"/>
        <v/>
      </c>
      <c r="O185" s="53" t="str">
        <f>IF(SUMIFS(L$9:L185,B$9:B185,B185)-SUMIFS(M$9:M185,B$9:B185,B185)=0,"",IF(N185&lt;&gt;"",M185-L185-N185+SUMIFS(L$9:L185,B$9:B185,B185)-SUMIFS(M$9:M185,B$9:B185,B185),+SUMIFS(L$9:L185,B$9:B185,B185)-SUMIFS(M$9:M185,B$9:B185,B185)))</f>
        <v/>
      </c>
      <c r="P185" s="1"/>
      <c r="Q185" s="61"/>
    </row>
    <row r="186" spans="2:17" x14ac:dyDescent="0.2">
      <c r="B186" s="60" t="s">
        <v>71</v>
      </c>
      <c r="C186" s="64" t="s">
        <v>26</v>
      </c>
      <c r="D186" s="65">
        <v>2019</v>
      </c>
      <c r="E186" s="48" t="s">
        <v>8</v>
      </c>
      <c r="F186" s="28">
        <v>3</v>
      </c>
      <c r="G186" s="21">
        <f>IFERROR(VLOOKUP(F186,Base!$H$4:$J$55,3,FALSE),"")</f>
        <v>43484</v>
      </c>
      <c r="H186" s="54"/>
      <c r="I186" s="53" t="str">
        <f t="shared" ref="I186:I187" si="264">IF(IF(H186&lt;40,0,(H186-40)*1.5)=0,"",IF(H186&lt;40,0,(H186-40)*1.5))</f>
        <v/>
      </c>
      <c r="J186" s="28"/>
      <c r="K186" s="28"/>
      <c r="L186" s="53" t="str">
        <f t="shared" ref="L186:L187" si="265">IF(SUM(I186:K186)+IF(ISBLANK(H186),0,MIN(H186,40))=0,"",SUM(I186:K186)+IF(ISBLANK(H186),0,MIN(H186,40)))</f>
        <v/>
      </c>
      <c r="M186" s="54"/>
      <c r="N186" s="53" t="str">
        <f t="shared" ref="N186:N187" si="266">IF(M186&gt;40,IF(M186-40-(40-L186)&gt;0,(40-L186)+((M186-40)*1.5),40-L186),"")</f>
        <v/>
      </c>
      <c r="O186" s="53" t="str">
        <f>IF(SUMIFS(L$9:L186,B$9:B186,B186)-SUMIFS(M$9:M186,B$9:B186,B186)=0,"",IF(N186&lt;&gt;"",M186-L186-N186+SUMIFS(L$9:L186,B$9:B186,B186)-SUMIFS(M$9:M186,B$9:B186,B186),+SUMIFS(L$9:L186,B$9:B186,B186)-SUMIFS(M$9:M186,B$9:B186,B186)))</f>
        <v/>
      </c>
      <c r="P186" s="1"/>
      <c r="Q186" s="61"/>
    </row>
    <row r="187" spans="2:17" x14ac:dyDescent="0.2">
      <c r="B187" s="60" t="s">
        <v>71</v>
      </c>
      <c r="C187" s="64" t="s">
        <v>26</v>
      </c>
      <c r="D187" s="65">
        <v>2019</v>
      </c>
      <c r="E187" s="48" t="s">
        <v>8</v>
      </c>
      <c r="F187" s="28">
        <v>4</v>
      </c>
      <c r="G187" s="21">
        <f>IFERROR(VLOOKUP(F187,Base!$H$4:$J$55,3,FALSE),"")</f>
        <v>43491</v>
      </c>
      <c r="H187" s="54"/>
      <c r="I187" s="53" t="str">
        <f t="shared" si="264"/>
        <v/>
      </c>
      <c r="J187" s="28"/>
      <c r="K187" s="28"/>
      <c r="L187" s="53" t="str">
        <f t="shared" si="265"/>
        <v/>
      </c>
      <c r="M187" s="54"/>
      <c r="N187" s="53" t="str">
        <f t="shared" si="266"/>
        <v/>
      </c>
      <c r="O187" s="53" t="str">
        <f>IF(SUMIFS(L$9:L187,B$9:B187,B187)-SUMIFS(M$9:M187,B$9:B187,B187)=0,"",IF(N187&lt;&gt;"",M187-L187-N187+SUMIFS(L$9:L187,B$9:B187,B187)-SUMIFS(M$9:M187,B$9:B187,B187),+SUMIFS(L$9:L187,B$9:B187,B187)-SUMIFS(M$9:M187,B$9:B187,B187)))</f>
        <v/>
      </c>
      <c r="P187" s="1"/>
      <c r="Q187" s="61"/>
    </row>
    <row r="188" spans="2:17" x14ac:dyDescent="0.2">
      <c r="B188" s="60" t="s">
        <v>72</v>
      </c>
      <c r="C188" s="64" t="s">
        <v>27</v>
      </c>
      <c r="D188" s="65">
        <v>2019</v>
      </c>
      <c r="E188" s="48" t="s">
        <v>8</v>
      </c>
      <c r="F188" s="28">
        <v>3</v>
      </c>
      <c r="G188" s="21">
        <f>IFERROR(VLOOKUP(F188,Base!$H$4:$J$55,3,FALSE),"")</f>
        <v>43484</v>
      </c>
      <c r="H188" s="54"/>
      <c r="I188" s="53" t="str">
        <f t="shared" ref="I188:I189" si="267">IF(IF(H188&lt;40,0,(H188-40)*1.5)=0,"",IF(H188&lt;40,0,(H188-40)*1.5))</f>
        <v/>
      </c>
      <c r="J188" s="28"/>
      <c r="K188" s="28"/>
      <c r="L188" s="53" t="str">
        <f t="shared" ref="L188:L189" si="268">IF(SUM(I188:K188)+IF(ISBLANK(H188),0,MIN(H188,40))=0,"",SUM(I188:K188)+IF(ISBLANK(H188),0,MIN(H188,40)))</f>
        <v/>
      </c>
      <c r="M188" s="54"/>
      <c r="N188" s="53" t="str">
        <f t="shared" ref="N188:N189" si="269">IF(M188&gt;40,IF(M188-40-(40-L188)&gt;0,(40-L188)+((M188-40)*1.5),40-L188),"")</f>
        <v/>
      </c>
      <c r="O188" s="53" t="str">
        <f>IF(SUMIFS(L$9:L188,B$9:B188,B188)-SUMIFS(M$9:M188,B$9:B188,B188)=0,"",IF(N188&lt;&gt;"",M188-L188-N188+SUMIFS(L$9:L188,B$9:B188,B188)-SUMIFS(M$9:M188,B$9:B188,B188),+SUMIFS(L$9:L188,B$9:B188,B188)-SUMIFS(M$9:M188,B$9:B188,B188)))</f>
        <v/>
      </c>
      <c r="P188" s="1"/>
      <c r="Q188" s="61"/>
    </row>
    <row r="189" spans="2:17" x14ac:dyDescent="0.2">
      <c r="B189" s="60" t="s">
        <v>72</v>
      </c>
      <c r="C189" s="64" t="s">
        <v>27</v>
      </c>
      <c r="D189" s="65">
        <v>2019</v>
      </c>
      <c r="E189" s="48" t="s">
        <v>8</v>
      </c>
      <c r="F189" s="28">
        <v>4</v>
      </c>
      <c r="G189" s="21">
        <f>IFERROR(VLOOKUP(F189,Base!$H$4:$J$55,3,FALSE),"")</f>
        <v>43491</v>
      </c>
      <c r="H189" s="54"/>
      <c r="I189" s="53" t="str">
        <f t="shared" si="267"/>
        <v/>
      </c>
      <c r="J189" s="28"/>
      <c r="K189" s="28"/>
      <c r="L189" s="53" t="str">
        <f t="shared" si="268"/>
        <v/>
      </c>
      <c r="M189" s="54"/>
      <c r="N189" s="53" t="str">
        <f t="shared" si="269"/>
        <v/>
      </c>
      <c r="O189" s="53" t="str">
        <f>IF(SUMIFS(L$9:L189,B$9:B189,B189)-SUMIFS(M$9:M189,B$9:B189,B189)=0,"",IF(N189&lt;&gt;"",M189-L189-N189+SUMIFS(L$9:L189,B$9:B189,B189)-SUMIFS(M$9:M189,B$9:B189,B189),+SUMIFS(L$9:L189,B$9:B189,B189)-SUMIFS(M$9:M189,B$9:B189,B189)))</f>
        <v/>
      </c>
      <c r="P189" s="1"/>
      <c r="Q189" s="61"/>
    </row>
    <row r="190" spans="2:17" x14ac:dyDescent="0.2">
      <c r="B190" s="60" t="s">
        <v>28</v>
      </c>
      <c r="C190" s="64" t="s">
        <v>23</v>
      </c>
      <c r="D190" s="65">
        <v>2019</v>
      </c>
      <c r="E190" s="48" t="s">
        <v>9</v>
      </c>
      <c r="F190" s="28">
        <v>5</v>
      </c>
      <c r="G190" s="21">
        <f>IFERROR(VLOOKUP(F190,Base!$H$4:$J$55,3,FALSE),"")</f>
        <v>43498</v>
      </c>
      <c r="H190" s="54"/>
      <c r="I190" s="53" t="str">
        <f t="shared" ref="I190:I191" si="270">IF(IF(H190&lt;40,0,(H190-40)*1.5)=0,"",IF(H190&lt;40,0,(H190-40)*1.5))</f>
        <v/>
      </c>
      <c r="J190" s="28"/>
      <c r="K190" s="28"/>
      <c r="L190" s="53" t="str">
        <f t="shared" ref="L190:L191" si="271">IF(SUM(I190:K190)+IF(ISBLANK(H190),0,MIN(H190,40))=0,"",SUM(I190:K190)+IF(ISBLANK(H190),0,MIN(H190,40)))</f>
        <v/>
      </c>
      <c r="M190" s="54"/>
      <c r="N190" s="53" t="str">
        <f t="shared" ref="N190:N191" si="272">IF(M190&gt;40,IF(M190-40-(40-L190)&gt;0,(40-L190)+((M190-40)*1.5),40-L190),"")</f>
        <v/>
      </c>
      <c r="O190" s="53" t="str">
        <f>IF(SUMIFS(L$9:L190,B$9:B190,B190)-SUMIFS(M$9:M190,B$9:B190,B190)=0,"",IF(N190&lt;&gt;"",M190-L190-N190+SUMIFS(L$9:L190,B$9:B190,B190)-SUMIFS(M$9:M190,B$9:B190,B190),+SUMIFS(L$9:L190,B$9:B190,B190)-SUMIFS(M$9:M190,B$9:B190,B190)))</f>
        <v/>
      </c>
      <c r="P190" s="1"/>
      <c r="Q190" s="61"/>
    </row>
    <row r="191" spans="2:17" x14ac:dyDescent="0.2">
      <c r="B191" s="60" t="s">
        <v>28</v>
      </c>
      <c r="C191" s="64" t="s">
        <v>23</v>
      </c>
      <c r="D191" s="65">
        <v>2019</v>
      </c>
      <c r="E191" s="48" t="s">
        <v>9</v>
      </c>
      <c r="F191" s="28">
        <v>6</v>
      </c>
      <c r="G191" s="21">
        <f>IFERROR(VLOOKUP(F191,Base!$H$4:$J$55,3,FALSE),"")</f>
        <v>43505</v>
      </c>
      <c r="H191" s="54"/>
      <c r="I191" s="53" t="str">
        <f t="shared" si="270"/>
        <v/>
      </c>
      <c r="J191" s="28"/>
      <c r="K191" s="28"/>
      <c r="L191" s="53" t="str">
        <f t="shared" si="271"/>
        <v/>
      </c>
      <c r="M191" s="54"/>
      <c r="N191" s="53" t="str">
        <f t="shared" si="272"/>
        <v/>
      </c>
      <c r="O191" s="53" t="str">
        <f>IF(SUMIFS(L$9:L191,B$9:B191,B191)-SUMIFS(M$9:M191,B$9:B191,B191)=0,"",IF(N191&lt;&gt;"",M191-L191-N191+SUMIFS(L$9:L191,B$9:B191,B191)-SUMIFS(M$9:M191,B$9:B191,B191),+SUMIFS(L$9:L191,B$9:B191,B191)-SUMIFS(M$9:M191,B$9:B191,B191)))</f>
        <v/>
      </c>
      <c r="P191" s="1"/>
      <c r="Q191" s="61"/>
    </row>
    <row r="192" spans="2:17" x14ac:dyDescent="0.2">
      <c r="B192" s="60" t="s">
        <v>29</v>
      </c>
      <c r="C192" s="64" t="s">
        <v>24</v>
      </c>
      <c r="D192" s="65">
        <v>2019</v>
      </c>
      <c r="E192" s="48" t="s">
        <v>9</v>
      </c>
      <c r="F192" s="28">
        <v>5</v>
      </c>
      <c r="G192" s="21">
        <f>IFERROR(VLOOKUP(F192,Base!$H$4:$J$55,3,FALSE),"")</f>
        <v>43498</v>
      </c>
      <c r="H192" s="54"/>
      <c r="I192" s="53" t="str">
        <f t="shared" ref="I192:I193" si="273">IF(IF(H192&lt;40,0,(H192-40)*1.5)=0,"",IF(H192&lt;40,0,(H192-40)*1.5))</f>
        <v/>
      </c>
      <c r="J192" s="28"/>
      <c r="K192" s="28"/>
      <c r="L192" s="53" t="str">
        <f t="shared" ref="L192:L193" si="274">IF(SUM(I192:K192)+IF(ISBLANK(H192),0,MIN(H192,40))=0,"",SUM(I192:K192)+IF(ISBLANK(H192),0,MIN(H192,40)))</f>
        <v/>
      </c>
      <c r="M192" s="54"/>
      <c r="N192" s="53" t="str">
        <f t="shared" ref="N192:N193" si="275">IF(M192&gt;40,IF(M192-40-(40-L192)&gt;0,(40-L192)+((M192-40)*1.5),40-L192),"")</f>
        <v/>
      </c>
      <c r="O192" s="53" t="str">
        <f>IF(SUMIFS(L$9:L192,B$9:B192,B192)-SUMIFS(M$9:M192,B$9:B192,B192)=0,"",IF(N192&lt;&gt;"",M192-L192-N192+SUMIFS(L$9:L192,B$9:B192,B192)-SUMIFS(M$9:M192,B$9:B192,B192),+SUMIFS(L$9:L192,B$9:B192,B192)-SUMIFS(M$9:M192,B$9:B192,B192)))</f>
        <v/>
      </c>
      <c r="P192" s="1"/>
      <c r="Q192" s="61"/>
    </row>
    <row r="193" spans="2:17" x14ac:dyDescent="0.2">
      <c r="B193" s="60" t="s">
        <v>29</v>
      </c>
      <c r="C193" s="64" t="s">
        <v>24</v>
      </c>
      <c r="D193" s="65">
        <v>2019</v>
      </c>
      <c r="E193" s="48" t="s">
        <v>9</v>
      </c>
      <c r="F193" s="28">
        <v>6</v>
      </c>
      <c r="G193" s="21">
        <f>IFERROR(VLOOKUP(F193,Base!$H$4:$J$55,3,FALSE),"")</f>
        <v>43505</v>
      </c>
      <c r="H193" s="54"/>
      <c r="I193" s="53" t="str">
        <f t="shared" si="273"/>
        <v/>
      </c>
      <c r="J193" s="28"/>
      <c r="K193" s="28"/>
      <c r="L193" s="53" t="str">
        <f t="shared" si="274"/>
        <v/>
      </c>
      <c r="M193" s="54"/>
      <c r="N193" s="53" t="str">
        <f t="shared" si="275"/>
        <v/>
      </c>
      <c r="O193" s="53" t="str">
        <f>IF(SUMIFS(L$9:L193,B$9:B193,B193)-SUMIFS(M$9:M193,B$9:B193,B193)=0,"",IF(N193&lt;&gt;"",M193-L193-N193+SUMIFS(L$9:L193,B$9:B193,B193)-SUMIFS(M$9:M193,B$9:B193,B193),+SUMIFS(L$9:L193,B$9:B193,B193)-SUMIFS(M$9:M193,B$9:B193,B193)))</f>
        <v/>
      </c>
      <c r="P193" s="1"/>
      <c r="Q193" s="61"/>
    </row>
    <row r="194" spans="2:17" x14ac:dyDescent="0.2">
      <c r="B194" s="60" t="s">
        <v>30</v>
      </c>
      <c r="C194" s="64" t="s">
        <v>25</v>
      </c>
      <c r="D194" s="65">
        <v>2019</v>
      </c>
      <c r="E194" s="48" t="s">
        <v>9</v>
      </c>
      <c r="F194" s="28">
        <v>5</v>
      </c>
      <c r="G194" s="21">
        <f>IFERROR(VLOOKUP(F194,Base!$H$4:$J$55,3,FALSE),"")</f>
        <v>43498</v>
      </c>
      <c r="H194" s="54"/>
      <c r="I194" s="53" t="str">
        <f t="shared" ref="I194:I195" si="276">IF(IF(H194&lt;40,0,(H194-40)*1.5)=0,"",IF(H194&lt;40,0,(H194-40)*1.5))</f>
        <v/>
      </c>
      <c r="J194" s="28"/>
      <c r="K194" s="28"/>
      <c r="L194" s="53" t="str">
        <f t="shared" ref="L194:L195" si="277">IF(SUM(I194:K194)+IF(ISBLANK(H194),0,MIN(H194,40))=0,"",SUM(I194:K194)+IF(ISBLANK(H194),0,MIN(H194,40)))</f>
        <v/>
      </c>
      <c r="M194" s="54"/>
      <c r="N194" s="53" t="str">
        <f t="shared" ref="N194:N195" si="278">IF(M194&gt;40,IF(M194-40-(40-L194)&gt;0,(40-L194)+((M194-40)*1.5),40-L194),"")</f>
        <v/>
      </c>
      <c r="O194" s="53" t="str">
        <f>IF(SUMIFS(L$9:L194,B$9:B194,B194)-SUMIFS(M$9:M194,B$9:B194,B194)=0,"",IF(N194&lt;&gt;"",M194-L194-N194+SUMIFS(L$9:L194,B$9:B194,B194)-SUMIFS(M$9:M194,B$9:B194,B194),+SUMIFS(L$9:L194,B$9:B194,B194)-SUMIFS(M$9:M194,B$9:B194,B194)))</f>
        <v/>
      </c>
      <c r="P194" s="1"/>
      <c r="Q194" s="61"/>
    </row>
    <row r="195" spans="2:17" x14ac:dyDescent="0.2">
      <c r="B195" s="60" t="s">
        <v>30</v>
      </c>
      <c r="C195" s="64" t="s">
        <v>25</v>
      </c>
      <c r="D195" s="65">
        <v>2019</v>
      </c>
      <c r="E195" s="48" t="s">
        <v>9</v>
      </c>
      <c r="F195" s="28">
        <v>6</v>
      </c>
      <c r="G195" s="21">
        <f>IFERROR(VLOOKUP(F195,Base!$H$4:$J$55,3,FALSE),"")</f>
        <v>43505</v>
      </c>
      <c r="H195" s="54"/>
      <c r="I195" s="53" t="str">
        <f t="shared" si="276"/>
        <v/>
      </c>
      <c r="J195" s="28"/>
      <c r="K195" s="28"/>
      <c r="L195" s="53" t="str">
        <f t="shared" si="277"/>
        <v/>
      </c>
      <c r="M195" s="54"/>
      <c r="N195" s="53" t="str">
        <f t="shared" si="278"/>
        <v/>
      </c>
      <c r="O195" s="53" t="str">
        <f>IF(SUMIFS(L$9:L195,B$9:B195,B195)-SUMIFS(M$9:M195,B$9:B195,B195)=0,"",IF(N195&lt;&gt;"",M195-L195-N195+SUMIFS(L$9:L195,B$9:B195,B195)-SUMIFS(M$9:M195,B$9:B195,B195),+SUMIFS(L$9:L195,B$9:B195,B195)-SUMIFS(M$9:M195,B$9:B195,B195)))</f>
        <v/>
      </c>
      <c r="P195" s="1"/>
      <c r="Q195" s="61"/>
    </row>
    <row r="196" spans="2:17" x14ac:dyDescent="0.2">
      <c r="B196" s="60" t="s">
        <v>31</v>
      </c>
      <c r="C196" s="64" t="s">
        <v>26</v>
      </c>
      <c r="D196" s="65">
        <v>2019</v>
      </c>
      <c r="E196" s="48" t="s">
        <v>9</v>
      </c>
      <c r="F196" s="28">
        <v>5</v>
      </c>
      <c r="G196" s="21">
        <f>IFERROR(VLOOKUP(F196,Base!$H$4:$J$55,3,FALSE),"")</f>
        <v>43498</v>
      </c>
      <c r="H196" s="54"/>
      <c r="I196" s="53" t="str">
        <f t="shared" ref="I196:I197" si="279">IF(IF(H196&lt;40,0,(H196-40)*1.5)=0,"",IF(H196&lt;40,0,(H196-40)*1.5))</f>
        <v/>
      </c>
      <c r="J196" s="28"/>
      <c r="K196" s="28"/>
      <c r="L196" s="53" t="str">
        <f t="shared" ref="L196:L197" si="280">IF(SUM(I196:K196)+IF(ISBLANK(H196),0,MIN(H196,40))=0,"",SUM(I196:K196)+IF(ISBLANK(H196),0,MIN(H196,40)))</f>
        <v/>
      </c>
      <c r="M196" s="54"/>
      <c r="N196" s="53" t="str">
        <f t="shared" ref="N196:N197" si="281">IF(M196&gt;40,IF(M196-40-(40-L196)&gt;0,(40-L196)+((M196-40)*1.5),40-L196),"")</f>
        <v/>
      </c>
      <c r="O196" s="53" t="str">
        <f>IF(SUMIFS(L$9:L196,B$9:B196,B196)-SUMIFS(M$9:M196,B$9:B196,B196)=0,"",IF(N196&lt;&gt;"",M196-L196-N196+SUMIFS(L$9:L196,B$9:B196,B196)-SUMIFS(M$9:M196,B$9:B196,B196),+SUMIFS(L$9:L196,B$9:B196,B196)-SUMIFS(M$9:M196,B$9:B196,B196)))</f>
        <v/>
      </c>
      <c r="P196" s="1"/>
      <c r="Q196" s="61"/>
    </row>
    <row r="197" spans="2:17" x14ac:dyDescent="0.2">
      <c r="B197" s="60" t="s">
        <v>31</v>
      </c>
      <c r="C197" s="64" t="s">
        <v>26</v>
      </c>
      <c r="D197" s="65">
        <v>2019</v>
      </c>
      <c r="E197" s="48" t="s">
        <v>9</v>
      </c>
      <c r="F197" s="28">
        <v>6</v>
      </c>
      <c r="G197" s="21">
        <f>IFERROR(VLOOKUP(F197,Base!$H$4:$J$55,3,FALSE),"")</f>
        <v>43505</v>
      </c>
      <c r="H197" s="54"/>
      <c r="I197" s="53" t="str">
        <f t="shared" si="279"/>
        <v/>
      </c>
      <c r="J197" s="28"/>
      <c r="K197" s="28"/>
      <c r="L197" s="53" t="str">
        <f t="shared" si="280"/>
        <v/>
      </c>
      <c r="M197" s="54"/>
      <c r="N197" s="53" t="str">
        <f t="shared" si="281"/>
        <v/>
      </c>
      <c r="O197" s="53" t="str">
        <f>IF(SUMIFS(L$9:L197,B$9:B197,B197)-SUMIFS(M$9:M197,B$9:B197,B197)=0,"",IF(N197&lt;&gt;"",M197-L197-N197+SUMIFS(L$9:L197,B$9:B197,B197)-SUMIFS(M$9:M197,B$9:B197,B197),+SUMIFS(L$9:L197,B$9:B197,B197)-SUMIFS(M$9:M197,B$9:B197,B197)))</f>
        <v/>
      </c>
      <c r="P197" s="1"/>
      <c r="Q197" s="61"/>
    </row>
    <row r="198" spans="2:17" x14ac:dyDescent="0.2">
      <c r="B198" s="60" t="s">
        <v>32</v>
      </c>
      <c r="C198" s="64" t="s">
        <v>27</v>
      </c>
      <c r="D198" s="65">
        <v>2019</v>
      </c>
      <c r="E198" s="48" t="s">
        <v>9</v>
      </c>
      <c r="F198" s="28">
        <v>5</v>
      </c>
      <c r="G198" s="21">
        <f>IFERROR(VLOOKUP(F198,Base!$H$4:$J$55,3,FALSE),"")</f>
        <v>43498</v>
      </c>
      <c r="H198" s="54"/>
      <c r="I198" s="53" t="str">
        <f t="shared" ref="I198:I199" si="282">IF(IF(H198&lt;40,0,(H198-40)*1.5)=0,"",IF(H198&lt;40,0,(H198-40)*1.5))</f>
        <v/>
      </c>
      <c r="J198" s="28"/>
      <c r="K198" s="28"/>
      <c r="L198" s="53" t="str">
        <f t="shared" ref="L198:L199" si="283">IF(SUM(I198:K198)+IF(ISBLANK(H198),0,MIN(H198,40))=0,"",SUM(I198:K198)+IF(ISBLANK(H198),0,MIN(H198,40)))</f>
        <v/>
      </c>
      <c r="M198" s="54"/>
      <c r="N198" s="53" t="str">
        <f t="shared" ref="N198:N199" si="284">IF(M198&gt;40,IF(M198-40-(40-L198)&gt;0,(40-L198)+((M198-40)*1.5),40-L198),"")</f>
        <v/>
      </c>
      <c r="O198" s="53" t="str">
        <f>IF(SUMIFS(L$9:L198,B$9:B198,B198)-SUMIFS(M$9:M198,B$9:B198,B198)=0,"",IF(N198&lt;&gt;"",M198-L198-N198+SUMIFS(L$9:L198,B$9:B198,B198)-SUMIFS(M$9:M198,B$9:B198,B198),+SUMIFS(L$9:L198,B$9:B198,B198)-SUMIFS(M$9:M198,B$9:B198,B198)))</f>
        <v/>
      </c>
      <c r="P198" s="1"/>
      <c r="Q198" s="61"/>
    </row>
    <row r="199" spans="2:17" x14ac:dyDescent="0.2">
      <c r="B199" s="60" t="s">
        <v>32</v>
      </c>
      <c r="C199" s="64" t="s">
        <v>27</v>
      </c>
      <c r="D199" s="65">
        <v>2019</v>
      </c>
      <c r="E199" s="48" t="s">
        <v>9</v>
      </c>
      <c r="F199" s="28">
        <v>6</v>
      </c>
      <c r="G199" s="21">
        <f>IFERROR(VLOOKUP(F199,Base!$H$4:$J$55,3,FALSE),"")</f>
        <v>43505</v>
      </c>
      <c r="H199" s="54"/>
      <c r="I199" s="53" t="str">
        <f t="shared" si="282"/>
        <v/>
      </c>
      <c r="J199" s="28"/>
      <c r="K199" s="28"/>
      <c r="L199" s="53" t="str">
        <f t="shared" si="283"/>
        <v/>
      </c>
      <c r="M199" s="54"/>
      <c r="N199" s="53" t="str">
        <f t="shared" si="284"/>
        <v/>
      </c>
      <c r="O199" s="53" t="str">
        <f>IF(SUMIFS(L$9:L199,B$9:B199,B199)-SUMIFS(M$9:M199,B$9:B199,B199)=0,"",IF(N199&lt;&gt;"",M199-L199-N199+SUMIFS(L$9:L199,B$9:B199,B199)-SUMIFS(M$9:M199,B$9:B199,B199),+SUMIFS(L$9:L199,B$9:B199,B199)-SUMIFS(M$9:M199,B$9:B199,B199)))</f>
        <v/>
      </c>
      <c r="P199" s="1"/>
      <c r="Q199" s="61"/>
    </row>
    <row r="200" spans="2:17" x14ac:dyDescent="0.2">
      <c r="B200" s="60" t="s">
        <v>33</v>
      </c>
      <c r="C200" s="64" t="s">
        <v>23</v>
      </c>
      <c r="D200" s="65">
        <v>2019</v>
      </c>
      <c r="E200" s="48" t="s">
        <v>9</v>
      </c>
      <c r="F200" s="28">
        <v>5</v>
      </c>
      <c r="G200" s="21">
        <f>IFERROR(VLOOKUP(F200,Base!$H$4:$J$55,3,FALSE),"")</f>
        <v>43498</v>
      </c>
      <c r="H200" s="54"/>
      <c r="I200" s="53" t="str">
        <f t="shared" ref="I200:I201" si="285">IF(IF(H200&lt;40,0,(H200-40)*1.5)=0,"",IF(H200&lt;40,0,(H200-40)*1.5))</f>
        <v/>
      </c>
      <c r="J200" s="28"/>
      <c r="K200" s="28"/>
      <c r="L200" s="53" t="str">
        <f t="shared" ref="L200:L201" si="286">IF(SUM(I200:K200)+IF(ISBLANK(H200),0,MIN(H200,40))=0,"",SUM(I200:K200)+IF(ISBLANK(H200),0,MIN(H200,40)))</f>
        <v/>
      </c>
      <c r="M200" s="54"/>
      <c r="N200" s="53" t="str">
        <f t="shared" ref="N200:N201" si="287">IF(M200&gt;40,IF(M200-40-(40-L200)&gt;0,(40-L200)+((M200-40)*1.5),40-L200),"")</f>
        <v/>
      </c>
      <c r="O200" s="53" t="str">
        <f>IF(SUMIFS(L$9:L200,B$9:B200,B200)-SUMIFS(M$9:M200,B$9:B200,B200)=0,"",IF(N200&lt;&gt;"",M200-L200-N200+SUMIFS(L$9:L200,B$9:B200,B200)-SUMIFS(M$9:M200,B$9:B200,B200),+SUMIFS(L$9:L200,B$9:B200,B200)-SUMIFS(M$9:M200,B$9:B200,B200)))</f>
        <v/>
      </c>
      <c r="P200" s="1"/>
      <c r="Q200" s="61"/>
    </row>
    <row r="201" spans="2:17" x14ac:dyDescent="0.2">
      <c r="B201" s="60" t="s">
        <v>33</v>
      </c>
      <c r="C201" s="64" t="s">
        <v>23</v>
      </c>
      <c r="D201" s="65">
        <v>2019</v>
      </c>
      <c r="E201" s="48" t="s">
        <v>9</v>
      </c>
      <c r="F201" s="28">
        <v>6</v>
      </c>
      <c r="G201" s="21">
        <f>IFERROR(VLOOKUP(F201,Base!$H$4:$J$55,3,FALSE),"")</f>
        <v>43505</v>
      </c>
      <c r="H201" s="54"/>
      <c r="I201" s="53" t="str">
        <f t="shared" si="285"/>
        <v/>
      </c>
      <c r="J201" s="28"/>
      <c r="K201" s="28"/>
      <c r="L201" s="53" t="str">
        <f t="shared" si="286"/>
        <v/>
      </c>
      <c r="M201" s="54"/>
      <c r="N201" s="53" t="str">
        <f t="shared" si="287"/>
        <v/>
      </c>
      <c r="O201" s="53" t="str">
        <f>IF(SUMIFS(L$9:L201,B$9:B201,B201)-SUMIFS(M$9:M201,B$9:B201,B201)=0,"",IF(N201&lt;&gt;"",M201-L201-N201+SUMIFS(L$9:L201,B$9:B201,B201)-SUMIFS(M$9:M201,B$9:B201,B201),+SUMIFS(L$9:L201,B$9:B201,B201)-SUMIFS(M$9:M201,B$9:B201,B201)))</f>
        <v/>
      </c>
      <c r="P201" s="1"/>
      <c r="Q201" s="61"/>
    </row>
    <row r="202" spans="2:17" x14ac:dyDescent="0.2">
      <c r="B202" s="60" t="s">
        <v>34</v>
      </c>
      <c r="C202" s="64" t="s">
        <v>24</v>
      </c>
      <c r="D202" s="65">
        <v>2019</v>
      </c>
      <c r="E202" s="48" t="s">
        <v>9</v>
      </c>
      <c r="F202" s="28">
        <v>5</v>
      </c>
      <c r="G202" s="21">
        <f>IFERROR(VLOOKUP(F202,Base!$H$4:$J$55,3,FALSE),"")</f>
        <v>43498</v>
      </c>
      <c r="H202" s="54"/>
      <c r="I202" s="53" t="str">
        <f t="shared" ref="I202:I203" si="288">IF(IF(H202&lt;40,0,(H202-40)*1.5)=0,"",IF(H202&lt;40,0,(H202-40)*1.5))</f>
        <v/>
      </c>
      <c r="J202" s="28"/>
      <c r="K202" s="28"/>
      <c r="L202" s="53" t="str">
        <f t="shared" ref="L202:L203" si="289">IF(SUM(I202:K202)+IF(ISBLANK(H202),0,MIN(H202,40))=0,"",SUM(I202:K202)+IF(ISBLANK(H202),0,MIN(H202,40)))</f>
        <v/>
      </c>
      <c r="M202" s="54"/>
      <c r="N202" s="53" t="str">
        <f t="shared" ref="N202:N203" si="290">IF(M202&gt;40,IF(M202-40-(40-L202)&gt;0,(40-L202)+((M202-40)*1.5),40-L202),"")</f>
        <v/>
      </c>
      <c r="O202" s="53" t="str">
        <f>IF(SUMIFS(L$9:L202,B$9:B202,B202)-SUMIFS(M$9:M202,B$9:B202,B202)=0,"",IF(N202&lt;&gt;"",M202-L202-N202+SUMIFS(L$9:L202,B$9:B202,B202)-SUMIFS(M$9:M202,B$9:B202,B202),+SUMIFS(L$9:L202,B$9:B202,B202)-SUMIFS(M$9:M202,B$9:B202,B202)))</f>
        <v/>
      </c>
      <c r="P202" s="1"/>
      <c r="Q202" s="61"/>
    </row>
    <row r="203" spans="2:17" x14ac:dyDescent="0.2">
      <c r="B203" s="60" t="s">
        <v>34</v>
      </c>
      <c r="C203" s="64" t="s">
        <v>24</v>
      </c>
      <c r="D203" s="65">
        <v>2019</v>
      </c>
      <c r="E203" s="48" t="s">
        <v>9</v>
      </c>
      <c r="F203" s="28">
        <v>6</v>
      </c>
      <c r="G203" s="21">
        <f>IFERROR(VLOOKUP(F203,Base!$H$4:$J$55,3,FALSE),"")</f>
        <v>43505</v>
      </c>
      <c r="H203" s="54"/>
      <c r="I203" s="53" t="str">
        <f t="shared" si="288"/>
        <v/>
      </c>
      <c r="J203" s="28"/>
      <c r="K203" s="28"/>
      <c r="L203" s="53" t="str">
        <f t="shared" si="289"/>
        <v/>
      </c>
      <c r="M203" s="54"/>
      <c r="N203" s="53" t="str">
        <f t="shared" si="290"/>
        <v/>
      </c>
      <c r="O203" s="53" t="str">
        <f>IF(SUMIFS(L$9:L203,B$9:B203,B203)-SUMIFS(M$9:M203,B$9:B203,B203)=0,"",IF(N203&lt;&gt;"",M203-L203-N203+SUMIFS(L$9:L203,B$9:B203,B203)-SUMIFS(M$9:M203,B$9:B203,B203),+SUMIFS(L$9:L203,B$9:B203,B203)-SUMIFS(M$9:M203,B$9:B203,B203)))</f>
        <v/>
      </c>
      <c r="P203" s="1"/>
      <c r="Q203" s="61"/>
    </row>
    <row r="204" spans="2:17" x14ac:dyDescent="0.2">
      <c r="B204" s="60" t="s">
        <v>35</v>
      </c>
      <c r="C204" s="64" t="s">
        <v>25</v>
      </c>
      <c r="D204" s="65">
        <v>2019</v>
      </c>
      <c r="E204" s="48" t="s">
        <v>9</v>
      </c>
      <c r="F204" s="28">
        <v>5</v>
      </c>
      <c r="G204" s="21">
        <f>IFERROR(VLOOKUP(F204,Base!$H$4:$J$55,3,FALSE),"")</f>
        <v>43498</v>
      </c>
      <c r="H204" s="54"/>
      <c r="I204" s="53" t="str">
        <f t="shared" ref="I204:I205" si="291">IF(IF(H204&lt;40,0,(H204-40)*1.5)=0,"",IF(H204&lt;40,0,(H204-40)*1.5))</f>
        <v/>
      </c>
      <c r="J204" s="28"/>
      <c r="K204" s="28"/>
      <c r="L204" s="53" t="str">
        <f t="shared" ref="L204:L205" si="292">IF(SUM(I204:K204)+IF(ISBLANK(H204),0,MIN(H204,40))=0,"",SUM(I204:K204)+IF(ISBLANK(H204),0,MIN(H204,40)))</f>
        <v/>
      </c>
      <c r="M204" s="54"/>
      <c r="N204" s="53" t="str">
        <f t="shared" ref="N204:N205" si="293">IF(M204&gt;40,IF(M204-40-(40-L204)&gt;0,(40-L204)+((M204-40)*1.5),40-L204),"")</f>
        <v/>
      </c>
      <c r="O204" s="53" t="str">
        <f>IF(SUMIFS(L$9:L204,B$9:B204,B204)-SUMIFS(M$9:M204,B$9:B204,B204)=0,"",IF(N204&lt;&gt;"",M204-L204-N204+SUMIFS(L$9:L204,B$9:B204,B204)-SUMIFS(M$9:M204,B$9:B204,B204),+SUMIFS(L$9:L204,B$9:B204,B204)-SUMIFS(M$9:M204,B$9:B204,B204)))</f>
        <v/>
      </c>
      <c r="P204" s="1"/>
      <c r="Q204" s="61"/>
    </row>
    <row r="205" spans="2:17" x14ac:dyDescent="0.2">
      <c r="B205" s="60" t="s">
        <v>35</v>
      </c>
      <c r="C205" s="64" t="s">
        <v>25</v>
      </c>
      <c r="D205" s="65">
        <v>2019</v>
      </c>
      <c r="E205" s="48" t="s">
        <v>9</v>
      </c>
      <c r="F205" s="28">
        <v>6</v>
      </c>
      <c r="G205" s="21">
        <f>IFERROR(VLOOKUP(F205,Base!$H$4:$J$55,3,FALSE),"")</f>
        <v>43505</v>
      </c>
      <c r="H205" s="54"/>
      <c r="I205" s="53" t="str">
        <f t="shared" si="291"/>
        <v/>
      </c>
      <c r="J205" s="28"/>
      <c r="K205" s="28"/>
      <c r="L205" s="53" t="str">
        <f t="shared" si="292"/>
        <v/>
      </c>
      <c r="M205" s="54"/>
      <c r="N205" s="53" t="str">
        <f t="shared" si="293"/>
        <v/>
      </c>
      <c r="O205" s="53" t="str">
        <f>IF(SUMIFS(L$9:L205,B$9:B205,B205)-SUMIFS(M$9:M205,B$9:B205,B205)=0,"",IF(N205&lt;&gt;"",M205-L205-N205+SUMIFS(L$9:L205,B$9:B205,B205)-SUMIFS(M$9:M205,B$9:B205,B205),+SUMIFS(L$9:L205,B$9:B205,B205)-SUMIFS(M$9:M205,B$9:B205,B205)))</f>
        <v/>
      </c>
      <c r="P205" s="1"/>
      <c r="Q205" s="61"/>
    </row>
    <row r="206" spans="2:17" x14ac:dyDescent="0.2">
      <c r="B206" s="60" t="s">
        <v>36</v>
      </c>
      <c r="C206" s="64" t="s">
        <v>26</v>
      </c>
      <c r="D206" s="65">
        <v>2019</v>
      </c>
      <c r="E206" s="48" t="s">
        <v>9</v>
      </c>
      <c r="F206" s="28">
        <v>5</v>
      </c>
      <c r="G206" s="21">
        <f>IFERROR(VLOOKUP(F206,Base!$H$4:$J$55,3,FALSE),"")</f>
        <v>43498</v>
      </c>
      <c r="H206" s="54"/>
      <c r="I206" s="53" t="str">
        <f t="shared" ref="I206:I207" si="294">IF(IF(H206&lt;40,0,(H206-40)*1.5)=0,"",IF(H206&lt;40,0,(H206-40)*1.5))</f>
        <v/>
      </c>
      <c r="J206" s="28"/>
      <c r="K206" s="28"/>
      <c r="L206" s="53" t="str">
        <f t="shared" ref="L206:L207" si="295">IF(SUM(I206:K206)+IF(ISBLANK(H206),0,MIN(H206,40))=0,"",SUM(I206:K206)+IF(ISBLANK(H206),0,MIN(H206,40)))</f>
        <v/>
      </c>
      <c r="M206" s="54"/>
      <c r="N206" s="53" t="str">
        <f t="shared" ref="N206:N207" si="296">IF(M206&gt;40,IF(M206-40-(40-L206)&gt;0,(40-L206)+((M206-40)*1.5),40-L206),"")</f>
        <v/>
      </c>
      <c r="O206" s="53" t="str">
        <f>IF(SUMIFS(L$9:L206,B$9:B206,B206)-SUMIFS(M$9:M206,B$9:B206,B206)=0,"",IF(N206&lt;&gt;"",M206-L206-N206+SUMIFS(L$9:L206,B$9:B206,B206)-SUMIFS(M$9:M206,B$9:B206,B206),+SUMIFS(L$9:L206,B$9:B206,B206)-SUMIFS(M$9:M206,B$9:B206,B206)))</f>
        <v/>
      </c>
      <c r="P206" s="1"/>
      <c r="Q206" s="61"/>
    </row>
    <row r="207" spans="2:17" x14ac:dyDescent="0.2">
      <c r="B207" s="60" t="s">
        <v>36</v>
      </c>
      <c r="C207" s="64" t="s">
        <v>26</v>
      </c>
      <c r="D207" s="65">
        <v>2019</v>
      </c>
      <c r="E207" s="48" t="s">
        <v>9</v>
      </c>
      <c r="F207" s="28">
        <v>6</v>
      </c>
      <c r="G207" s="21">
        <f>IFERROR(VLOOKUP(F207,Base!$H$4:$J$55,3,FALSE),"")</f>
        <v>43505</v>
      </c>
      <c r="H207" s="54"/>
      <c r="I207" s="53" t="str">
        <f t="shared" si="294"/>
        <v/>
      </c>
      <c r="J207" s="28"/>
      <c r="K207" s="28"/>
      <c r="L207" s="53" t="str">
        <f t="shared" si="295"/>
        <v/>
      </c>
      <c r="M207" s="54"/>
      <c r="N207" s="53" t="str">
        <f t="shared" si="296"/>
        <v/>
      </c>
      <c r="O207" s="53" t="str">
        <f>IF(SUMIFS(L$9:L207,B$9:B207,B207)-SUMIFS(M$9:M207,B$9:B207,B207)=0,"",IF(N207&lt;&gt;"",M207-L207-N207+SUMIFS(L$9:L207,B$9:B207,B207)-SUMIFS(M$9:M207,B$9:B207,B207),+SUMIFS(L$9:L207,B$9:B207,B207)-SUMIFS(M$9:M207,B$9:B207,B207)))</f>
        <v/>
      </c>
      <c r="P207" s="1"/>
      <c r="Q207" s="61"/>
    </row>
    <row r="208" spans="2:17" x14ac:dyDescent="0.2">
      <c r="B208" s="60" t="s">
        <v>37</v>
      </c>
      <c r="C208" s="64" t="s">
        <v>27</v>
      </c>
      <c r="D208" s="65">
        <v>2019</v>
      </c>
      <c r="E208" s="48" t="s">
        <v>9</v>
      </c>
      <c r="F208" s="28">
        <v>5</v>
      </c>
      <c r="G208" s="21">
        <f>IFERROR(VLOOKUP(F208,Base!$H$4:$J$55,3,FALSE),"")</f>
        <v>43498</v>
      </c>
      <c r="H208" s="54"/>
      <c r="I208" s="53" t="str">
        <f t="shared" ref="I208:I209" si="297">IF(IF(H208&lt;40,0,(H208-40)*1.5)=0,"",IF(H208&lt;40,0,(H208-40)*1.5))</f>
        <v/>
      </c>
      <c r="J208" s="28"/>
      <c r="K208" s="28"/>
      <c r="L208" s="53" t="str">
        <f t="shared" ref="L208:L209" si="298">IF(SUM(I208:K208)+IF(ISBLANK(H208),0,MIN(H208,40))=0,"",SUM(I208:K208)+IF(ISBLANK(H208),0,MIN(H208,40)))</f>
        <v/>
      </c>
      <c r="M208" s="54"/>
      <c r="N208" s="53" t="str">
        <f t="shared" ref="N208:N209" si="299">IF(M208&gt;40,IF(M208-40-(40-L208)&gt;0,(40-L208)+((M208-40)*1.5),40-L208),"")</f>
        <v/>
      </c>
      <c r="O208" s="53" t="str">
        <f>IF(SUMIFS(L$9:L208,B$9:B208,B208)-SUMIFS(M$9:M208,B$9:B208,B208)=0,"",IF(N208&lt;&gt;"",M208-L208-N208+SUMIFS(L$9:L208,B$9:B208,B208)-SUMIFS(M$9:M208,B$9:B208,B208),+SUMIFS(L$9:L208,B$9:B208,B208)-SUMIFS(M$9:M208,B$9:B208,B208)))</f>
        <v/>
      </c>
      <c r="P208" s="1"/>
      <c r="Q208" s="61"/>
    </row>
    <row r="209" spans="2:17" x14ac:dyDescent="0.2">
      <c r="B209" s="60" t="s">
        <v>37</v>
      </c>
      <c r="C209" s="64" t="s">
        <v>27</v>
      </c>
      <c r="D209" s="65">
        <v>2019</v>
      </c>
      <c r="E209" s="48" t="s">
        <v>9</v>
      </c>
      <c r="F209" s="28">
        <v>6</v>
      </c>
      <c r="G209" s="21">
        <f>IFERROR(VLOOKUP(F209,Base!$H$4:$J$55,3,FALSE),"")</f>
        <v>43505</v>
      </c>
      <c r="H209" s="54"/>
      <c r="I209" s="53" t="str">
        <f t="shared" si="297"/>
        <v/>
      </c>
      <c r="J209" s="28"/>
      <c r="K209" s="28"/>
      <c r="L209" s="53" t="str">
        <f t="shared" si="298"/>
        <v/>
      </c>
      <c r="M209" s="54"/>
      <c r="N209" s="53" t="str">
        <f t="shared" si="299"/>
        <v/>
      </c>
      <c r="O209" s="53" t="str">
        <f>IF(SUMIFS(L$9:L209,B$9:B209,B209)-SUMIFS(M$9:M209,B$9:B209,B209)=0,"",IF(N209&lt;&gt;"",M209-L209-N209+SUMIFS(L$9:L209,B$9:B209,B209)-SUMIFS(M$9:M209,B$9:B209,B209),+SUMIFS(L$9:L209,B$9:B209,B209)-SUMIFS(M$9:M209,B$9:B209,B209)))</f>
        <v/>
      </c>
      <c r="P209" s="1"/>
      <c r="Q209" s="61"/>
    </row>
    <row r="210" spans="2:17" x14ac:dyDescent="0.2">
      <c r="B210" s="60" t="s">
        <v>38</v>
      </c>
      <c r="C210" s="64" t="s">
        <v>23</v>
      </c>
      <c r="D210" s="65">
        <v>2019</v>
      </c>
      <c r="E210" s="48" t="s">
        <v>9</v>
      </c>
      <c r="F210" s="28">
        <v>5</v>
      </c>
      <c r="G210" s="21">
        <f>IFERROR(VLOOKUP(F210,Base!$H$4:$J$55,3,FALSE),"")</f>
        <v>43498</v>
      </c>
      <c r="H210" s="54"/>
      <c r="I210" s="53" t="str">
        <f t="shared" ref="I210:I211" si="300">IF(IF(H210&lt;40,0,(H210-40)*1.5)=0,"",IF(H210&lt;40,0,(H210-40)*1.5))</f>
        <v/>
      </c>
      <c r="J210" s="28"/>
      <c r="K210" s="28"/>
      <c r="L210" s="53" t="str">
        <f t="shared" ref="L210:L211" si="301">IF(SUM(I210:K210)+IF(ISBLANK(H210),0,MIN(H210,40))=0,"",SUM(I210:K210)+IF(ISBLANK(H210),0,MIN(H210,40)))</f>
        <v/>
      </c>
      <c r="M210" s="54"/>
      <c r="N210" s="53" t="str">
        <f t="shared" ref="N210:N211" si="302">IF(M210&gt;40,IF(M210-40-(40-L210)&gt;0,(40-L210)+((M210-40)*1.5),40-L210),"")</f>
        <v/>
      </c>
      <c r="O210" s="53" t="str">
        <f>IF(SUMIFS(L$9:L210,B$9:B210,B210)-SUMIFS(M$9:M210,B$9:B210,B210)=0,"",IF(N210&lt;&gt;"",M210-L210-N210+SUMIFS(L$9:L210,B$9:B210,B210)-SUMIFS(M$9:M210,B$9:B210,B210),+SUMIFS(L$9:L210,B$9:B210,B210)-SUMIFS(M$9:M210,B$9:B210,B210)))</f>
        <v/>
      </c>
      <c r="P210" s="1"/>
      <c r="Q210" s="61"/>
    </row>
    <row r="211" spans="2:17" x14ac:dyDescent="0.2">
      <c r="B211" s="60" t="s">
        <v>38</v>
      </c>
      <c r="C211" s="64" t="s">
        <v>23</v>
      </c>
      <c r="D211" s="65">
        <v>2019</v>
      </c>
      <c r="E211" s="48" t="s">
        <v>9</v>
      </c>
      <c r="F211" s="28">
        <v>6</v>
      </c>
      <c r="G211" s="21">
        <f>IFERROR(VLOOKUP(F211,Base!$H$4:$J$55,3,FALSE),"")</f>
        <v>43505</v>
      </c>
      <c r="H211" s="54"/>
      <c r="I211" s="53" t="str">
        <f t="shared" si="300"/>
        <v/>
      </c>
      <c r="J211" s="28"/>
      <c r="K211" s="28"/>
      <c r="L211" s="53" t="str">
        <f t="shared" si="301"/>
        <v/>
      </c>
      <c r="M211" s="54"/>
      <c r="N211" s="53" t="str">
        <f t="shared" si="302"/>
        <v/>
      </c>
      <c r="O211" s="53" t="str">
        <f>IF(SUMIFS(L$9:L211,B$9:B211,B211)-SUMIFS(M$9:M211,B$9:B211,B211)=0,"",IF(N211&lt;&gt;"",M211-L211-N211+SUMIFS(L$9:L211,B$9:B211,B211)-SUMIFS(M$9:M211,B$9:B211,B211),+SUMIFS(L$9:L211,B$9:B211,B211)-SUMIFS(M$9:M211,B$9:B211,B211)))</f>
        <v/>
      </c>
      <c r="P211" s="1"/>
      <c r="Q211" s="61"/>
    </row>
    <row r="212" spans="2:17" x14ac:dyDescent="0.2">
      <c r="B212" s="60" t="s">
        <v>39</v>
      </c>
      <c r="C212" s="64" t="s">
        <v>24</v>
      </c>
      <c r="D212" s="65">
        <v>2019</v>
      </c>
      <c r="E212" s="48" t="s">
        <v>9</v>
      </c>
      <c r="F212" s="28">
        <v>5</v>
      </c>
      <c r="G212" s="21">
        <f>IFERROR(VLOOKUP(F212,Base!$H$4:$J$55,3,FALSE),"")</f>
        <v>43498</v>
      </c>
      <c r="H212" s="54"/>
      <c r="I212" s="53" t="str">
        <f t="shared" ref="I212:I213" si="303">IF(IF(H212&lt;40,0,(H212-40)*1.5)=0,"",IF(H212&lt;40,0,(H212-40)*1.5))</f>
        <v/>
      </c>
      <c r="J212" s="28"/>
      <c r="K212" s="28"/>
      <c r="L212" s="53" t="str">
        <f t="shared" ref="L212:L213" si="304">IF(SUM(I212:K212)+IF(ISBLANK(H212),0,MIN(H212,40))=0,"",SUM(I212:K212)+IF(ISBLANK(H212),0,MIN(H212,40)))</f>
        <v/>
      </c>
      <c r="M212" s="54"/>
      <c r="N212" s="53" t="str">
        <f t="shared" ref="N212:N213" si="305">IF(M212&gt;40,IF(M212-40-(40-L212)&gt;0,(40-L212)+((M212-40)*1.5),40-L212),"")</f>
        <v/>
      </c>
      <c r="O212" s="53" t="str">
        <f>IF(SUMIFS(L$9:L212,B$9:B212,B212)-SUMIFS(M$9:M212,B$9:B212,B212)=0,"",IF(N212&lt;&gt;"",M212-L212-N212+SUMIFS(L$9:L212,B$9:B212,B212)-SUMIFS(M$9:M212,B$9:B212,B212),+SUMIFS(L$9:L212,B$9:B212,B212)-SUMIFS(M$9:M212,B$9:B212,B212)))</f>
        <v/>
      </c>
      <c r="P212" s="1"/>
      <c r="Q212" s="61"/>
    </row>
    <row r="213" spans="2:17" x14ac:dyDescent="0.2">
      <c r="B213" s="60" t="s">
        <v>39</v>
      </c>
      <c r="C213" s="64" t="s">
        <v>24</v>
      </c>
      <c r="D213" s="65">
        <v>2019</v>
      </c>
      <c r="E213" s="48" t="s">
        <v>9</v>
      </c>
      <c r="F213" s="28">
        <v>6</v>
      </c>
      <c r="G213" s="21">
        <f>IFERROR(VLOOKUP(F213,Base!$H$4:$J$55,3,FALSE),"")</f>
        <v>43505</v>
      </c>
      <c r="H213" s="54"/>
      <c r="I213" s="53" t="str">
        <f t="shared" si="303"/>
        <v/>
      </c>
      <c r="J213" s="28"/>
      <c r="K213" s="28"/>
      <c r="L213" s="53" t="str">
        <f t="shared" si="304"/>
        <v/>
      </c>
      <c r="M213" s="54"/>
      <c r="N213" s="53" t="str">
        <f t="shared" si="305"/>
        <v/>
      </c>
      <c r="O213" s="53" t="str">
        <f>IF(SUMIFS(L$9:L213,B$9:B213,B213)-SUMIFS(M$9:M213,B$9:B213,B213)=0,"",IF(N213&lt;&gt;"",M213-L213-N213+SUMIFS(L$9:L213,B$9:B213,B213)-SUMIFS(M$9:M213,B$9:B213,B213),+SUMIFS(L$9:L213,B$9:B213,B213)-SUMIFS(M$9:M213,B$9:B213,B213)))</f>
        <v/>
      </c>
      <c r="P213" s="1"/>
      <c r="Q213" s="61"/>
    </row>
    <row r="214" spans="2:17" x14ac:dyDescent="0.2">
      <c r="B214" s="60" t="s">
        <v>40</v>
      </c>
      <c r="C214" s="64" t="s">
        <v>25</v>
      </c>
      <c r="D214" s="65">
        <v>2019</v>
      </c>
      <c r="E214" s="48" t="s">
        <v>9</v>
      </c>
      <c r="F214" s="28">
        <v>5</v>
      </c>
      <c r="G214" s="21">
        <f>IFERROR(VLOOKUP(F214,Base!$H$4:$J$55,3,FALSE),"")</f>
        <v>43498</v>
      </c>
      <c r="H214" s="54"/>
      <c r="I214" s="53" t="str">
        <f t="shared" ref="I214:I215" si="306">IF(IF(H214&lt;40,0,(H214-40)*1.5)=0,"",IF(H214&lt;40,0,(H214-40)*1.5))</f>
        <v/>
      </c>
      <c r="J214" s="28"/>
      <c r="K214" s="28"/>
      <c r="L214" s="53" t="str">
        <f t="shared" ref="L214:L215" si="307">IF(SUM(I214:K214)+IF(ISBLANK(H214),0,MIN(H214,40))=0,"",SUM(I214:K214)+IF(ISBLANK(H214),0,MIN(H214,40)))</f>
        <v/>
      </c>
      <c r="M214" s="54"/>
      <c r="N214" s="53" t="str">
        <f t="shared" ref="N214:N215" si="308">IF(M214&gt;40,IF(M214-40-(40-L214)&gt;0,(40-L214)+((M214-40)*1.5),40-L214),"")</f>
        <v/>
      </c>
      <c r="O214" s="53" t="str">
        <f>IF(SUMIFS(L$9:L214,B$9:B214,B214)-SUMIFS(M$9:M214,B$9:B214,B214)=0,"",IF(N214&lt;&gt;"",M214-L214-N214+SUMIFS(L$9:L214,B$9:B214,B214)-SUMIFS(M$9:M214,B$9:B214,B214),+SUMIFS(L$9:L214,B$9:B214,B214)-SUMIFS(M$9:M214,B$9:B214,B214)))</f>
        <v/>
      </c>
      <c r="P214" s="1"/>
      <c r="Q214" s="61"/>
    </row>
    <row r="215" spans="2:17" x14ac:dyDescent="0.2">
      <c r="B215" s="60" t="s">
        <v>40</v>
      </c>
      <c r="C215" s="64" t="s">
        <v>25</v>
      </c>
      <c r="D215" s="65">
        <v>2019</v>
      </c>
      <c r="E215" s="48" t="s">
        <v>9</v>
      </c>
      <c r="F215" s="28">
        <v>6</v>
      </c>
      <c r="G215" s="21">
        <f>IFERROR(VLOOKUP(F215,Base!$H$4:$J$55,3,FALSE),"")</f>
        <v>43505</v>
      </c>
      <c r="H215" s="54"/>
      <c r="I215" s="53" t="str">
        <f t="shared" si="306"/>
        <v/>
      </c>
      <c r="J215" s="28"/>
      <c r="K215" s="28"/>
      <c r="L215" s="53" t="str">
        <f t="shared" si="307"/>
        <v/>
      </c>
      <c r="M215" s="54"/>
      <c r="N215" s="53" t="str">
        <f t="shared" si="308"/>
        <v/>
      </c>
      <c r="O215" s="53" t="str">
        <f>IF(SUMIFS(L$9:L215,B$9:B215,B215)-SUMIFS(M$9:M215,B$9:B215,B215)=0,"",IF(N215&lt;&gt;"",M215-L215-N215+SUMIFS(L$9:L215,B$9:B215,B215)-SUMIFS(M$9:M215,B$9:B215,B215),+SUMIFS(L$9:L215,B$9:B215,B215)-SUMIFS(M$9:M215,B$9:B215,B215)))</f>
        <v/>
      </c>
      <c r="P215" s="1"/>
      <c r="Q215" s="61"/>
    </row>
    <row r="216" spans="2:17" x14ac:dyDescent="0.2">
      <c r="B216" s="60" t="s">
        <v>41</v>
      </c>
      <c r="C216" s="64" t="s">
        <v>26</v>
      </c>
      <c r="D216" s="65">
        <v>2019</v>
      </c>
      <c r="E216" s="48" t="s">
        <v>9</v>
      </c>
      <c r="F216" s="28">
        <v>5</v>
      </c>
      <c r="G216" s="21">
        <f>IFERROR(VLOOKUP(F216,Base!$H$4:$J$55,3,FALSE),"")</f>
        <v>43498</v>
      </c>
      <c r="H216" s="54"/>
      <c r="I216" s="53" t="str">
        <f t="shared" ref="I216:I217" si="309">IF(IF(H216&lt;40,0,(H216-40)*1.5)=0,"",IF(H216&lt;40,0,(H216-40)*1.5))</f>
        <v/>
      </c>
      <c r="J216" s="28"/>
      <c r="K216" s="28"/>
      <c r="L216" s="53" t="str">
        <f t="shared" ref="L216:L217" si="310">IF(SUM(I216:K216)+IF(ISBLANK(H216),0,MIN(H216,40))=0,"",SUM(I216:K216)+IF(ISBLANK(H216),0,MIN(H216,40)))</f>
        <v/>
      </c>
      <c r="M216" s="54"/>
      <c r="N216" s="53" t="str">
        <f t="shared" ref="N216:N217" si="311">IF(M216&gt;40,IF(M216-40-(40-L216)&gt;0,(40-L216)+((M216-40)*1.5),40-L216),"")</f>
        <v/>
      </c>
      <c r="O216" s="53" t="str">
        <f>IF(SUMIFS(L$9:L216,B$9:B216,B216)-SUMIFS(M$9:M216,B$9:B216,B216)=0,"",IF(N216&lt;&gt;"",M216-L216-N216+SUMIFS(L$9:L216,B$9:B216,B216)-SUMIFS(M$9:M216,B$9:B216,B216),+SUMIFS(L$9:L216,B$9:B216,B216)-SUMIFS(M$9:M216,B$9:B216,B216)))</f>
        <v/>
      </c>
      <c r="P216" s="1"/>
      <c r="Q216" s="61"/>
    </row>
    <row r="217" spans="2:17" x14ac:dyDescent="0.2">
      <c r="B217" s="60" t="s">
        <v>41</v>
      </c>
      <c r="C217" s="64" t="s">
        <v>26</v>
      </c>
      <c r="D217" s="65">
        <v>2019</v>
      </c>
      <c r="E217" s="48" t="s">
        <v>9</v>
      </c>
      <c r="F217" s="28">
        <v>6</v>
      </c>
      <c r="G217" s="21">
        <f>IFERROR(VLOOKUP(F217,Base!$H$4:$J$55,3,FALSE),"")</f>
        <v>43505</v>
      </c>
      <c r="H217" s="54"/>
      <c r="I217" s="53" t="str">
        <f t="shared" si="309"/>
        <v/>
      </c>
      <c r="J217" s="28"/>
      <c r="K217" s="28"/>
      <c r="L217" s="53" t="str">
        <f t="shared" si="310"/>
        <v/>
      </c>
      <c r="M217" s="54"/>
      <c r="N217" s="53" t="str">
        <f t="shared" si="311"/>
        <v/>
      </c>
      <c r="O217" s="53" t="str">
        <f>IF(SUMIFS(L$9:L217,B$9:B217,B217)-SUMIFS(M$9:M217,B$9:B217,B217)=0,"",IF(N217&lt;&gt;"",M217-L217-N217+SUMIFS(L$9:L217,B$9:B217,B217)-SUMIFS(M$9:M217,B$9:B217,B217),+SUMIFS(L$9:L217,B$9:B217,B217)-SUMIFS(M$9:M217,B$9:B217,B217)))</f>
        <v/>
      </c>
      <c r="P217" s="1"/>
      <c r="Q217" s="61"/>
    </row>
    <row r="218" spans="2:17" x14ac:dyDescent="0.2">
      <c r="B218" s="60" t="s">
        <v>42</v>
      </c>
      <c r="C218" s="64" t="s">
        <v>27</v>
      </c>
      <c r="D218" s="65">
        <v>2019</v>
      </c>
      <c r="E218" s="48" t="s">
        <v>9</v>
      </c>
      <c r="F218" s="28">
        <v>5</v>
      </c>
      <c r="G218" s="21">
        <f>IFERROR(VLOOKUP(F218,Base!$H$4:$J$55,3,FALSE),"")</f>
        <v>43498</v>
      </c>
      <c r="H218" s="54"/>
      <c r="I218" s="53" t="str">
        <f t="shared" ref="I218:I219" si="312">IF(IF(H218&lt;40,0,(H218-40)*1.5)=0,"",IF(H218&lt;40,0,(H218-40)*1.5))</f>
        <v/>
      </c>
      <c r="J218" s="28"/>
      <c r="K218" s="28"/>
      <c r="L218" s="53" t="str">
        <f t="shared" ref="L218:L219" si="313">IF(SUM(I218:K218)+IF(ISBLANK(H218),0,MIN(H218,40))=0,"",SUM(I218:K218)+IF(ISBLANK(H218),0,MIN(H218,40)))</f>
        <v/>
      </c>
      <c r="M218" s="54"/>
      <c r="N218" s="53" t="str">
        <f t="shared" ref="N218:N219" si="314">IF(M218&gt;40,IF(M218-40-(40-L218)&gt;0,(40-L218)+((M218-40)*1.5),40-L218),"")</f>
        <v/>
      </c>
      <c r="O218" s="53" t="str">
        <f>IF(SUMIFS(L$9:L218,B$9:B218,B218)-SUMIFS(M$9:M218,B$9:B218,B218)=0,"",IF(N218&lt;&gt;"",M218-L218-N218+SUMIFS(L$9:L218,B$9:B218,B218)-SUMIFS(M$9:M218,B$9:B218,B218),+SUMIFS(L$9:L218,B$9:B218,B218)-SUMIFS(M$9:M218,B$9:B218,B218)))</f>
        <v/>
      </c>
      <c r="P218" s="1"/>
      <c r="Q218" s="61"/>
    </row>
    <row r="219" spans="2:17" x14ac:dyDescent="0.2">
      <c r="B219" s="60" t="s">
        <v>42</v>
      </c>
      <c r="C219" s="64" t="s">
        <v>27</v>
      </c>
      <c r="D219" s="65">
        <v>2019</v>
      </c>
      <c r="E219" s="48" t="s">
        <v>9</v>
      </c>
      <c r="F219" s="28">
        <v>6</v>
      </c>
      <c r="G219" s="21">
        <f>IFERROR(VLOOKUP(F219,Base!$H$4:$J$55,3,FALSE),"")</f>
        <v>43505</v>
      </c>
      <c r="H219" s="54"/>
      <c r="I219" s="53" t="str">
        <f t="shared" si="312"/>
        <v/>
      </c>
      <c r="J219" s="28"/>
      <c r="K219" s="28"/>
      <c r="L219" s="53" t="str">
        <f t="shared" si="313"/>
        <v/>
      </c>
      <c r="M219" s="54"/>
      <c r="N219" s="53" t="str">
        <f t="shared" si="314"/>
        <v/>
      </c>
      <c r="O219" s="53" t="str">
        <f>IF(SUMIFS(L$9:L219,B$9:B219,B219)-SUMIFS(M$9:M219,B$9:B219,B219)=0,"",IF(N219&lt;&gt;"",M219-L219-N219+SUMIFS(L$9:L219,B$9:B219,B219)-SUMIFS(M$9:M219,B$9:B219,B219),+SUMIFS(L$9:L219,B$9:B219,B219)-SUMIFS(M$9:M219,B$9:B219,B219)))</f>
        <v/>
      </c>
      <c r="P219" s="1"/>
      <c r="Q219" s="61"/>
    </row>
    <row r="220" spans="2:17" x14ac:dyDescent="0.2">
      <c r="B220" s="60" t="s">
        <v>43</v>
      </c>
      <c r="C220" s="64" t="s">
        <v>23</v>
      </c>
      <c r="D220" s="65">
        <v>2019</v>
      </c>
      <c r="E220" s="48" t="s">
        <v>9</v>
      </c>
      <c r="F220" s="28">
        <v>5</v>
      </c>
      <c r="G220" s="21">
        <f>IFERROR(VLOOKUP(F220,Base!$H$4:$J$55,3,FALSE),"")</f>
        <v>43498</v>
      </c>
      <c r="H220" s="54"/>
      <c r="I220" s="53" t="str">
        <f t="shared" ref="I220:I221" si="315">IF(IF(H220&lt;40,0,(H220-40)*1.5)=0,"",IF(H220&lt;40,0,(H220-40)*1.5))</f>
        <v/>
      </c>
      <c r="J220" s="28"/>
      <c r="K220" s="28"/>
      <c r="L220" s="53" t="str">
        <f t="shared" ref="L220:L221" si="316">IF(SUM(I220:K220)+IF(ISBLANK(H220),0,MIN(H220,40))=0,"",SUM(I220:K220)+IF(ISBLANK(H220),0,MIN(H220,40)))</f>
        <v/>
      </c>
      <c r="M220" s="54"/>
      <c r="N220" s="53" t="str">
        <f t="shared" ref="N220:N221" si="317">IF(M220&gt;40,IF(M220-40-(40-L220)&gt;0,(40-L220)+((M220-40)*1.5),40-L220),"")</f>
        <v/>
      </c>
      <c r="O220" s="53" t="str">
        <f>IF(SUMIFS(L$9:L220,B$9:B220,B220)-SUMIFS(M$9:M220,B$9:B220,B220)=0,"",IF(N220&lt;&gt;"",M220-L220-N220+SUMIFS(L$9:L220,B$9:B220,B220)-SUMIFS(M$9:M220,B$9:B220,B220),+SUMIFS(L$9:L220,B$9:B220,B220)-SUMIFS(M$9:M220,B$9:B220,B220)))</f>
        <v/>
      </c>
      <c r="P220" s="1"/>
      <c r="Q220" s="61"/>
    </row>
    <row r="221" spans="2:17" x14ac:dyDescent="0.2">
      <c r="B221" s="60" t="s">
        <v>43</v>
      </c>
      <c r="C221" s="64" t="s">
        <v>23</v>
      </c>
      <c r="D221" s="65">
        <v>2019</v>
      </c>
      <c r="E221" s="48" t="s">
        <v>9</v>
      </c>
      <c r="F221" s="28">
        <v>6</v>
      </c>
      <c r="G221" s="21">
        <f>IFERROR(VLOOKUP(F221,Base!$H$4:$J$55,3,FALSE),"")</f>
        <v>43505</v>
      </c>
      <c r="H221" s="54"/>
      <c r="I221" s="53" t="str">
        <f t="shared" si="315"/>
        <v/>
      </c>
      <c r="J221" s="28"/>
      <c r="K221" s="28"/>
      <c r="L221" s="53" t="str">
        <f t="shared" si="316"/>
        <v/>
      </c>
      <c r="M221" s="54"/>
      <c r="N221" s="53" t="str">
        <f t="shared" si="317"/>
        <v/>
      </c>
      <c r="O221" s="53" t="str">
        <f>IF(SUMIFS(L$9:L221,B$9:B221,B221)-SUMIFS(M$9:M221,B$9:B221,B221)=0,"",IF(N221&lt;&gt;"",M221-L221-N221+SUMIFS(L$9:L221,B$9:B221,B221)-SUMIFS(M$9:M221,B$9:B221,B221),+SUMIFS(L$9:L221,B$9:B221,B221)-SUMIFS(M$9:M221,B$9:B221,B221)))</f>
        <v/>
      </c>
      <c r="P221" s="1"/>
      <c r="Q221" s="61"/>
    </row>
    <row r="222" spans="2:17" x14ac:dyDescent="0.2">
      <c r="B222" s="60" t="s">
        <v>44</v>
      </c>
      <c r="C222" s="64" t="s">
        <v>24</v>
      </c>
      <c r="D222" s="65">
        <v>2019</v>
      </c>
      <c r="E222" s="48" t="s">
        <v>9</v>
      </c>
      <c r="F222" s="28">
        <v>5</v>
      </c>
      <c r="G222" s="21">
        <f>IFERROR(VLOOKUP(F222,Base!$H$4:$J$55,3,FALSE),"")</f>
        <v>43498</v>
      </c>
      <c r="H222" s="54"/>
      <c r="I222" s="53" t="str">
        <f t="shared" ref="I222:I223" si="318">IF(IF(H222&lt;40,0,(H222-40)*1.5)=0,"",IF(H222&lt;40,0,(H222-40)*1.5))</f>
        <v/>
      </c>
      <c r="J222" s="28"/>
      <c r="K222" s="28"/>
      <c r="L222" s="53" t="str">
        <f t="shared" ref="L222:L223" si="319">IF(SUM(I222:K222)+IF(ISBLANK(H222),0,MIN(H222,40))=0,"",SUM(I222:K222)+IF(ISBLANK(H222),0,MIN(H222,40)))</f>
        <v/>
      </c>
      <c r="M222" s="54"/>
      <c r="N222" s="53" t="str">
        <f t="shared" ref="N222:N223" si="320">IF(M222&gt;40,IF(M222-40-(40-L222)&gt;0,(40-L222)+((M222-40)*1.5),40-L222),"")</f>
        <v/>
      </c>
      <c r="O222" s="53" t="str">
        <f>IF(SUMIFS(L$9:L222,B$9:B222,B222)-SUMIFS(M$9:M222,B$9:B222,B222)=0,"",IF(N222&lt;&gt;"",M222-L222-N222+SUMIFS(L$9:L222,B$9:B222,B222)-SUMIFS(M$9:M222,B$9:B222,B222),+SUMIFS(L$9:L222,B$9:B222,B222)-SUMIFS(M$9:M222,B$9:B222,B222)))</f>
        <v/>
      </c>
      <c r="P222" s="1"/>
      <c r="Q222" s="61"/>
    </row>
    <row r="223" spans="2:17" x14ac:dyDescent="0.2">
      <c r="B223" s="60" t="s">
        <v>44</v>
      </c>
      <c r="C223" s="64" t="s">
        <v>24</v>
      </c>
      <c r="D223" s="65">
        <v>2019</v>
      </c>
      <c r="E223" s="48" t="s">
        <v>9</v>
      </c>
      <c r="F223" s="28">
        <v>6</v>
      </c>
      <c r="G223" s="21">
        <f>IFERROR(VLOOKUP(F223,Base!$H$4:$J$55,3,FALSE),"")</f>
        <v>43505</v>
      </c>
      <c r="H223" s="54"/>
      <c r="I223" s="53" t="str">
        <f t="shared" si="318"/>
        <v/>
      </c>
      <c r="J223" s="28"/>
      <c r="K223" s="28"/>
      <c r="L223" s="53" t="str">
        <f t="shared" si="319"/>
        <v/>
      </c>
      <c r="M223" s="54"/>
      <c r="N223" s="53" t="str">
        <f t="shared" si="320"/>
        <v/>
      </c>
      <c r="O223" s="53" t="str">
        <f>IF(SUMIFS(L$9:L223,B$9:B223,B223)-SUMIFS(M$9:M223,B$9:B223,B223)=0,"",IF(N223&lt;&gt;"",M223-L223-N223+SUMIFS(L$9:L223,B$9:B223,B223)-SUMIFS(M$9:M223,B$9:B223,B223),+SUMIFS(L$9:L223,B$9:B223,B223)-SUMIFS(M$9:M223,B$9:B223,B223)))</f>
        <v/>
      </c>
      <c r="P223" s="1"/>
      <c r="Q223" s="61"/>
    </row>
    <row r="224" spans="2:17" x14ac:dyDescent="0.2">
      <c r="B224" s="60" t="s">
        <v>45</v>
      </c>
      <c r="C224" s="64" t="s">
        <v>25</v>
      </c>
      <c r="D224" s="65">
        <v>2019</v>
      </c>
      <c r="E224" s="48" t="s">
        <v>9</v>
      </c>
      <c r="F224" s="28">
        <v>5</v>
      </c>
      <c r="G224" s="21">
        <f>IFERROR(VLOOKUP(F224,Base!$H$4:$J$55,3,FALSE),"")</f>
        <v>43498</v>
      </c>
      <c r="H224" s="54"/>
      <c r="I224" s="53" t="str">
        <f t="shared" ref="I224:I225" si="321">IF(IF(H224&lt;40,0,(H224-40)*1.5)=0,"",IF(H224&lt;40,0,(H224-40)*1.5))</f>
        <v/>
      </c>
      <c r="J224" s="28"/>
      <c r="K224" s="28"/>
      <c r="L224" s="53" t="str">
        <f t="shared" ref="L224:L225" si="322">IF(SUM(I224:K224)+IF(ISBLANK(H224),0,MIN(H224,40))=0,"",SUM(I224:K224)+IF(ISBLANK(H224),0,MIN(H224,40)))</f>
        <v/>
      </c>
      <c r="M224" s="54"/>
      <c r="N224" s="53" t="str">
        <f t="shared" ref="N224:N225" si="323">IF(M224&gt;40,IF(M224-40-(40-L224)&gt;0,(40-L224)+((M224-40)*1.5),40-L224),"")</f>
        <v/>
      </c>
      <c r="O224" s="53" t="str">
        <f>IF(SUMIFS(L$9:L224,B$9:B224,B224)-SUMIFS(M$9:M224,B$9:B224,B224)=0,"",IF(N224&lt;&gt;"",M224-L224-N224+SUMIFS(L$9:L224,B$9:B224,B224)-SUMIFS(M$9:M224,B$9:B224,B224),+SUMIFS(L$9:L224,B$9:B224,B224)-SUMIFS(M$9:M224,B$9:B224,B224)))</f>
        <v/>
      </c>
      <c r="P224" s="1"/>
      <c r="Q224" s="61"/>
    </row>
    <row r="225" spans="2:17" x14ac:dyDescent="0.2">
      <c r="B225" s="60" t="s">
        <v>45</v>
      </c>
      <c r="C225" s="64" t="s">
        <v>25</v>
      </c>
      <c r="D225" s="65">
        <v>2019</v>
      </c>
      <c r="E225" s="48" t="s">
        <v>9</v>
      </c>
      <c r="F225" s="28">
        <v>6</v>
      </c>
      <c r="G225" s="21">
        <f>IFERROR(VLOOKUP(F225,Base!$H$4:$J$55,3,FALSE),"")</f>
        <v>43505</v>
      </c>
      <c r="H225" s="54"/>
      <c r="I225" s="53" t="str">
        <f t="shared" si="321"/>
        <v/>
      </c>
      <c r="J225" s="28"/>
      <c r="K225" s="28"/>
      <c r="L225" s="53" t="str">
        <f t="shared" si="322"/>
        <v/>
      </c>
      <c r="M225" s="54"/>
      <c r="N225" s="53" t="str">
        <f t="shared" si="323"/>
        <v/>
      </c>
      <c r="O225" s="53" t="str">
        <f>IF(SUMIFS(L$9:L225,B$9:B225,B225)-SUMIFS(M$9:M225,B$9:B225,B225)=0,"",IF(N225&lt;&gt;"",M225-L225-N225+SUMIFS(L$9:L225,B$9:B225,B225)-SUMIFS(M$9:M225,B$9:B225,B225),+SUMIFS(L$9:L225,B$9:B225,B225)-SUMIFS(M$9:M225,B$9:B225,B225)))</f>
        <v/>
      </c>
      <c r="P225" s="1"/>
      <c r="Q225" s="61"/>
    </row>
    <row r="226" spans="2:17" x14ac:dyDescent="0.2">
      <c r="B226" s="60" t="s">
        <v>46</v>
      </c>
      <c r="C226" s="64" t="s">
        <v>26</v>
      </c>
      <c r="D226" s="65">
        <v>2019</v>
      </c>
      <c r="E226" s="48" t="s">
        <v>9</v>
      </c>
      <c r="F226" s="28">
        <v>5</v>
      </c>
      <c r="G226" s="21">
        <f>IFERROR(VLOOKUP(F226,Base!$H$4:$J$55,3,FALSE),"")</f>
        <v>43498</v>
      </c>
      <c r="H226" s="54"/>
      <c r="I226" s="53" t="str">
        <f t="shared" ref="I226:I227" si="324">IF(IF(H226&lt;40,0,(H226-40)*1.5)=0,"",IF(H226&lt;40,0,(H226-40)*1.5))</f>
        <v/>
      </c>
      <c r="J226" s="28"/>
      <c r="K226" s="28"/>
      <c r="L226" s="53" t="str">
        <f t="shared" ref="L226:L227" si="325">IF(SUM(I226:K226)+IF(ISBLANK(H226),0,MIN(H226,40))=0,"",SUM(I226:K226)+IF(ISBLANK(H226),0,MIN(H226,40)))</f>
        <v/>
      </c>
      <c r="M226" s="54"/>
      <c r="N226" s="53" t="str">
        <f t="shared" ref="N226:N227" si="326">IF(M226&gt;40,IF(M226-40-(40-L226)&gt;0,(40-L226)+((M226-40)*1.5),40-L226),"")</f>
        <v/>
      </c>
      <c r="O226" s="53" t="str">
        <f>IF(SUMIFS(L$9:L226,B$9:B226,B226)-SUMIFS(M$9:M226,B$9:B226,B226)=0,"",IF(N226&lt;&gt;"",M226-L226-N226+SUMIFS(L$9:L226,B$9:B226,B226)-SUMIFS(M$9:M226,B$9:B226,B226),+SUMIFS(L$9:L226,B$9:B226,B226)-SUMIFS(M$9:M226,B$9:B226,B226)))</f>
        <v/>
      </c>
      <c r="P226" s="1"/>
      <c r="Q226" s="61"/>
    </row>
    <row r="227" spans="2:17" x14ac:dyDescent="0.2">
      <c r="B227" s="60" t="s">
        <v>46</v>
      </c>
      <c r="C227" s="64" t="s">
        <v>26</v>
      </c>
      <c r="D227" s="65">
        <v>2019</v>
      </c>
      <c r="E227" s="48" t="s">
        <v>9</v>
      </c>
      <c r="F227" s="28">
        <v>6</v>
      </c>
      <c r="G227" s="21">
        <f>IFERROR(VLOOKUP(F227,Base!$H$4:$J$55,3,FALSE),"")</f>
        <v>43505</v>
      </c>
      <c r="H227" s="54"/>
      <c r="I227" s="53" t="str">
        <f t="shared" si="324"/>
        <v/>
      </c>
      <c r="J227" s="28"/>
      <c r="K227" s="28"/>
      <c r="L227" s="53" t="str">
        <f t="shared" si="325"/>
        <v/>
      </c>
      <c r="M227" s="54"/>
      <c r="N227" s="53" t="str">
        <f t="shared" si="326"/>
        <v/>
      </c>
      <c r="O227" s="53" t="str">
        <f>IF(SUMIFS(L$9:L227,B$9:B227,B227)-SUMIFS(M$9:M227,B$9:B227,B227)=0,"",IF(N227&lt;&gt;"",M227-L227-N227+SUMIFS(L$9:L227,B$9:B227,B227)-SUMIFS(M$9:M227,B$9:B227,B227),+SUMIFS(L$9:L227,B$9:B227,B227)-SUMIFS(M$9:M227,B$9:B227,B227)))</f>
        <v/>
      </c>
      <c r="P227" s="1"/>
      <c r="Q227" s="61"/>
    </row>
    <row r="228" spans="2:17" x14ac:dyDescent="0.2">
      <c r="B228" s="60" t="s">
        <v>47</v>
      </c>
      <c r="C228" s="64" t="s">
        <v>27</v>
      </c>
      <c r="D228" s="65">
        <v>2019</v>
      </c>
      <c r="E228" s="48" t="s">
        <v>9</v>
      </c>
      <c r="F228" s="28">
        <v>5</v>
      </c>
      <c r="G228" s="21">
        <f>IFERROR(VLOOKUP(F228,Base!$H$4:$J$55,3,FALSE),"")</f>
        <v>43498</v>
      </c>
      <c r="H228" s="54"/>
      <c r="I228" s="53" t="str">
        <f t="shared" ref="I228:I229" si="327">IF(IF(H228&lt;40,0,(H228-40)*1.5)=0,"",IF(H228&lt;40,0,(H228-40)*1.5))</f>
        <v/>
      </c>
      <c r="J228" s="28"/>
      <c r="K228" s="28"/>
      <c r="L228" s="53" t="str">
        <f t="shared" ref="L228:L229" si="328">IF(SUM(I228:K228)+IF(ISBLANK(H228),0,MIN(H228,40))=0,"",SUM(I228:K228)+IF(ISBLANK(H228),0,MIN(H228,40)))</f>
        <v/>
      </c>
      <c r="M228" s="54"/>
      <c r="N228" s="53" t="str">
        <f t="shared" ref="N228:N229" si="329">IF(M228&gt;40,IF(M228-40-(40-L228)&gt;0,(40-L228)+((M228-40)*1.5),40-L228),"")</f>
        <v/>
      </c>
      <c r="O228" s="53" t="str">
        <f>IF(SUMIFS(L$9:L228,B$9:B228,B228)-SUMIFS(M$9:M228,B$9:B228,B228)=0,"",IF(N228&lt;&gt;"",M228-L228-N228+SUMIFS(L$9:L228,B$9:B228,B228)-SUMIFS(M$9:M228,B$9:B228,B228),+SUMIFS(L$9:L228,B$9:B228,B228)-SUMIFS(M$9:M228,B$9:B228,B228)))</f>
        <v/>
      </c>
      <c r="P228" s="1"/>
      <c r="Q228" s="61"/>
    </row>
    <row r="229" spans="2:17" x14ac:dyDescent="0.2">
      <c r="B229" s="60" t="s">
        <v>47</v>
      </c>
      <c r="C229" s="64" t="s">
        <v>27</v>
      </c>
      <c r="D229" s="65">
        <v>2019</v>
      </c>
      <c r="E229" s="48" t="s">
        <v>9</v>
      </c>
      <c r="F229" s="28">
        <v>6</v>
      </c>
      <c r="G229" s="21">
        <f>IFERROR(VLOOKUP(F229,Base!$H$4:$J$55,3,FALSE),"")</f>
        <v>43505</v>
      </c>
      <c r="H229" s="54"/>
      <c r="I229" s="53" t="str">
        <f t="shared" si="327"/>
        <v/>
      </c>
      <c r="J229" s="28"/>
      <c r="K229" s="28"/>
      <c r="L229" s="53" t="str">
        <f t="shared" si="328"/>
        <v/>
      </c>
      <c r="M229" s="54"/>
      <c r="N229" s="53" t="str">
        <f t="shared" si="329"/>
        <v/>
      </c>
      <c r="O229" s="53" t="str">
        <f>IF(SUMIFS(L$9:L229,B$9:B229,B229)-SUMIFS(M$9:M229,B$9:B229,B229)=0,"",IF(N229&lt;&gt;"",M229-L229-N229+SUMIFS(L$9:L229,B$9:B229,B229)-SUMIFS(M$9:M229,B$9:B229,B229),+SUMIFS(L$9:L229,B$9:B229,B229)-SUMIFS(M$9:M229,B$9:B229,B229)))</f>
        <v/>
      </c>
      <c r="P229" s="1"/>
      <c r="Q229" s="61"/>
    </row>
    <row r="230" spans="2:17" x14ac:dyDescent="0.2">
      <c r="B230" s="60" t="s">
        <v>48</v>
      </c>
      <c r="C230" s="64" t="s">
        <v>23</v>
      </c>
      <c r="D230" s="65">
        <v>2019</v>
      </c>
      <c r="E230" s="48" t="s">
        <v>9</v>
      </c>
      <c r="F230" s="28">
        <v>5</v>
      </c>
      <c r="G230" s="21">
        <f>IFERROR(VLOOKUP(F230,Base!$H$4:$J$55,3,FALSE),"")</f>
        <v>43498</v>
      </c>
      <c r="H230" s="54"/>
      <c r="I230" s="53" t="str">
        <f t="shared" ref="I230:I231" si="330">IF(IF(H230&lt;40,0,(H230-40)*1.5)=0,"",IF(H230&lt;40,0,(H230-40)*1.5))</f>
        <v/>
      </c>
      <c r="J230" s="28"/>
      <c r="K230" s="28"/>
      <c r="L230" s="53" t="str">
        <f t="shared" ref="L230:L231" si="331">IF(SUM(I230:K230)+IF(ISBLANK(H230),0,MIN(H230,40))=0,"",SUM(I230:K230)+IF(ISBLANK(H230),0,MIN(H230,40)))</f>
        <v/>
      </c>
      <c r="M230" s="54"/>
      <c r="N230" s="53" t="str">
        <f t="shared" ref="N230:N231" si="332">IF(M230&gt;40,IF(M230-40-(40-L230)&gt;0,(40-L230)+((M230-40)*1.5),40-L230),"")</f>
        <v/>
      </c>
      <c r="O230" s="53" t="str">
        <f>IF(SUMIFS(L$9:L230,B$9:B230,B230)-SUMIFS(M$9:M230,B$9:B230,B230)=0,"",IF(N230&lt;&gt;"",M230-L230-N230+SUMIFS(L$9:L230,B$9:B230,B230)-SUMIFS(M$9:M230,B$9:B230,B230),+SUMIFS(L$9:L230,B$9:B230,B230)-SUMIFS(M$9:M230,B$9:B230,B230)))</f>
        <v/>
      </c>
      <c r="P230" s="1"/>
      <c r="Q230" s="61"/>
    </row>
    <row r="231" spans="2:17" x14ac:dyDescent="0.2">
      <c r="B231" s="60" t="s">
        <v>48</v>
      </c>
      <c r="C231" s="64" t="s">
        <v>23</v>
      </c>
      <c r="D231" s="65">
        <v>2019</v>
      </c>
      <c r="E231" s="48" t="s">
        <v>9</v>
      </c>
      <c r="F231" s="28">
        <v>6</v>
      </c>
      <c r="G231" s="21">
        <f>IFERROR(VLOOKUP(F231,Base!$H$4:$J$55,3,FALSE),"")</f>
        <v>43505</v>
      </c>
      <c r="H231" s="54"/>
      <c r="I231" s="53" t="str">
        <f t="shared" si="330"/>
        <v/>
      </c>
      <c r="J231" s="28"/>
      <c r="K231" s="28"/>
      <c r="L231" s="53" t="str">
        <f t="shared" si="331"/>
        <v/>
      </c>
      <c r="M231" s="54"/>
      <c r="N231" s="53" t="str">
        <f t="shared" si="332"/>
        <v/>
      </c>
      <c r="O231" s="53" t="str">
        <f>IF(SUMIFS(L$9:L231,B$9:B231,B231)-SUMIFS(M$9:M231,B$9:B231,B231)=0,"",IF(N231&lt;&gt;"",M231-L231-N231+SUMIFS(L$9:L231,B$9:B231,B231)-SUMIFS(M$9:M231,B$9:B231,B231),+SUMIFS(L$9:L231,B$9:B231,B231)-SUMIFS(M$9:M231,B$9:B231,B231)))</f>
        <v/>
      </c>
      <c r="P231" s="1"/>
      <c r="Q231" s="61"/>
    </row>
    <row r="232" spans="2:17" x14ac:dyDescent="0.2">
      <c r="B232" s="60" t="s">
        <v>49</v>
      </c>
      <c r="C232" s="64" t="s">
        <v>24</v>
      </c>
      <c r="D232" s="65">
        <v>2019</v>
      </c>
      <c r="E232" s="48" t="s">
        <v>9</v>
      </c>
      <c r="F232" s="28">
        <v>5</v>
      </c>
      <c r="G232" s="21">
        <f>IFERROR(VLOOKUP(F232,Base!$H$4:$J$55,3,FALSE),"")</f>
        <v>43498</v>
      </c>
      <c r="H232" s="54"/>
      <c r="I232" s="53" t="str">
        <f t="shared" ref="I232:I233" si="333">IF(IF(H232&lt;40,0,(H232-40)*1.5)=0,"",IF(H232&lt;40,0,(H232-40)*1.5))</f>
        <v/>
      </c>
      <c r="J232" s="28"/>
      <c r="K232" s="28"/>
      <c r="L232" s="53" t="str">
        <f t="shared" ref="L232:L233" si="334">IF(SUM(I232:K232)+IF(ISBLANK(H232),0,MIN(H232,40))=0,"",SUM(I232:K232)+IF(ISBLANK(H232),0,MIN(H232,40)))</f>
        <v/>
      </c>
      <c r="M232" s="54"/>
      <c r="N232" s="53" t="str">
        <f t="shared" ref="N232:N233" si="335">IF(M232&gt;40,IF(M232-40-(40-L232)&gt;0,(40-L232)+((M232-40)*1.5),40-L232),"")</f>
        <v/>
      </c>
      <c r="O232" s="53" t="str">
        <f>IF(SUMIFS(L$9:L232,B$9:B232,B232)-SUMIFS(M$9:M232,B$9:B232,B232)=0,"",IF(N232&lt;&gt;"",M232-L232-N232+SUMIFS(L$9:L232,B$9:B232,B232)-SUMIFS(M$9:M232,B$9:B232,B232),+SUMIFS(L$9:L232,B$9:B232,B232)-SUMIFS(M$9:M232,B$9:B232,B232)))</f>
        <v/>
      </c>
      <c r="P232" s="1"/>
      <c r="Q232" s="61"/>
    </row>
    <row r="233" spans="2:17" x14ac:dyDescent="0.2">
      <c r="B233" s="60" t="s">
        <v>49</v>
      </c>
      <c r="C233" s="64" t="s">
        <v>24</v>
      </c>
      <c r="D233" s="65">
        <v>2019</v>
      </c>
      <c r="E233" s="48" t="s">
        <v>9</v>
      </c>
      <c r="F233" s="28">
        <v>6</v>
      </c>
      <c r="G233" s="21">
        <f>IFERROR(VLOOKUP(F233,Base!$H$4:$J$55,3,FALSE),"")</f>
        <v>43505</v>
      </c>
      <c r="H233" s="54"/>
      <c r="I233" s="53" t="str">
        <f t="shared" si="333"/>
        <v/>
      </c>
      <c r="J233" s="28"/>
      <c r="K233" s="28"/>
      <c r="L233" s="53" t="str">
        <f t="shared" si="334"/>
        <v/>
      </c>
      <c r="M233" s="54"/>
      <c r="N233" s="53" t="str">
        <f t="shared" si="335"/>
        <v/>
      </c>
      <c r="O233" s="53" t="str">
        <f>IF(SUMIFS(L$9:L233,B$9:B233,B233)-SUMIFS(M$9:M233,B$9:B233,B233)=0,"",IF(N233&lt;&gt;"",M233-L233-N233+SUMIFS(L$9:L233,B$9:B233,B233)-SUMIFS(M$9:M233,B$9:B233,B233),+SUMIFS(L$9:L233,B$9:B233,B233)-SUMIFS(M$9:M233,B$9:B233,B233)))</f>
        <v/>
      </c>
      <c r="P233" s="1"/>
      <c r="Q233" s="61"/>
    </row>
    <row r="234" spans="2:17" x14ac:dyDescent="0.2">
      <c r="B234" s="60" t="s">
        <v>50</v>
      </c>
      <c r="C234" s="64" t="s">
        <v>25</v>
      </c>
      <c r="D234" s="65">
        <v>2019</v>
      </c>
      <c r="E234" s="48" t="s">
        <v>9</v>
      </c>
      <c r="F234" s="28">
        <v>5</v>
      </c>
      <c r="G234" s="21">
        <f>IFERROR(VLOOKUP(F234,Base!$H$4:$J$55,3,FALSE),"")</f>
        <v>43498</v>
      </c>
      <c r="H234" s="54"/>
      <c r="I234" s="53" t="str">
        <f t="shared" ref="I234:I235" si="336">IF(IF(H234&lt;40,0,(H234-40)*1.5)=0,"",IF(H234&lt;40,0,(H234-40)*1.5))</f>
        <v/>
      </c>
      <c r="J234" s="28"/>
      <c r="K234" s="28"/>
      <c r="L234" s="53" t="str">
        <f t="shared" ref="L234:L235" si="337">IF(SUM(I234:K234)+IF(ISBLANK(H234),0,MIN(H234,40))=0,"",SUM(I234:K234)+IF(ISBLANK(H234),0,MIN(H234,40)))</f>
        <v/>
      </c>
      <c r="M234" s="54"/>
      <c r="N234" s="53" t="str">
        <f t="shared" ref="N234:N235" si="338">IF(M234&gt;40,IF(M234-40-(40-L234)&gt;0,(40-L234)+((M234-40)*1.5),40-L234),"")</f>
        <v/>
      </c>
      <c r="O234" s="53" t="str">
        <f>IF(SUMIFS(L$9:L234,B$9:B234,B234)-SUMIFS(M$9:M234,B$9:B234,B234)=0,"",IF(N234&lt;&gt;"",M234-L234-N234+SUMIFS(L$9:L234,B$9:B234,B234)-SUMIFS(M$9:M234,B$9:B234,B234),+SUMIFS(L$9:L234,B$9:B234,B234)-SUMIFS(M$9:M234,B$9:B234,B234)))</f>
        <v/>
      </c>
      <c r="P234" s="1"/>
      <c r="Q234" s="61"/>
    </row>
    <row r="235" spans="2:17" x14ac:dyDescent="0.2">
      <c r="B235" s="60" t="s">
        <v>50</v>
      </c>
      <c r="C235" s="64" t="s">
        <v>25</v>
      </c>
      <c r="D235" s="65">
        <v>2019</v>
      </c>
      <c r="E235" s="48" t="s">
        <v>9</v>
      </c>
      <c r="F235" s="28">
        <v>6</v>
      </c>
      <c r="G235" s="21">
        <f>IFERROR(VLOOKUP(F235,Base!$H$4:$J$55,3,FALSE),"")</f>
        <v>43505</v>
      </c>
      <c r="H235" s="54"/>
      <c r="I235" s="53" t="str">
        <f t="shared" si="336"/>
        <v/>
      </c>
      <c r="J235" s="28"/>
      <c r="K235" s="28"/>
      <c r="L235" s="53" t="str">
        <f t="shared" si="337"/>
        <v/>
      </c>
      <c r="M235" s="54"/>
      <c r="N235" s="53" t="str">
        <f t="shared" si="338"/>
        <v/>
      </c>
      <c r="O235" s="53" t="str">
        <f>IF(SUMIFS(L$9:L235,B$9:B235,B235)-SUMIFS(M$9:M235,B$9:B235,B235)=0,"",IF(N235&lt;&gt;"",M235-L235-N235+SUMIFS(L$9:L235,B$9:B235,B235)-SUMIFS(M$9:M235,B$9:B235,B235),+SUMIFS(L$9:L235,B$9:B235,B235)-SUMIFS(M$9:M235,B$9:B235,B235)))</f>
        <v/>
      </c>
      <c r="P235" s="1"/>
      <c r="Q235" s="61"/>
    </row>
    <row r="236" spans="2:17" x14ac:dyDescent="0.2">
      <c r="B236" s="60" t="s">
        <v>51</v>
      </c>
      <c r="C236" s="64" t="s">
        <v>26</v>
      </c>
      <c r="D236" s="65">
        <v>2019</v>
      </c>
      <c r="E236" s="48" t="s">
        <v>9</v>
      </c>
      <c r="F236" s="28">
        <v>5</v>
      </c>
      <c r="G236" s="21">
        <f>IFERROR(VLOOKUP(F236,Base!$H$4:$J$55,3,FALSE),"")</f>
        <v>43498</v>
      </c>
      <c r="H236" s="54"/>
      <c r="I236" s="53" t="str">
        <f t="shared" ref="I236:I237" si="339">IF(IF(H236&lt;40,0,(H236-40)*1.5)=0,"",IF(H236&lt;40,0,(H236-40)*1.5))</f>
        <v/>
      </c>
      <c r="J236" s="28"/>
      <c r="K236" s="28"/>
      <c r="L236" s="53" t="str">
        <f t="shared" ref="L236:L237" si="340">IF(SUM(I236:K236)+IF(ISBLANK(H236),0,MIN(H236,40))=0,"",SUM(I236:K236)+IF(ISBLANK(H236),0,MIN(H236,40)))</f>
        <v/>
      </c>
      <c r="M236" s="54"/>
      <c r="N236" s="53" t="str">
        <f t="shared" ref="N236:N237" si="341">IF(M236&gt;40,IF(M236-40-(40-L236)&gt;0,(40-L236)+((M236-40)*1.5),40-L236),"")</f>
        <v/>
      </c>
      <c r="O236" s="53" t="str">
        <f>IF(SUMIFS(L$9:L236,B$9:B236,B236)-SUMIFS(M$9:M236,B$9:B236,B236)=0,"",IF(N236&lt;&gt;"",M236-L236-N236+SUMIFS(L$9:L236,B$9:B236,B236)-SUMIFS(M$9:M236,B$9:B236,B236),+SUMIFS(L$9:L236,B$9:B236,B236)-SUMIFS(M$9:M236,B$9:B236,B236)))</f>
        <v/>
      </c>
      <c r="P236" s="1"/>
      <c r="Q236" s="61"/>
    </row>
    <row r="237" spans="2:17" x14ac:dyDescent="0.2">
      <c r="B237" s="60" t="s">
        <v>51</v>
      </c>
      <c r="C237" s="64" t="s">
        <v>26</v>
      </c>
      <c r="D237" s="65">
        <v>2019</v>
      </c>
      <c r="E237" s="48" t="s">
        <v>9</v>
      </c>
      <c r="F237" s="28">
        <v>6</v>
      </c>
      <c r="G237" s="21">
        <f>IFERROR(VLOOKUP(F237,Base!$H$4:$J$55,3,FALSE),"")</f>
        <v>43505</v>
      </c>
      <c r="H237" s="54"/>
      <c r="I237" s="53" t="str">
        <f t="shared" si="339"/>
        <v/>
      </c>
      <c r="J237" s="28"/>
      <c r="K237" s="28"/>
      <c r="L237" s="53" t="str">
        <f t="shared" si="340"/>
        <v/>
      </c>
      <c r="M237" s="54"/>
      <c r="N237" s="53" t="str">
        <f t="shared" si="341"/>
        <v/>
      </c>
      <c r="O237" s="53" t="str">
        <f>IF(SUMIFS(L$9:L237,B$9:B237,B237)-SUMIFS(M$9:M237,B$9:B237,B237)=0,"",IF(N237&lt;&gt;"",M237-L237-N237+SUMIFS(L$9:L237,B$9:B237,B237)-SUMIFS(M$9:M237,B$9:B237,B237),+SUMIFS(L$9:L237,B$9:B237,B237)-SUMIFS(M$9:M237,B$9:B237,B237)))</f>
        <v/>
      </c>
      <c r="P237" s="1"/>
      <c r="Q237" s="61"/>
    </row>
    <row r="238" spans="2:17" x14ac:dyDescent="0.2">
      <c r="B238" s="60" t="s">
        <v>52</v>
      </c>
      <c r="C238" s="64" t="s">
        <v>27</v>
      </c>
      <c r="D238" s="65">
        <v>2019</v>
      </c>
      <c r="E238" s="48" t="s">
        <v>9</v>
      </c>
      <c r="F238" s="28">
        <v>5</v>
      </c>
      <c r="G238" s="21">
        <f>IFERROR(VLOOKUP(F238,Base!$H$4:$J$55,3,FALSE),"")</f>
        <v>43498</v>
      </c>
      <c r="H238" s="54"/>
      <c r="I238" s="53" t="str">
        <f t="shared" ref="I238:I239" si="342">IF(IF(H238&lt;40,0,(H238-40)*1.5)=0,"",IF(H238&lt;40,0,(H238-40)*1.5))</f>
        <v/>
      </c>
      <c r="J238" s="28"/>
      <c r="K238" s="28"/>
      <c r="L238" s="53" t="str">
        <f t="shared" ref="L238:L239" si="343">IF(SUM(I238:K238)+IF(ISBLANK(H238),0,MIN(H238,40))=0,"",SUM(I238:K238)+IF(ISBLANK(H238),0,MIN(H238,40)))</f>
        <v/>
      </c>
      <c r="M238" s="54"/>
      <c r="N238" s="53" t="str">
        <f t="shared" ref="N238:N239" si="344">IF(M238&gt;40,IF(M238-40-(40-L238)&gt;0,(40-L238)+((M238-40)*1.5),40-L238),"")</f>
        <v/>
      </c>
      <c r="O238" s="53" t="str">
        <f>IF(SUMIFS(L$9:L238,B$9:B238,B238)-SUMIFS(M$9:M238,B$9:B238,B238)=0,"",IF(N238&lt;&gt;"",M238-L238-N238+SUMIFS(L$9:L238,B$9:B238,B238)-SUMIFS(M$9:M238,B$9:B238,B238),+SUMIFS(L$9:L238,B$9:B238,B238)-SUMIFS(M$9:M238,B$9:B238,B238)))</f>
        <v/>
      </c>
      <c r="P238" s="1"/>
      <c r="Q238" s="61"/>
    </row>
    <row r="239" spans="2:17" x14ac:dyDescent="0.2">
      <c r="B239" s="60" t="s">
        <v>52</v>
      </c>
      <c r="C239" s="64" t="s">
        <v>27</v>
      </c>
      <c r="D239" s="65">
        <v>2019</v>
      </c>
      <c r="E239" s="48" t="s">
        <v>9</v>
      </c>
      <c r="F239" s="28">
        <v>6</v>
      </c>
      <c r="G239" s="21">
        <f>IFERROR(VLOOKUP(F239,Base!$H$4:$J$55,3,FALSE),"")</f>
        <v>43505</v>
      </c>
      <c r="H239" s="54"/>
      <c r="I239" s="53" t="str">
        <f t="shared" si="342"/>
        <v/>
      </c>
      <c r="J239" s="28"/>
      <c r="K239" s="28"/>
      <c r="L239" s="53" t="str">
        <f t="shared" si="343"/>
        <v/>
      </c>
      <c r="M239" s="54"/>
      <c r="N239" s="53" t="str">
        <f t="shared" si="344"/>
        <v/>
      </c>
      <c r="O239" s="53" t="str">
        <f>IF(SUMIFS(L$9:L239,B$9:B239,B239)-SUMIFS(M$9:M239,B$9:B239,B239)=0,"",IF(N239&lt;&gt;"",M239-L239-N239+SUMIFS(L$9:L239,B$9:B239,B239)-SUMIFS(M$9:M239,B$9:B239,B239),+SUMIFS(L$9:L239,B$9:B239,B239)-SUMIFS(M$9:M239,B$9:B239,B239)))</f>
        <v/>
      </c>
      <c r="P239" s="1"/>
      <c r="Q239" s="61"/>
    </row>
    <row r="240" spans="2:17" x14ac:dyDescent="0.2">
      <c r="B240" s="60" t="s">
        <v>53</v>
      </c>
      <c r="C240" s="64" t="s">
        <v>23</v>
      </c>
      <c r="D240" s="65">
        <v>2019</v>
      </c>
      <c r="E240" s="48" t="s">
        <v>9</v>
      </c>
      <c r="F240" s="28">
        <v>5</v>
      </c>
      <c r="G240" s="21">
        <f>IFERROR(VLOOKUP(F240,Base!$H$4:$J$55,3,FALSE),"")</f>
        <v>43498</v>
      </c>
      <c r="H240" s="54"/>
      <c r="I240" s="53" t="str">
        <f t="shared" ref="I240:I241" si="345">IF(IF(H240&lt;40,0,(H240-40)*1.5)=0,"",IF(H240&lt;40,0,(H240-40)*1.5))</f>
        <v/>
      </c>
      <c r="J240" s="28"/>
      <c r="K240" s="28"/>
      <c r="L240" s="53" t="str">
        <f t="shared" ref="L240:L241" si="346">IF(SUM(I240:K240)+IF(ISBLANK(H240),0,MIN(H240,40))=0,"",SUM(I240:K240)+IF(ISBLANK(H240),0,MIN(H240,40)))</f>
        <v/>
      </c>
      <c r="M240" s="54"/>
      <c r="N240" s="53" t="str">
        <f t="shared" ref="N240:N241" si="347">IF(M240&gt;40,IF(M240-40-(40-L240)&gt;0,(40-L240)+((M240-40)*1.5),40-L240),"")</f>
        <v/>
      </c>
      <c r="O240" s="53" t="str">
        <f>IF(SUMIFS(L$9:L240,B$9:B240,B240)-SUMIFS(M$9:M240,B$9:B240,B240)=0,"",IF(N240&lt;&gt;"",M240-L240-N240+SUMIFS(L$9:L240,B$9:B240,B240)-SUMIFS(M$9:M240,B$9:B240,B240),+SUMIFS(L$9:L240,B$9:B240,B240)-SUMIFS(M$9:M240,B$9:B240,B240)))</f>
        <v/>
      </c>
      <c r="P240" s="1"/>
      <c r="Q240" s="61"/>
    </row>
    <row r="241" spans="2:17" x14ac:dyDescent="0.2">
      <c r="B241" s="60" t="s">
        <v>53</v>
      </c>
      <c r="C241" s="64" t="s">
        <v>23</v>
      </c>
      <c r="D241" s="65">
        <v>2019</v>
      </c>
      <c r="E241" s="48" t="s">
        <v>9</v>
      </c>
      <c r="F241" s="28">
        <v>6</v>
      </c>
      <c r="G241" s="21">
        <f>IFERROR(VLOOKUP(F241,Base!$H$4:$J$55,3,FALSE),"")</f>
        <v>43505</v>
      </c>
      <c r="H241" s="54"/>
      <c r="I241" s="53" t="str">
        <f t="shared" si="345"/>
        <v/>
      </c>
      <c r="J241" s="28"/>
      <c r="K241" s="28"/>
      <c r="L241" s="53" t="str">
        <f t="shared" si="346"/>
        <v/>
      </c>
      <c r="M241" s="54"/>
      <c r="N241" s="53" t="str">
        <f t="shared" si="347"/>
        <v/>
      </c>
      <c r="O241" s="53" t="str">
        <f>IF(SUMIFS(L$9:L241,B$9:B241,B241)-SUMIFS(M$9:M241,B$9:B241,B241)=0,"",IF(N241&lt;&gt;"",M241-L241-N241+SUMIFS(L$9:L241,B$9:B241,B241)-SUMIFS(M$9:M241,B$9:B241,B241),+SUMIFS(L$9:L241,B$9:B241,B241)-SUMIFS(M$9:M241,B$9:B241,B241)))</f>
        <v/>
      </c>
      <c r="P241" s="1"/>
      <c r="Q241" s="61"/>
    </row>
    <row r="242" spans="2:17" x14ac:dyDescent="0.2">
      <c r="B242" s="60" t="s">
        <v>54</v>
      </c>
      <c r="C242" s="64" t="s">
        <v>24</v>
      </c>
      <c r="D242" s="65">
        <v>2019</v>
      </c>
      <c r="E242" s="48" t="s">
        <v>9</v>
      </c>
      <c r="F242" s="28">
        <v>5</v>
      </c>
      <c r="G242" s="21">
        <f>IFERROR(VLOOKUP(F242,Base!$H$4:$J$55,3,FALSE),"")</f>
        <v>43498</v>
      </c>
      <c r="H242" s="54"/>
      <c r="I242" s="53" t="str">
        <f t="shared" ref="I242:I243" si="348">IF(IF(H242&lt;40,0,(H242-40)*1.5)=0,"",IF(H242&lt;40,0,(H242-40)*1.5))</f>
        <v/>
      </c>
      <c r="J242" s="28"/>
      <c r="K242" s="28"/>
      <c r="L242" s="53" t="str">
        <f t="shared" ref="L242:L243" si="349">IF(SUM(I242:K242)+IF(ISBLANK(H242),0,MIN(H242,40))=0,"",SUM(I242:K242)+IF(ISBLANK(H242),0,MIN(H242,40)))</f>
        <v/>
      </c>
      <c r="M242" s="54"/>
      <c r="N242" s="53" t="str">
        <f t="shared" ref="N242:N243" si="350">IF(M242&gt;40,IF(M242-40-(40-L242)&gt;0,(40-L242)+((M242-40)*1.5),40-L242),"")</f>
        <v/>
      </c>
      <c r="O242" s="53" t="str">
        <f>IF(SUMIFS(L$9:L242,B$9:B242,B242)-SUMIFS(M$9:M242,B$9:B242,B242)=0,"",IF(N242&lt;&gt;"",M242-L242-N242+SUMIFS(L$9:L242,B$9:B242,B242)-SUMIFS(M$9:M242,B$9:B242,B242),+SUMIFS(L$9:L242,B$9:B242,B242)-SUMIFS(M$9:M242,B$9:B242,B242)))</f>
        <v/>
      </c>
      <c r="P242" s="1"/>
      <c r="Q242" s="61"/>
    </row>
    <row r="243" spans="2:17" x14ac:dyDescent="0.2">
      <c r="B243" s="60" t="s">
        <v>54</v>
      </c>
      <c r="C243" s="64" t="s">
        <v>24</v>
      </c>
      <c r="D243" s="65">
        <v>2019</v>
      </c>
      <c r="E243" s="48" t="s">
        <v>9</v>
      </c>
      <c r="F243" s="28">
        <v>6</v>
      </c>
      <c r="G243" s="21">
        <f>IFERROR(VLOOKUP(F243,Base!$H$4:$J$55,3,FALSE),"")</f>
        <v>43505</v>
      </c>
      <c r="H243" s="54"/>
      <c r="I243" s="53" t="str">
        <f t="shared" si="348"/>
        <v/>
      </c>
      <c r="J243" s="28"/>
      <c r="K243" s="28"/>
      <c r="L243" s="53" t="str">
        <f t="shared" si="349"/>
        <v/>
      </c>
      <c r="M243" s="54"/>
      <c r="N243" s="53" t="str">
        <f t="shared" si="350"/>
        <v/>
      </c>
      <c r="O243" s="53" t="str">
        <f>IF(SUMIFS(L$9:L243,B$9:B243,B243)-SUMIFS(M$9:M243,B$9:B243,B243)=0,"",IF(N243&lt;&gt;"",M243-L243-N243+SUMIFS(L$9:L243,B$9:B243,B243)-SUMIFS(M$9:M243,B$9:B243,B243),+SUMIFS(L$9:L243,B$9:B243,B243)-SUMIFS(M$9:M243,B$9:B243,B243)))</f>
        <v/>
      </c>
      <c r="P243" s="1"/>
      <c r="Q243" s="61"/>
    </row>
    <row r="244" spans="2:17" x14ac:dyDescent="0.2">
      <c r="B244" s="60" t="s">
        <v>55</v>
      </c>
      <c r="C244" s="64" t="s">
        <v>25</v>
      </c>
      <c r="D244" s="65">
        <v>2019</v>
      </c>
      <c r="E244" s="48" t="s">
        <v>9</v>
      </c>
      <c r="F244" s="28">
        <v>5</v>
      </c>
      <c r="G244" s="21">
        <f>IFERROR(VLOOKUP(F244,Base!$H$4:$J$55,3,FALSE),"")</f>
        <v>43498</v>
      </c>
      <c r="H244" s="54"/>
      <c r="I244" s="53" t="str">
        <f t="shared" ref="I244:I245" si="351">IF(IF(H244&lt;40,0,(H244-40)*1.5)=0,"",IF(H244&lt;40,0,(H244-40)*1.5))</f>
        <v/>
      </c>
      <c r="J244" s="28"/>
      <c r="K244" s="28"/>
      <c r="L244" s="53" t="str">
        <f t="shared" ref="L244:L245" si="352">IF(SUM(I244:K244)+IF(ISBLANK(H244),0,MIN(H244,40))=0,"",SUM(I244:K244)+IF(ISBLANK(H244),0,MIN(H244,40)))</f>
        <v/>
      </c>
      <c r="M244" s="54"/>
      <c r="N244" s="53" t="str">
        <f t="shared" ref="N244:N245" si="353">IF(M244&gt;40,IF(M244-40-(40-L244)&gt;0,(40-L244)+((M244-40)*1.5),40-L244),"")</f>
        <v/>
      </c>
      <c r="O244" s="53" t="str">
        <f>IF(SUMIFS(L$9:L244,B$9:B244,B244)-SUMIFS(M$9:M244,B$9:B244,B244)=0,"",IF(N244&lt;&gt;"",M244-L244-N244+SUMIFS(L$9:L244,B$9:B244,B244)-SUMIFS(M$9:M244,B$9:B244,B244),+SUMIFS(L$9:L244,B$9:B244,B244)-SUMIFS(M$9:M244,B$9:B244,B244)))</f>
        <v/>
      </c>
      <c r="P244" s="1"/>
      <c r="Q244" s="61"/>
    </row>
    <row r="245" spans="2:17" x14ac:dyDescent="0.2">
      <c r="B245" s="60" t="s">
        <v>55</v>
      </c>
      <c r="C245" s="64" t="s">
        <v>25</v>
      </c>
      <c r="D245" s="65">
        <v>2019</v>
      </c>
      <c r="E245" s="48" t="s">
        <v>9</v>
      </c>
      <c r="F245" s="28">
        <v>6</v>
      </c>
      <c r="G245" s="21">
        <f>IFERROR(VLOOKUP(F245,Base!$H$4:$J$55,3,FALSE),"")</f>
        <v>43505</v>
      </c>
      <c r="H245" s="54"/>
      <c r="I245" s="53" t="str">
        <f t="shared" si="351"/>
        <v/>
      </c>
      <c r="J245" s="28"/>
      <c r="K245" s="28"/>
      <c r="L245" s="53" t="str">
        <f t="shared" si="352"/>
        <v/>
      </c>
      <c r="M245" s="54"/>
      <c r="N245" s="53" t="str">
        <f t="shared" si="353"/>
        <v/>
      </c>
      <c r="O245" s="53" t="str">
        <f>IF(SUMIFS(L$9:L245,B$9:B245,B245)-SUMIFS(M$9:M245,B$9:B245,B245)=0,"",IF(N245&lt;&gt;"",M245-L245-N245+SUMIFS(L$9:L245,B$9:B245,B245)-SUMIFS(M$9:M245,B$9:B245,B245),+SUMIFS(L$9:L245,B$9:B245,B245)-SUMIFS(M$9:M245,B$9:B245,B245)))</f>
        <v/>
      </c>
      <c r="P245" s="1"/>
      <c r="Q245" s="61"/>
    </row>
    <row r="246" spans="2:17" x14ac:dyDescent="0.2">
      <c r="B246" s="60" t="s">
        <v>56</v>
      </c>
      <c r="C246" s="64" t="s">
        <v>26</v>
      </c>
      <c r="D246" s="65">
        <v>2019</v>
      </c>
      <c r="E246" s="48" t="s">
        <v>9</v>
      </c>
      <c r="F246" s="28">
        <v>5</v>
      </c>
      <c r="G246" s="21">
        <f>IFERROR(VLOOKUP(F246,Base!$H$4:$J$55,3,FALSE),"")</f>
        <v>43498</v>
      </c>
      <c r="H246" s="54"/>
      <c r="I246" s="53" t="str">
        <f t="shared" ref="I246:I247" si="354">IF(IF(H246&lt;40,0,(H246-40)*1.5)=0,"",IF(H246&lt;40,0,(H246-40)*1.5))</f>
        <v/>
      </c>
      <c r="J246" s="28"/>
      <c r="K246" s="28"/>
      <c r="L246" s="53" t="str">
        <f t="shared" ref="L246:L247" si="355">IF(SUM(I246:K246)+IF(ISBLANK(H246),0,MIN(H246,40))=0,"",SUM(I246:K246)+IF(ISBLANK(H246),0,MIN(H246,40)))</f>
        <v/>
      </c>
      <c r="M246" s="54"/>
      <c r="N246" s="53" t="str">
        <f t="shared" ref="N246:N247" si="356">IF(M246&gt;40,IF(M246-40-(40-L246)&gt;0,(40-L246)+((M246-40)*1.5),40-L246),"")</f>
        <v/>
      </c>
      <c r="O246" s="53" t="str">
        <f>IF(SUMIFS(L$9:L246,B$9:B246,B246)-SUMIFS(M$9:M246,B$9:B246,B246)=0,"",IF(N246&lt;&gt;"",M246-L246-N246+SUMIFS(L$9:L246,B$9:B246,B246)-SUMIFS(M$9:M246,B$9:B246,B246),+SUMIFS(L$9:L246,B$9:B246,B246)-SUMIFS(M$9:M246,B$9:B246,B246)))</f>
        <v/>
      </c>
      <c r="P246" s="1"/>
      <c r="Q246" s="61"/>
    </row>
    <row r="247" spans="2:17" x14ac:dyDescent="0.2">
      <c r="B247" s="60" t="s">
        <v>56</v>
      </c>
      <c r="C247" s="64" t="s">
        <v>26</v>
      </c>
      <c r="D247" s="65">
        <v>2019</v>
      </c>
      <c r="E247" s="48" t="s">
        <v>9</v>
      </c>
      <c r="F247" s="28">
        <v>6</v>
      </c>
      <c r="G247" s="21">
        <f>IFERROR(VLOOKUP(F247,Base!$H$4:$J$55,3,FALSE),"")</f>
        <v>43505</v>
      </c>
      <c r="H247" s="54"/>
      <c r="I247" s="53" t="str">
        <f t="shared" si="354"/>
        <v/>
      </c>
      <c r="J247" s="28"/>
      <c r="K247" s="28"/>
      <c r="L247" s="53" t="str">
        <f t="shared" si="355"/>
        <v/>
      </c>
      <c r="M247" s="54"/>
      <c r="N247" s="53" t="str">
        <f t="shared" si="356"/>
        <v/>
      </c>
      <c r="O247" s="53" t="str">
        <f>IF(SUMIFS(L$9:L247,B$9:B247,B247)-SUMIFS(M$9:M247,B$9:B247,B247)=0,"",IF(N247&lt;&gt;"",M247-L247-N247+SUMIFS(L$9:L247,B$9:B247,B247)-SUMIFS(M$9:M247,B$9:B247,B247),+SUMIFS(L$9:L247,B$9:B247,B247)-SUMIFS(M$9:M247,B$9:B247,B247)))</f>
        <v/>
      </c>
      <c r="P247" s="1"/>
      <c r="Q247" s="61"/>
    </row>
    <row r="248" spans="2:17" x14ac:dyDescent="0.2">
      <c r="B248" s="60" t="s">
        <v>57</v>
      </c>
      <c r="C248" s="64" t="s">
        <v>27</v>
      </c>
      <c r="D248" s="65">
        <v>2019</v>
      </c>
      <c r="E248" s="48" t="s">
        <v>9</v>
      </c>
      <c r="F248" s="28">
        <v>5</v>
      </c>
      <c r="G248" s="21">
        <f>IFERROR(VLOOKUP(F248,Base!$H$4:$J$55,3,FALSE),"")</f>
        <v>43498</v>
      </c>
      <c r="H248" s="54"/>
      <c r="I248" s="53" t="str">
        <f t="shared" ref="I248:I249" si="357">IF(IF(H248&lt;40,0,(H248-40)*1.5)=0,"",IF(H248&lt;40,0,(H248-40)*1.5))</f>
        <v/>
      </c>
      <c r="J248" s="28"/>
      <c r="K248" s="28"/>
      <c r="L248" s="53" t="str">
        <f t="shared" ref="L248:L249" si="358">IF(SUM(I248:K248)+IF(ISBLANK(H248),0,MIN(H248,40))=0,"",SUM(I248:K248)+IF(ISBLANK(H248),0,MIN(H248,40)))</f>
        <v/>
      </c>
      <c r="M248" s="54"/>
      <c r="N248" s="53" t="str">
        <f t="shared" ref="N248:N249" si="359">IF(M248&gt;40,IF(M248-40-(40-L248)&gt;0,(40-L248)+((M248-40)*1.5),40-L248),"")</f>
        <v/>
      </c>
      <c r="O248" s="53" t="str">
        <f>IF(SUMIFS(L$9:L248,B$9:B248,B248)-SUMIFS(M$9:M248,B$9:B248,B248)=0,"",IF(N248&lt;&gt;"",M248-L248-N248+SUMIFS(L$9:L248,B$9:B248,B248)-SUMIFS(M$9:M248,B$9:B248,B248),+SUMIFS(L$9:L248,B$9:B248,B248)-SUMIFS(M$9:M248,B$9:B248,B248)))</f>
        <v/>
      </c>
      <c r="P248" s="1"/>
      <c r="Q248" s="61"/>
    </row>
    <row r="249" spans="2:17" x14ac:dyDescent="0.2">
      <c r="B249" s="60" t="s">
        <v>57</v>
      </c>
      <c r="C249" s="64" t="s">
        <v>27</v>
      </c>
      <c r="D249" s="65">
        <v>2019</v>
      </c>
      <c r="E249" s="48" t="s">
        <v>9</v>
      </c>
      <c r="F249" s="28">
        <v>6</v>
      </c>
      <c r="G249" s="21">
        <f>IFERROR(VLOOKUP(F249,Base!$H$4:$J$55,3,FALSE),"")</f>
        <v>43505</v>
      </c>
      <c r="H249" s="54"/>
      <c r="I249" s="53" t="str">
        <f t="shared" si="357"/>
        <v/>
      </c>
      <c r="J249" s="28"/>
      <c r="K249" s="28"/>
      <c r="L249" s="53" t="str">
        <f t="shared" si="358"/>
        <v/>
      </c>
      <c r="M249" s="54"/>
      <c r="N249" s="53" t="str">
        <f t="shared" si="359"/>
        <v/>
      </c>
      <c r="O249" s="53" t="str">
        <f>IF(SUMIFS(L$9:L249,B$9:B249,B249)-SUMIFS(M$9:M249,B$9:B249,B249)=0,"",IF(N249&lt;&gt;"",M249-L249-N249+SUMIFS(L$9:L249,B$9:B249,B249)-SUMIFS(M$9:M249,B$9:B249,B249),+SUMIFS(L$9:L249,B$9:B249,B249)-SUMIFS(M$9:M249,B$9:B249,B249)))</f>
        <v/>
      </c>
      <c r="P249" s="1"/>
      <c r="Q249" s="61"/>
    </row>
    <row r="250" spans="2:17" x14ac:dyDescent="0.2">
      <c r="B250" s="60" t="s">
        <v>58</v>
      </c>
      <c r="C250" s="64" t="s">
        <v>23</v>
      </c>
      <c r="D250" s="65">
        <v>2019</v>
      </c>
      <c r="E250" s="48" t="s">
        <v>9</v>
      </c>
      <c r="F250" s="28">
        <v>5</v>
      </c>
      <c r="G250" s="21">
        <f>IFERROR(VLOOKUP(F250,Base!$H$4:$J$55,3,FALSE),"")</f>
        <v>43498</v>
      </c>
      <c r="H250" s="54"/>
      <c r="I250" s="53" t="str">
        <f t="shared" ref="I250:I251" si="360">IF(IF(H250&lt;40,0,(H250-40)*1.5)=0,"",IF(H250&lt;40,0,(H250-40)*1.5))</f>
        <v/>
      </c>
      <c r="J250" s="28"/>
      <c r="K250" s="28"/>
      <c r="L250" s="53" t="str">
        <f t="shared" ref="L250:L251" si="361">IF(SUM(I250:K250)+IF(ISBLANK(H250),0,MIN(H250,40))=0,"",SUM(I250:K250)+IF(ISBLANK(H250),0,MIN(H250,40)))</f>
        <v/>
      </c>
      <c r="M250" s="54"/>
      <c r="N250" s="53" t="str">
        <f t="shared" ref="N250:N251" si="362">IF(M250&gt;40,IF(M250-40-(40-L250)&gt;0,(40-L250)+((M250-40)*1.5),40-L250),"")</f>
        <v/>
      </c>
      <c r="O250" s="53" t="str">
        <f>IF(SUMIFS(L$9:L250,B$9:B250,B250)-SUMIFS(M$9:M250,B$9:B250,B250)=0,"",IF(N250&lt;&gt;"",M250-L250-N250+SUMIFS(L$9:L250,B$9:B250,B250)-SUMIFS(M$9:M250,B$9:B250,B250),+SUMIFS(L$9:L250,B$9:B250,B250)-SUMIFS(M$9:M250,B$9:B250,B250)))</f>
        <v/>
      </c>
      <c r="P250" s="1"/>
      <c r="Q250" s="61"/>
    </row>
    <row r="251" spans="2:17" x14ac:dyDescent="0.2">
      <c r="B251" s="60" t="s">
        <v>58</v>
      </c>
      <c r="C251" s="64" t="s">
        <v>23</v>
      </c>
      <c r="D251" s="65">
        <v>2019</v>
      </c>
      <c r="E251" s="48" t="s">
        <v>9</v>
      </c>
      <c r="F251" s="28">
        <v>6</v>
      </c>
      <c r="G251" s="21">
        <f>IFERROR(VLOOKUP(F251,Base!$H$4:$J$55,3,FALSE),"")</f>
        <v>43505</v>
      </c>
      <c r="H251" s="54"/>
      <c r="I251" s="53" t="str">
        <f t="shared" si="360"/>
        <v/>
      </c>
      <c r="J251" s="28"/>
      <c r="K251" s="28"/>
      <c r="L251" s="53" t="str">
        <f t="shared" si="361"/>
        <v/>
      </c>
      <c r="M251" s="54"/>
      <c r="N251" s="53" t="str">
        <f t="shared" si="362"/>
        <v/>
      </c>
      <c r="O251" s="53" t="str">
        <f>IF(SUMIFS(L$9:L251,B$9:B251,B251)-SUMIFS(M$9:M251,B$9:B251,B251)=0,"",IF(N251&lt;&gt;"",M251-L251-N251+SUMIFS(L$9:L251,B$9:B251,B251)-SUMIFS(M$9:M251,B$9:B251,B251),+SUMIFS(L$9:L251,B$9:B251,B251)-SUMIFS(M$9:M251,B$9:B251,B251)))</f>
        <v/>
      </c>
      <c r="P251" s="1"/>
      <c r="Q251" s="61"/>
    </row>
    <row r="252" spans="2:17" x14ac:dyDescent="0.2">
      <c r="B252" s="60" t="s">
        <v>59</v>
      </c>
      <c r="C252" s="64" t="s">
        <v>24</v>
      </c>
      <c r="D252" s="65">
        <v>2019</v>
      </c>
      <c r="E252" s="48" t="s">
        <v>9</v>
      </c>
      <c r="F252" s="28">
        <v>5</v>
      </c>
      <c r="G252" s="21">
        <f>IFERROR(VLOOKUP(F252,Base!$H$4:$J$55,3,FALSE),"")</f>
        <v>43498</v>
      </c>
      <c r="H252" s="54"/>
      <c r="I252" s="53" t="str">
        <f t="shared" ref="I252:I253" si="363">IF(IF(H252&lt;40,0,(H252-40)*1.5)=0,"",IF(H252&lt;40,0,(H252-40)*1.5))</f>
        <v/>
      </c>
      <c r="J252" s="28"/>
      <c r="K252" s="28"/>
      <c r="L252" s="53" t="str">
        <f t="shared" ref="L252:L253" si="364">IF(SUM(I252:K252)+IF(ISBLANK(H252),0,MIN(H252,40))=0,"",SUM(I252:K252)+IF(ISBLANK(H252),0,MIN(H252,40)))</f>
        <v/>
      </c>
      <c r="M252" s="54"/>
      <c r="N252" s="53" t="str">
        <f t="shared" ref="N252:N253" si="365">IF(M252&gt;40,IF(M252-40-(40-L252)&gt;0,(40-L252)+((M252-40)*1.5),40-L252),"")</f>
        <v/>
      </c>
      <c r="O252" s="53" t="str">
        <f>IF(SUMIFS(L$9:L252,B$9:B252,B252)-SUMIFS(M$9:M252,B$9:B252,B252)=0,"",IF(N252&lt;&gt;"",M252-L252-N252+SUMIFS(L$9:L252,B$9:B252,B252)-SUMIFS(M$9:M252,B$9:B252,B252),+SUMIFS(L$9:L252,B$9:B252,B252)-SUMIFS(M$9:M252,B$9:B252,B252)))</f>
        <v/>
      </c>
      <c r="P252" s="1"/>
      <c r="Q252" s="61"/>
    </row>
    <row r="253" spans="2:17" x14ac:dyDescent="0.2">
      <c r="B253" s="60" t="s">
        <v>59</v>
      </c>
      <c r="C253" s="64" t="s">
        <v>24</v>
      </c>
      <c r="D253" s="65">
        <v>2019</v>
      </c>
      <c r="E253" s="48" t="s">
        <v>9</v>
      </c>
      <c r="F253" s="28">
        <v>6</v>
      </c>
      <c r="G253" s="21">
        <f>IFERROR(VLOOKUP(F253,Base!$H$4:$J$55,3,FALSE),"")</f>
        <v>43505</v>
      </c>
      <c r="H253" s="54"/>
      <c r="I253" s="53" t="str">
        <f t="shared" si="363"/>
        <v/>
      </c>
      <c r="J253" s="28"/>
      <c r="K253" s="28"/>
      <c r="L253" s="53" t="str">
        <f t="shared" si="364"/>
        <v/>
      </c>
      <c r="M253" s="54"/>
      <c r="N253" s="53" t="str">
        <f t="shared" si="365"/>
        <v/>
      </c>
      <c r="O253" s="53" t="str">
        <f>IF(SUMIFS(L$9:L253,B$9:B253,B253)-SUMIFS(M$9:M253,B$9:B253,B253)=0,"",IF(N253&lt;&gt;"",M253-L253-N253+SUMIFS(L$9:L253,B$9:B253,B253)-SUMIFS(M$9:M253,B$9:B253,B253),+SUMIFS(L$9:L253,B$9:B253,B253)-SUMIFS(M$9:M253,B$9:B253,B253)))</f>
        <v/>
      </c>
      <c r="P253" s="1"/>
      <c r="Q253" s="61"/>
    </row>
    <row r="254" spans="2:17" x14ac:dyDescent="0.2">
      <c r="B254" s="60" t="s">
        <v>60</v>
      </c>
      <c r="C254" s="64" t="s">
        <v>25</v>
      </c>
      <c r="D254" s="65">
        <v>2019</v>
      </c>
      <c r="E254" s="48" t="s">
        <v>9</v>
      </c>
      <c r="F254" s="28">
        <v>5</v>
      </c>
      <c r="G254" s="21">
        <f>IFERROR(VLOOKUP(F254,Base!$H$4:$J$55,3,FALSE),"")</f>
        <v>43498</v>
      </c>
      <c r="H254" s="54"/>
      <c r="I254" s="53" t="str">
        <f t="shared" ref="I254:I255" si="366">IF(IF(H254&lt;40,0,(H254-40)*1.5)=0,"",IF(H254&lt;40,0,(H254-40)*1.5))</f>
        <v/>
      </c>
      <c r="J254" s="28"/>
      <c r="K254" s="28"/>
      <c r="L254" s="53" t="str">
        <f t="shared" ref="L254:L255" si="367">IF(SUM(I254:K254)+IF(ISBLANK(H254),0,MIN(H254,40))=0,"",SUM(I254:K254)+IF(ISBLANK(H254),0,MIN(H254,40)))</f>
        <v/>
      </c>
      <c r="M254" s="54"/>
      <c r="N254" s="53" t="str">
        <f t="shared" ref="N254:N255" si="368">IF(M254&gt;40,IF(M254-40-(40-L254)&gt;0,(40-L254)+((M254-40)*1.5),40-L254),"")</f>
        <v/>
      </c>
      <c r="O254" s="53" t="str">
        <f>IF(SUMIFS(L$9:L254,B$9:B254,B254)-SUMIFS(M$9:M254,B$9:B254,B254)=0,"",IF(N254&lt;&gt;"",M254-L254-N254+SUMIFS(L$9:L254,B$9:B254,B254)-SUMIFS(M$9:M254,B$9:B254,B254),+SUMIFS(L$9:L254,B$9:B254,B254)-SUMIFS(M$9:M254,B$9:B254,B254)))</f>
        <v/>
      </c>
      <c r="P254" s="1"/>
      <c r="Q254" s="61"/>
    </row>
    <row r="255" spans="2:17" x14ac:dyDescent="0.2">
      <c r="B255" s="60" t="s">
        <v>60</v>
      </c>
      <c r="C255" s="64" t="s">
        <v>25</v>
      </c>
      <c r="D255" s="65">
        <v>2019</v>
      </c>
      <c r="E255" s="48" t="s">
        <v>9</v>
      </c>
      <c r="F255" s="28">
        <v>6</v>
      </c>
      <c r="G255" s="21">
        <f>IFERROR(VLOOKUP(F255,Base!$H$4:$J$55,3,FALSE),"")</f>
        <v>43505</v>
      </c>
      <c r="H255" s="54"/>
      <c r="I255" s="53" t="str">
        <f t="shared" si="366"/>
        <v/>
      </c>
      <c r="J255" s="28"/>
      <c r="K255" s="28"/>
      <c r="L255" s="53" t="str">
        <f t="shared" si="367"/>
        <v/>
      </c>
      <c r="M255" s="54"/>
      <c r="N255" s="53" t="str">
        <f t="shared" si="368"/>
        <v/>
      </c>
      <c r="O255" s="53" t="str">
        <f>IF(SUMIFS(L$9:L255,B$9:B255,B255)-SUMIFS(M$9:M255,B$9:B255,B255)=0,"",IF(N255&lt;&gt;"",M255-L255-N255+SUMIFS(L$9:L255,B$9:B255,B255)-SUMIFS(M$9:M255,B$9:B255,B255),+SUMIFS(L$9:L255,B$9:B255,B255)-SUMIFS(M$9:M255,B$9:B255,B255)))</f>
        <v/>
      </c>
      <c r="P255" s="1"/>
      <c r="Q255" s="61"/>
    </row>
    <row r="256" spans="2:17" x14ac:dyDescent="0.2">
      <c r="B256" s="60" t="s">
        <v>61</v>
      </c>
      <c r="C256" s="64" t="s">
        <v>26</v>
      </c>
      <c r="D256" s="65">
        <v>2019</v>
      </c>
      <c r="E256" s="48" t="s">
        <v>9</v>
      </c>
      <c r="F256" s="28">
        <v>5</v>
      </c>
      <c r="G256" s="21">
        <f>IFERROR(VLOOKUP(F256,Base!$H$4:$J$55,3,FALSE),"")</f>
        <v>43498</v>
      </c>
      <c r="H256" s="54"/>
      <c r="I256" s="53" t="str">
        <f t="shared" ref="I256:I257" si="369">IF(IF(H256&lt;40,0,(H256-40)*1.5)=0,"",IF(H256&lt;40,0,(H256-40)*1.5))</f>
        <v/>
      </c>
      <c r="J256" s="28"/>
      <c r="K256" s="28"/>
      <c r="L256" s="53" t="str">
        <f t="shared" ref="L256:L257" si="370">IF(SUM(I256:K256)+IF(ISBLANK(H256),0,MIN(H256,40))=0,"",SUM(I256:K256)+IF(ISBLANK(H256),0,MIN(H256,40)))</f>
        <v/>
      </c>
      <c r="M256" s="54"/>
      <c r="N256" s="53" t="str">
        <f t="shared" ref="N256:N257" si="371">IF(M256&gt;40,IF(M256-40-(40-L256)&gt;0,(40-L256)+((M256-40)*1.5),40-L256),"")</f>
        <v/>
      </c>
      <c r="O256" s="53" t="str">
        <f>IF(SUMIFS(L$9:L256,B$9:B256,B256)-SUMIFS(M$9:M256,B$9:B256,B256)=0,"",IF(N256&lt;&gt;"",M256-L256-N256+SUMIFS(L$9:L256,B$9:B256,B256)-SUMIFS(M$9:M256,B$9:B256,B256),+SUMIFS(L$9:L256,B$9:B256,B256)-SUMIFS(M$9:M256,B$9:B256,B256)))</f>
        <v/>
      </c>
      <c r="P256" s="1"/>
      <c r="Q256" s="61"/>
    </row>
    <row r="257" spans="2:17" x14ac:dyDescent="0.2">
      <c r="B257" s="60" t="s">
        <v>61</v>
      </c>
      <c r="C257" s="64" t="s">
        <v>26</v>
      </c>
      <c r="D257" s="65">
        <v>2019</v>
      </c>
      <c r="E257" s="48" t="s">
        <v>9</v>
      </c>
      <c r="F257" s="28">
        <v>6</v>
      </c>
      <c r="G257" s="21">
        <f>IFERROR(VLOOKUP(F257,Base!$H$4:$J$55,3,FALSE),"")</f>
        <v>43505</v>
      </c>
      <c r="H257" s="54"/>
      <c r="I257" s="53" t="str">
        <f t="shared" si="369"/>
        <v/>
      </c>
      <c r="J257" s="28"/>
      <c r="K257" s="28"/>
      <c r="L257" s="53" t="str">
        <f t="shared" si="370"/>
        <v/>
      </c>
      <c r="M257" s="54"/>
      <c r="N257" s="53" t="str">
        <f t="shared" si="371"/>
        <v/>
      </c>
      <c r="O257" s="53" t="str">
        <f>IF(SUMIFS(L$9:L257,B$9:B257,B257)-SUMIFS(M$9:M257,B$9:B257,B257)=0,"",IF(N257&lt;&gt;"",M257-L257-N257+SUMIFS(L$9:L257,B$9:B257,B257)-SUMIFS(M$9:M257,B$9:B257,B257),+SUMIFS(L$9:L257,B$9:B257,B257)-SUMIFS(M$9:M257,B$9:B257,B257)))</f>
        <v/>
      </c>
      <c r="P257" s="1"/>
      <c r="Q257" s="61"/>
    </row>
    <row r="258" spans="2:17" x14ac:dyDescent="0.2">
      <c r="B258" s="60" t="s">
        <v>62</v>
      </c>
      <c r="C258" s="64" t="s">
        <v>27</v>
      </c>
      <c r="D258" s="65">
        <v>2019</v>
      </c>
      <c r="E258" s="48" t="s">
        <v>9</v>
      </c>
      <c r="F258" s="28">
        <v>5</v>
      </c>
      <c r="G258" s="21">
        <f>IFERROR(VLOOKUP(F258,Base!$H$4:$J$55,3,FALSE),"")</f>
        <v>43498</v>
      </c>
      <c r="H258" s="54"/>
      <c r="I258" s="53" t="str">
        <f t="shared" ref="I258:I259" si="372">IF(IF(H258&lt;40,0,(H258-40)*1.5)=0,"",IF(H258&lt;40,0,(H258-40)*1.5))</f>
        <v/>
      </c>
      <c r="J258" s="28"/>
      <c r="K258" s="28"/>
      <c r="L258" s="53" t="str">
        <f t="shared" ref="L258:L259" si="373">IF(SUM(I258:K258)+IF(ISBLANK(H258),0,MIN(H258,40))=0,"",SUM(I258:K258)+IF(ISBLANK(H258),0,MIN(H258,40)))</f>
        <v/>
      </c>
      <c r="M258" s="54"/>
      <c r="N258" s="53" t="str">
        <f t="shared" ref="N258:N259" si="374">IF(M258&gt;40,IF(M258-40-(40-L258)&gt;0,(40-L258)+((M258-40)*1.5),40-L258),"")</f>
        <v/>
      </c>
      <c r="O258" s="53" t="str">
        <f>IF(SUMIFS(L$9:L258,B$9:B258,B258)-SUMIFS(M$9:M258,B$9:B258,B258)=0,"",IF(N258&lt;&gt;"",M258-L258-N258+SUMIFS(L$9:L258,B$9:B258,B258)-SUMIFS(M$9:M258,B$9:B258,B258),+SUMIFS(L$9:L258,B$9:B258,B258)-SUMIFS(M$9:M258,B$9:B258,B258)))</f>
        <v/>
      </c>
      <c r="P258" s="1"/>
      <c r="Q258" s="61"/>
    </row>
    <row r="259" spans="2:17" x14ac:dyDescent="0.2">
      <c r="B259" s="60" t="s">
        <v>62</v>
      </c>
      <c r="C259" s="64" t="s">
        <v>27</v>
      </c>
      <c r="D259" s="65">
        <v>2019</v>
      </c>
      <c r="E259" s="48" t="s">
        <v>9</v>
      </c>
      <c r="F259" s="28">
        <v>6</v>
      </c>
      <c r="G259" s="21">
        <f>IFERROR(VLOOKUP(F259,Base!$H$4:$J$55,3,FALSE),"")</f>
        <v>43505</v>
      </c>
      <c r="H259" s="54"/>
      <c r="I259" s="53" t="str">
        <f t="shared" si="372"/>
        <v/>
      </c>
      <c r="J259" s="28"/>
      <c r="K259" s="28"/>
      <c r="L259" s="53" t="str">
        <f t="shared" si="373"/>
        <v/>
      </c>
      <c r="M259" s="54"/>
      <c r="N259" s="53" t="str">
        <f t="shared" si="374"/>
        <v/>
      </c>
      <c r="O259" s="53" t="str">
        <f>IF(SUMIFS(L$9:L259,B$9:B259,B259)-SUMIFS(M$9:M259,B$9:B259,B259)=0,"",IF(N259&lt;&gt;"",M259-L259-N259+SUMIFS(L$9:L259,B$9:B259,B259)-SUMIFS(M$9:M259,B$9:B259,B259),+SUMIFS(L$9:L259,B$9:B259,B259)-SUMIFS(M$9:M259,B$9:B259,B259)))</f>
        <v/>
      </c>
      <c r="P259" s="1"/>
      <c r="Q259" s="61"/>
    </row>
    <row r="260" spans="2:17" x14ac:dyDescent="0.2">
      <c r="B260" s="60" t="s">
        <v>63</v>
      </c>
      <c r="C260" s="64" t="s">
        <v>23</v>
      </c>
      <c r="D260" s="65">
        <v>2019</v>
      </c>
      <c r="E260" s="48" t="s">
        <v>9</v>
      </c>
      <c r="F260" s="28">
        <v>5</v>
      </c>
      <c r="G260" s="21">
        <f>IFERROR(VLOOKUP(F260,Base!$H$4:$J$55,3,FALSE),"")</f>
        <v>43498</v>
      </c>
      <c r="H260" s="54"/>
      <c r="I260" s="53" t="str">
        <f t="shared" ref="I260:I261" si="375">IF(IF(H260&lt;40,0,(H260-40)*1.5)=0,"",IF(H260&lt;40,0,(H260-40)*1.5))</f>
        <v/>
      </c>
      <c r="J260" s="28"/>
      <c r="K260" s="28"/>
      <c r="L260" s="53" t="str">
        <f t="shared" ref="L260:L261" si="376">IF(SUM(I260:K260)+IF(ISBLANK(H260),0,MIN(H260,40))=0,"",SUM(I260:K260)+IF(ISBLANK(H260),0,MIN(H260,40)))</f>
        <v/>
      </c>
      <c r="M260" s="54"/>
      <c r="N260" s="53" t="str">
        <f t="shared" ref="N260:N261" si="377">IF(M260&gt;40,IF(M260-40-(40-L260)&gt;0,(40-L260)+((M260-40)*1.5),40-L260),"")</f>
        <v/>
      </c>
      <c r="O260" s="53" t="str">
        <f>IF(SUMIFS(L$9:L260,B$9:B260,B260)-SUMIFS(M$9:M260,B$9:B260,B260)=0,"",IF(N260&lt;&gt;"",M260-L260-N260+SUMIFS(L$9:L260,B$9:B260,B260)-SUMIFS(M$9:M260,B$9:B260,B260),+SUMIFS(L$9:L260,B$9:B260,B260)-SUMIFS(M$9:M260,B$9:B260,B260)))</f>
        <v/>
      </c>
      <c r="P260" s="1"/>
      <c r="Q260" s="61"/>
    </row>
    <row r="261" spans="2:17" x14ac:dyDescent="0.2">
      <c r="B261" s="60" t="s">
        <v>63</v>
      </c>
      <c r="C261" s="64" t="s">
        <v>23</v>
      </c>
      <c r="D261" s="65">
        <v>2019</v>
      </c>
      <c r="E261" s="48" t="s">
        <v>9</v>
      </c>
      <c r="F261" s="28">
        <v>6</v>
      </c>
      <c r="G261" s="21">
        <f>IFERROR(VLOOKUP(F261,Base!$H$4:$J$55,3,FALSE),"")</f>
        <v>43505</v>
      </c>
      <c r="H261" s="54"/>
      <c r="I261" s="53" t="str">
        <f t="shared" si="375"/>
        <v/>
      </c>
      <c r="J261" s="28"/>
      <c r="K261" s="28"/>
      <c r="L261" s="53" t="str">
        <f t="shared" si="376"/>
        <v/>
      </c>
      <c r="M261" s="54"/>
      <c r="N261" s="53" t="str">
        <f t="shared" si="377"/>
        <v/>
      </c>
      <c r="O261" s="53" t="str">
        <f>IF(SUMIFS(L$9:L261,B$9:B261,B261)-SUMIFS(M$9:M261,B$9:B261,B261)=0,"",IF(N261&lt;&gt;"",M261-L261-N261+SUMIFS(L$9:L261,B$9:B261,B261)-SUMIFS(M$9:M261,B$9:B261,B261),+SUMIFS(L$9:L261,B$9:B261,B261)-SUMIFS(M$9:M261,B$9:B261,B261)))</f>
        <v/>
      </c>
      <c r="P261" s="1"/>
      <c r="Q261" s="61"/>
    </row>
    <row r="262" spans="2:17" x14ac:dyDescent="0.2">
      <c r="B262" s="60" t="s">
        <v>64</v>
      </c>
      <c r="C262" s="64" t="s">
        <v>24</v>
      </c>
      <c r="D262" s="65">
        <v>2019</v>
      </c>
      <c r="E262" s="48" t="s">
        <v>9</v>
      </c>
      <c r="F262" s="28">
        <v>5</v>
      </c>
      <c r="G262" s="21">
        <f>IFERROR(VLOOKUP(F262,Base!$H$4:$J$55,3,FALSE),"")</f>
        <v>43498</v>
      </c>
      <c r="H262" s="54"/>
      <c r="I262" s="53" t="str">
        <f t="shared" ref="I262:I263" si="378">IF(IF(H262&lt;40,0,(H262-40)*1.5)=0,"",IF(H262&lt;40,0,(H262-40)*1.5))</f>
        <v/>
      </c>
      <c r="J262" s="28"/>
      <c r="K262" s="28"/>
      <c r="L262" s="53" t="str">
        <f t="shared" ref="L262:L263" si="379">IF(SUM(I262:K262)+IF(ISBLANK(H262),0,MIN(H262,40))=0,"",SUM(I262:K262)+IF(ISBLANK(H262),0,MIN(H262,40)))</f>
        <v/>
      </c>
      <c r="M262" s="54"/>
      <c r="N262" s="53" t="str">
        <f t="shared" ref="N262:N263" si="380">IF(M262&gt;40,IF(M262-40-(40-L262)&gt;0,(40-L262)+((M262-40)*1.5),40-L262),"")</f>
        <v/>
      </c>
      <c r="O262" s="53" t="str">
        <f>IF(SUMIFS(L$9:L262,B$9:B262,B262)-SUMIFS(M$9:M262,B$9:B262,B262)=0,"",IF(N262&lt;&gt;"",M262-L262-N262+SUMIFS(L$9:L262,B$9:B262,B262)-SUMIFS(M$9:M262,B$9:B262,B262),+SUMIFS(L$9:L262,B$9:B262,B262)-SUMIFS(M$9:M262,B$9:B262,B262)))</f>
        <v/>
      </c>
      <c r="P262" s="1"/>
      <c r="Q262" s="61"/>
    </row>
    <row r="263" spans="2:17" x14ac:dyDescent="0.2">
      <c r="B263" s="60" t="s">
        <v>64</v>
      </c>
      <c r="C263" s="64" t="s">
        <v>24</v>
      </c>
      <c r="D263" s="65">
        <v>2019</v>
      </c>
      <c r="E263" s="48" t="s">
        <v>9</v>
      </c>
      <c r="F263" s="28">
        <v>6</v>
      </c>
      <c r="G263" s="21">
        <f>IFERROR(VLOOKUP(F263,Base!$H$4:$J$55,3,FALSE),"")</f>
        <v>43505</v>
      </c>
      <c r="H263" s="54"/>
      <c r="I263" s="53" t="str">
        <f t="shared" si="378"/>
        <v/>
      </c>
      <c r="J263" s="28"/>
      <c r="K263" s="28"/>
      <c r="L263" s="53" t="str">
        <f t="shared" si="379"/>
        <v/>
      </c>
      <c r="M263" s="54"/>
      <c r="N263" s="53" t="str">
        <f t="shared" si="380"/>
        <v/>
      </c>
      <c r="O263" s="53" t="str">
        <f>IF(SUMIFS(L$9:L263,B$9:B263,B263)-SUMIFS(M$9:M263,B$9:B263,B263)=0,"",IF(N263&lt;&gt;"",M263-L263-N263+SUMIFS(L$9:L263,B$9:B263,B263)-SUMIFS(M$9:M263,B$9:B263,B263),+SUMIFS(L$9:L263,B$9:B263,B263)-SUMIFS(M$9:M263,B$9:B263,B263)))</f>
        <v/>
      </c>
      <c r="P263" s="1"/>
      <c r="Q263" s="61"/>
    </row>
    <row r="264" spans="2:17" x14ac:dyDescent="0.2">
      <c r="B264" s="60" t="s">
        <v>65</v>
      </c>
      <c r="C264" s="64" t="s">
        <v>25</v>
      </c>
      <c r="D264" s="65">
        <v>2019</v>
      </c>
      <c r="E264" s="48" t="s">
        <v>9</v>
      </c>
      <c r="F264" s="28">
        <v>5</v>
      </c>
      <c r="G264" s="21">
        <f>IFERROR(VLOOKUP(F264,Base!$H$4:$J$55,3,FALSE),"")</f>
        <v>43498</v>
      </c>
      <c r="H264" s="54"/>
      <c r="I264" s="53" t="str">
        <f t="shared" ref="I264:I265" si="381">IF(IF(H264&lt;40,0,(H264-40)*1.5)=0,"",IF(H264&lt;40,0,(H264-40)*1.5))</f>
        <v/>
      </c>
      <c r="J264" s="28"/>
      <c r="K264" s="28"/>
      <c r="L264" s="53" t="str">
        <f t="shared" ref="L264:L265" si="382">IF(SUM(I264:K264)+IF(ISBLANK(H264),0,MIN(H264,40))=0,"",SUM(I264:K264)+IF(ISBLANK(H264),0,MIN(H264,40)))</f>
        <v/>
      </c>
      <c r="M264" s="54"/>
      <c r="N264" s="53" t="str">
        <f t="shared" ref="N264:N265" si="383">IF(M264&gt;40,IF(M264-40-(40-L264)&gt;0,(40-L264)+((M264-40)*1.5),40-L264),"")</f>
        <v/>
      </c>
      <c r="O264" s="53" t="str">
        <f>IF(SUMIFS(L$9:L264,B$9:B264,B264)-SUMIFS(M$9:M264,B$9:B264,B264)=0,"",IF(N264&lt;&gt;"",M264-L264-N264+SUMIFS(L$9:L264,B$9:B264,B264)-SUMIFS(M$9:M264,B$9:B264,B264),+SUMIFS(L$9:L264,B$9:B264,B264)-SUMIFS(M$9:M264,B$9:B264,B264)))</f>
        <v/>
      </c>
      <c r="P264" s="1"/>
      <c r="Q264" s="61"/>
    </row>
    <row r="265" spans="2:17" x14ac:dyDescent="0.2">
      <c r="B265" s="60" t="s">
        <v>65</v>
      </c>
      <c r="C265" s="64" t="s">
        <v>25</v>
      </c>
      <c r="D265" s="65">
        <v>2019</v>
      </c>
      <c r="E265" s="48" t="s">
        <v>9</v>
      </c>
      <c r="F265" s="28">
        <v>6</v>
      </c>
      <c r="G265" s="21">
        <f>IFERROR(VLOOKUP(F265,Base!$H$4:$J$55,3,FALSE),"")</f>
        <v>43505</v>
      </c>
      <c r="H265" s="54"/>
      <c r="I265" s="53" t="str">
        <f t="shared" si="381"/>
        <v/>
      </c>
      <c r="J265" s="28"/>
      <c r="K265" s="28"/>
      <c r="L265" s="53" t="str">
        <f t="shared" si="382"/>
        <v/>
      </c>
      <c r="M265" s="54"/>
      <c r="N265" s="53" t="str">
        <f t="shared" si="383"/>
        <v/>
      </c>
      <c r="O265" s="53" t="str">
        <f>IF(SUMIFS(L$9:L265,B$9:B265,B265)-SUMIFS(M$9:M265,B$9:B265,B265)=0,"",IF(N265&lt;&gt;"",M265-L265-N265+SUMIFS(L$9:L265,B$9:B265,B265)-SUMIFS(M$9:M265,B$9:B265,B265),+SUMIFS(L$9:L265,B$9:B265,B265)-SUMIFS(M$9:M265,B$9:B265,B265)))</f>
        <v/>
      </c>
      <c r="P265" s="1"/>
      <c r="Q265" s="61"/>
    </row>
    <row r="266" spans="2:17" x14ac:dyDescent="0.2">
      <c r="B266" s="60" t="s">
        <v>66</v>
      </c>
      <c r="C266" s="64" t="s">
        <v>26</v>
      </c>
      <c r="D266" s="65">
        <v>2019</v>
      </c>
      <c r="E266" s="48" t="s">
        <v>9</v>
      </c>
      <c r="F266" s="28">
        <v>5</v>
      </c>
      <c r="G266" s="21">
        <f>IFERROR(VLOOKUP(F266,Base!$H$4:$J$55,3,FALSE),"")</f>
        <v>43498</v>
      </c>
      <c r="H266" s="54"/>
      <c r="I266" s="53" t="str">
        <f t="shared" ref="I266:I267" si="384">IF(IF(H266&lt;40,0,(H266-40)*1.5)=0,"",IF(H266&lt;40,0,(H266-40)*1.5))</f>
        <v/>
      </c>
      <c r="J266" s="28"/>
      <c r="K266" s="28"/>
      <c r="L266" s="53" t="str">
        <f t="shared" ref="L266:L267" si="385">IF(SUM(I266:K266)+IF(ISBLANK(H266),0,MIN(H266,40))=0,"",SUM(I266:K266)+IF(ISBLANK(H266),0,MIN(H266,40)))</f>
        <v/>
      </c>
      <c r="M266" s="54"/>
      <c r="N266" s="53" t="str">
        <f t="shared" ref="N266:N267" si="386">IF(M266&gt;40,IF(M266-40-(40-L266)&gt;0,(40-L266)+((M266-40)*1.5),40-L266),"")</f>
        <v/>
      </c>
      <c r="O266" s="53" t="str">
        <f>IF(SUMIFS(L$9:L266,B$9:B266,B266)-SUMIFS(M$9:M266,B$9:B266,B266)=0,"",IF(N266&lt;&gt;"",M266-L266-N266+SUMIFS(L$9:L266,B$9:B266,B266)-SUMIFS(M$9:M266,B$9:B266,B266),+SUMIFS(L$9:L266,B$9:B266,B266)-SUMIFS(M$9:M266,B$9:B266,B266)))</f>
        <v/>
      </c>
      <c r="P266" s="1"/>
      <c r="Q266" s="61"/>
    </row>
    <row r="267" spans="2:17" x14ac:dyDescent="0.2">
      <c r="B267" s="60" t="s">
        <v>66</v>
      </c>
      <c r="C267" s="64" t="s">
        <v>26</v>
      </c>
      <c r="D267" s="65">
        <v>2019</v>
      </c>
      <c r="E267" s="48" t="s">
        <v>9</v>
      </c>
      <c r="F267" s="28">
        <v>6</v>
      </c>
      <c r="G267" s="21">
        <f>IFERROR(VLOOKUP(F267,Base!$H$4:$J$55,3,FALSE),"")</f>
        <v>43505</v>
      </c>
      <c r="H267" s="54"/>
      <c r="I267" s="53" t="str">
        <f t="shared" si="384"/>
        <v/>
      </c>
      <c r="J267" s="28"/>
      <c r="K267" s="28"/>
      <c r="L267" s="53" t="str">
        <f t="shared" si="385"/>
        <v/>
      </c>
      <c r="M267" s="54"/>
      <c r="N267" s="53" t="str">
        <f t="shared" si="386"/>
        <v/>
      </c>
      <c r="O267" s="53" t="str">
        <f>IF(SUMIFS(L$9:L267,B$9:B267,B267)-SUMIFS(M$9:M267,B$9:B267,B267)=0,"",IF(N267&lt;&gt;"",M267-L267-N267+SUMIFS(L$9:L267,B$9:B267,B267)-SUMIFS(M$9:M267,B$9:B267,B267),+SUMIFS(L$9:L267,B$9:B267,B267)-SUMIFS(M$9:M267,B$9:B267,B267)))</f>
        <v/>
      </c>
      <c r="P267" s="1"/>
      <c r="Q267" s="61"/>
    </row>
    <row r="268" spans="2:17" x14ac:dyDescent="0.2">
      <c r="B268" s="60" t="s">
        <v>67</v>
      </c>
      <c r="C268" s="64" t="s">
        <v>27</v>
      </c>
      <c r="D268" s="65">
        <v>2019</v>
      </c>
      <c r="E268" s="48" t="s">
        <v>9</v>
      </c>
      <c r="F268" s="28">
        <v>5</v>
      </c>
      <c r="G268" s="21">
        <f>IFERROR(VLOOKUP(F268,Base!$H$4:$J$55,3,FALSE),"")</f>
        <v>43498</v>
      </c>
      <c r="H268" s="54"/>
      <c r="I268" s="53" t="str">
        <f t="shared" ref="I268:I269" si="387">IF(IF(H268&lt;40,0,(H268-40)*1.5)=0,"",IF(H268&lt;40,0,(H268-40)*1.5))</f>
        <v/>
      </c>
      <c r="J268" s="28"/>
      <c r="K268" s="28"/>
      <c r="L268" s="53" t="str">
        <f t="shared" ref="L268:L269" si="388">IF(SUM(I268:K268)+IF(ISBLANK(H268),0,MIN(H268,40))=0,"",SUM(I268:K268)+IF(ISBLANK(H268),0,MIN(H268,40)))</f>
        <v/>
      </c>
      <c r="M268" s="54"/>
      <c r="N268" s="53" t="str">
        <f t="shared" ref="N268:N269" si="389">IF(M268&gt;40,IF(M268-40-(40-L268)&gt;0,(40-L268)+((M268-40)*1.5),40-L268),"")</f>
        <v/>
      </c>
      <c r="O268" s="53" t="str">
        <f>IF(SUMIFS(L$9:L268,B$9:B268,B268)-SUMIFS(M$9:M268,B$9:B268,B268)=0,"",IF(N268&lt;&gt;"",M268-L268-N268+SUMIFS(L$9:L268,B$9:B268,B268)-SUMIFS(M$9:M268,B$9:B268,B268),+SUMIFS(L$9:L268,B$9:B268,B268)-SUMIFS(M$9:M268,B$9:B268,B268)))</f>
        <v/>
      </c>
      <c r="P268" s="1"/>
      <c r="Q268" s="61"/>
    </row>
    <row r="269" spans="2:17" x14ac:dyDescent="0.2">
      <c r="B269" s="60" t="s">
        <v>67</v>
      </c>
      <c r="C269" s="64" t="s">
        <v>27</v>
      </c>
      <c r="D269" s="65">
        <v>2019</v>
      </c>
      <c r="E269" s="48" t="s">
        <v>9</v>
      </c>
      <c r="F269" s="28">
        <v>6</v>
      </c>
      <c r="G269" s="21">
        <f>IFERROR(VLOOKUP(F269,Base!$H$4:$J$55,3,FALSE),"")</f>
        <v>43505</v>
      </c>
      <c r="H269" s="54"/>
      <c r="I269" s="53" t="str">
        <f t="shared" si="387"/>
        <v/>
      </c>
      <c r="J269" s="28"/>
      <c r="K269" s="28"/>
      <c r="L269" s="53" t="str">
        <f t="shared" si="388"/>
        <v/>
      </c>
      <c r="M269" s="54"/>
      <c r="N269" s="53" t="str">
        <f t="shared" si="389"/>
        <v/>
      </c>
      <c r="O269" s="53" t="str">
        <f>IF(SUMIFS(L$9:L269,B$9:B269,B269)-SUMIFS(M$9:M269,B$9:B269,B269)=0,"",IF(N269&lt;&gt;"",M269-L269-N269+SUMIFS(L$9:L269,B$9:B269,B269)-SUMIFS(M$9:M269,B$9:B269,B269),+SUMIFS(L$9:L269,B$9:B269,B269)-SUMIFS(M$9:M269,B$9:B269,B269)))</f>
        <v/>
      </c>
      <c r="P269" s="1"/>
      <c r="Q269" s="61"/>
    </row>
    <row r="270" spans="2:17" x14ac:dyDescent="0.2">
      <c r="B270" s="60" t="s">
        <v>68</v>
      </c>
      <c r="C270" s="64" t="s">
        <v>23</v>
      </c>
      <c r="D270" s="65">
        <v>2019</v>
      </c>
      <c r="E270" s="48" t="s">
        <v>9</v>
      </c>
      <c r="F270" s="28">
        <v>5</v>
      </c>
      <c r="G270" s="21">
        <f>IFERROR(VLOOKUP(F270,Base!$H$4:$J$55,3,FALSE),"")</f>
        <v>43498</v>
      </c>
      <c r="H270" s="54"/>
      <c r="I270" s="53" t="str">
        <f t="shared" ref="I270:I271" si="390">IF(IF(H270&lt;40,0,(H270-40)*1.5)=0,"",IF(H270&lt;40,0,(H270-40)*1.5))</f>
        <v/>
      </c>
      <c r="J270" s="28"/>
      <c r="K270" s="28"/>
      <c r="L270" s="53" t="str">
        <f t="shared" ref="L270:L271" si="391">IF(SUM(I270:K270)+IF(ISBLANK(H270),0,MIN(H270,40))=0,"",SUM(I270:K270)+IF(ISBLANK(H270),0,MIN(H270,40)))</f>
        <v/>
      </c>
      <c r="M270" s="54"/>
      <c r="N270" s="53" t="str">
        <f t="shared" ref="N270:N271" si="392">IF(M270&gt;40,IF(M270-40-(40-L270)&gt;0,(40-L270)+((M270-40)*1.5),40-L270),"")</f>
        <v/>
      </c>
      <c r="O270" s="53" t="str">
        <f>IF(SUMIFS(L$9:L270,B$9:B270,B270)-SUMIFS(M$9:M270,B$9:B270,B270)=0,"",IF(N270&lt;&gt;"",M270-L270-N270+SUMIFS(L$9:L270,B$9:B270,B270)-SUMIFS(M$9:M270,B$9:B270,B270),+SUMIFS(L$9:L270,B$9:B270,B270)-SUMIFS(M$9:M270,B$9:B270,B270)))</f>
        <v/>
      </c>
      <c r="P270" s="1"/>
      <c r="Q270" s="61"/>
    </row>
    <row r="271" spans="2:17" x14ac:dyDescent="0.2">
      <c r="B271" s="60" t="s">
        <v>68</v>
      </c>
      <c r="C271" s="64" t="s">
        <v>23</v>
      </c>
      <c r="D271" s="65">
        <v>2019</v>
      </c>
      <c r="E271" s="48" t="s">
        <v>9</v>
      </c>
      <c r="F271" s="28">
        <v>6</v>
      </c>
      <c r="G271" s="21">
        <f>IFERROR(VLOOKUP(F271,Base!$H$4:$J$55,3,FALSE),"")</f>
        <v>43505</v>
      </c>
      <c r="H271" s="54"/>
      <c r="I271" s="53" t="str">
        <f t="shared" si="390"/>
        <v/>
      </c>
      <c r="J271" s="28"/>
      <c r="K271" s="28"/>
      <c r="L271" s="53" t="str">
        <f t="shared" si="391"/>
        <v/>
      </c>
      <c r="M271" s="54"/>
      <c r="N271" s="53" t="str">
        <f t="shared" si="392"/>
        <v/>
      </c>
      <c r="O271" s="53" t="str">
        <f>IF(SUMIFS(L$9:L271,B$9:B271,B271)-SUMIFS(M$9:M271,B$9:B271,B271)=0,"",IF(N271&lt;&gt;"",M271-L271-N271+SUMIFS(L$9:L271,B$9:B271,B271)-SUMIFS(M$9:M271,B$9:B271,B271),+SUMIFS(L$9:L271,B$9:B271,B271)-SUMIFS(M$9:M271,B$9:B271,B271)))</f>
        <v/>
      </c>
      <c r="P271" s="1"/>
      <c r="Q271" s="61"/>
    </row>
    <row r="272" spans="2:17" x14ac:dyDescent="0.2">
      <c r="B272" s="60" t="s">
        <v>69</v>
      </c>
      <c r="C272" s="64" t="s">
        <v>24</v>
      </c>
      <c r="D272" s="65">
        <v>2019</v>
      </c>
      <c r="E272" s="48" t="s">
        <v>9</v>
      </c>
      <c r="F272" s="28">
        <v>5</v>
      </c>
      <c r="G272" s="21">
        <f>IFERROR(VLOOKUP(F272,Base!$H$4:$J$55,3,FALSE),"")</f>
        <v>43498</v>
      </c>
      <c r="H272" s="54"/>
      <c r="I272" s="53" t="str">
        <f t="shared" ref="I272:I273" si="393">IF(IF(H272&lt;40,0,(H272-40)*1.5)=0,"",IF(H272&lt;40,0,(H272-40)*1.5))</f>
        <v/>
      </c>
      <c r="J272" s="28"/>
      <c r="K272" s="28"/>
      <c r="L272" s="53" t="str">
        <f t="shared" ref="L272:L273" si="394">IF(SUM(I272:K272)+IF(ISBLANK(H272),0,MIN(H272,40))=0,"",SUM(I272:K272)+IF(ISBLANK(H272),0,MIN(H272,40)))</f>
        <v/>
      </c>
      <c r="M272" s="54"/>
      <c r="N272" s="53" t="str">
        <f t="shared" ref="N272:N273" si="395">IF(M272&gt;40,IF(M272-40-(40-L272)&gt;0,(40-L272)+((M272-40)*1.5),40-L272),"")</f>
        <v/>
      </c>
      <c r="O272" s="53" t="str">
        <f>IF(SUMIFS(L$9:L272,B$9:B272,B272)-SUMIFS(M$9:M272,B$9:B272,B272)=0,"",IF(N272&lt;&gt;"",M272-L272-N272+SUMIFS(L$9:L272,B$9:B272,B272)-SUMIFS(M$9:M272,B$9:B272,B272),+SUMIFS(L$9:L272,B$9:B272,B272)-SUMIFS(M$9:M272,B$9:B272,B272)))</f>
        <v/>
      </c>
      <c r="P272" s="1"/>
      <c r="Q272" s="61"/>
    </row>
    <row r="273" spans="2:17" x14ac:dyDescent="0.2">
      <c r="B273" s="60" t="s">
        <v>69</v>
      </c>
      <c r="C273" s="64" t="s">
        <v>24</v>
      </c>
      <c r="D273" s="65">
        <v>2019</v>
      </c>
      <c r="E273" s="48" t="s">
        <v>9</v>
      </c>
      <c r="F273" s="28">
        <v>6</v>
      </c>
      <c r="G273" s="21">
        <f>IFERROR(VLOOKUP(F273,Base!$H$4:$J$55,3,FALSE),"")</f>
        <v>43505</v>
      </c>
      <c r="H273" s="54"/>
      <c r="I273" s="53" t="str">
        <f t="shared" si="393"/>
        <v/>
      </c>
      <c r="J273" s="28"/>
      <c r="K273" s="28"/>
      <c r="L273" s="53" t="str">
        <f t="shared" si="394"/>
        <v/>
      </c>
      <c r="M273" s="54"/>
      <c r="N273" s="53" t="str">
        <f t="shared" si="395"/>
        <v/>
      </c>
      <c r="O273" s="53" t="str">
        <f>IF(SUMIFS(L$9:L273,B$9:B273,B273)-SUMIFS(M$9:M273,B$9:B273,B273)=0,"",IF(N273&lt;&gt;"",M273-L273-N273+SUMIFS(L$9:L273,B$9:B273,B273)-SUMIFS(M$9:M273,B$9:B273,B273),+SUMIFS(L$9:L273,B$9:B273,B273)-SUMIFS(M$9:M273,B$9:B273,B273)))</f>
        <v/>
      </c>
      <c r="P273" s="1"/>
      <c r="Q273" s="61"/>
    </row>
    <row r="274" spans="2:17" x14ac:dyDescent="0.2">
      <c r="B274" s="60" t="s">
        <v>70</v>
      </c>
      <c r="C274" s="64" t="s">
        <v>25</v>
      </c>
      <c r="D274" s="65">
        <v>2019</v>
      </c>
      <c r="E274" s="48" t="s">
        <v>9</v>
      </c>
      <c r="F274" s="28">
        <v>5</v>
      </c>
      <c r="G274" s="21">
        <f>IFERROR(VLOOKUP(F274,Base!$H$4:$J$55,3,FALSE),"")</f>
        <v>43498</v>
      </c>
      <c r="H274" s="54"/>
      <c r="I274" s="53" t="str">
        <f t="shared" ref="I274:I275" si="396">IF(IF(H274&lt;40,0,(H274-40)*1.5)=0,"",IF(H274&lt;40,0,(H274-40)*1.5))</f>
        <v/>
      </c>
      <c r="J274" s="28"/>
      <c r="K274" s="28"/>
      <c r="L274" s="53" t="str">
        <f t="shared" ref="L274:L275" si="397">IF(SUM(I274:K274)+IF(ISBLANK(H274),0,MIN(H274,40))=0,"",SUM(I274:K274)+IF(ISBLANK(H274),0,MIN(H274,40)))</f>
        <v/>
      </c>
      <c r="M274" s="54"/>
      <c r="N274" s="53" t="str">
        <f t="shared" ref="N274:N275" si="398">IF(M274&gt;40,IF(M274-40-(40-L274)&gt;0,(40-L274)+((M274-40)*1.5),40-L274),"")</f>
        <v/>
      </c>
      <c r="O274" s="53" t="str">
        <f>IF(SUMIFS(L$9:L274,B$9:B274,B274)-SUMIFS(M$9:M274,B$9:B274,B274)=0,"",IF(N274&lt;&gt;"",M274-L274-N274+SUMIFS(L$9:L274,B$9:B274,B274)-SUMIFS(M$9:M274,B$9:B274,B274),+SUMIFS(L$9:L274,B$9:B274,B274)-SUMIFS(M$9:M274,B$9:B274,B274)))</f>
        <v/>
      </c>
      <c r="P274" s="1"/>
      <c r="Q274" s="61"/>
    </row>
    <row r="275" spans="2:17" x14ac:dyDescent="0.2">
      <c r="B275" s="60" t="s">
        <v>70</v>
      </c>
      <c r="C275" s="64" t="s">
        <v>25</v>
      </c>
      <c r="D275" s="65">
        <v>2019</v>
      </c>
      <c r="E275" s="48" t="s">
        <v>9</v>
      </c>
      <c r="F275" s="28">
        <v>6</v>
      </c>
      <c r="G275" s="21">
        <f>IFERROR(VLOOKUP(F275,Base!$H$4:$J$55,3,FALSE),"")</f>
        <v>43505</v>
      </c>
      <c r="H275" s="54"/>
      <c r="I275" s="53" t="str">
        <f t="shared" si="396"/>
        <v/>
      </c>
      <c r="J275" s="28"/>
      <c r="K275" s="28"/>
      <c r="L275" s="53" t="str">
        <f t="shared" si="397"/>
        <v/>
      </c>
      <c r="M275" s="54"/>
      <c r="N275" s="53" t="str">
        <f t="shared" si="398"/>
        <v/>
      </c>
      <c r="O275" s="53" t="str">
        <f>IF(SUMIFS(L$9:L275,B$9:B275,B275)-SUMIFS(M$9:M275,B$9:B275,B275)=0,"",IF(N275&lt;&gt;"",M275-L275-N275+SUMIFS(L$9:L275,B$9:B275,B275)-SUMIFS(M$9:M275,B$9:B275,B275),+SUMIFS(L$9:L275,B$9:B275,B275)-SUMIFS(M$9:M275,B$9:B275,B275)))</f>
        <v/>
      </c>
      <c r="P275" s="1"/>
      <c r="Q275" s="61"/>
    </row>
    <row r="276" spans="2:17" x14ac:dyDescent="0.2">
      <c r="B276" s="60" t="s">
        <v>71</v>
      </c>
      <c r="C276" s="64" t="s">
        <v>26</v>
      </c>
      <c r="D276" s="65">
        <v>2019</v>
      </c>
      <c r="E276" s="48" t="s">
        <v>9</v>
      </c>
      <c r="F276" s="28">
        <v>5</v>
      </c>
      <c r="G276" s="21">
        <f>IFERROR(VLOOKUP(F276,Base!$H$4:$J$55,3,FALSE),"")</f>
        <v>43498</v>
      </c>
      <c r="H276" s="54"/>
      <c r="I276" s="53" t="str">
        <f t="shared" ref="I276:I277" si="399">IF(IF(H276&lt;40,0,(H276-40)*1.5)=0,"",IF(H276&lt;40,0,(H276-40)*1.5))</f>
        <v/>
      </c>
      <c r="J276" s="28"/>
      <c r="K276" s="28"/>
      <c r="L276" s="53" t="str">
        <f t="shared" ref="L276:L277" si="400">IF(SUM(I276:K276)+IF(ISBLANK(H276),0,MIN(H276,40))=0,"",SUM(I276:K276)+IF(ISBLANK(H276),0,MIN(H276,40)))</f>
        <v/>
      </c>
      <c r="M276" s="54"/>
      <c r="N276" s="53" t="str">
        <f t="shared" ref="N276:N277" si="401">IF(M276&gt;40,IF(M276-40-(40-L276)&gt;0,(40-L276)+((M276-40)*1.5),40-L276),"")</f>
        <v/>
      </c>
      <c r="O276" s="53" t="str">
        <f>IF(SUMIFS(L$9:L276,B$9:B276,B276)-SUMIFS(M$9:M276,B$9:B276,B276)=0,"",IF(N276&lt;&gt;"",M276-L276-N276+SUMIFS(L$9:L276,B$9:B276,B276)-SUMIFS(M$9:M276,B$9:B276,B276),+SUMIFS(L$9:L276,B$9:B276,B276)-SUMIFS(M$9:M276,B$9:B276,B276)))</f>
        <v/>
      </c>
      <c r="P276" s="1"/>
      <c r="Q276" s="61"/>
    </row>
    <row r="277" spans="2:17" x14ac:dyDescent="0.2">
      <c r="B277" s="60" t="s">
        <v>71</v>
      </c>
      <c r="C277" s="64" t="s">
        <v>26</v>
      </c>
      <c r="D277" s="65">
        <v>2019</v>
      </c>
      <c r="E277" s="48" t="s">
        <v>9</v>
      </c>
      <c r="F277" s="28">
        <v>6</v>
      </c>
      <c r="G277" s="21">
        <f>IFERROR(VLOOKUP(F277,Base!$H$4:$J$55,3,FALSE),"")</f>
        <v>43505</v>
      </c>
      <c r="H277" s="54"/>
      <c r="I277" s="53" t="str">
        <f t="shared" si="399"/>
        <v/>
      </c>
      <c r="J277" s="28"/>
      <c r="K277" s="28"/>
      <c r="L277" s="53" t="str">
        <f t="shared" si="400"/>
        <v/>
      </c>
      <c r="M277" s="54"/>
      <c r="N277" s="53" t="str">
        <f t="shared" si="401"/>
        <v/>
      </c>
      <c r="O277" s="53" t="str">
        <f>IF(SUMIFS(L$9:L277,B$9:B277,B277)-SUMIFS(M$9:M277,B$9:B277,B277)=0,"",IF(N277&lt;&gt;"",M277-L277-N277+SUMIFS(L$9:L277,B$9:B277,B277)-SUMIFS(M$9:M277,B$9:B277,B277),+SUMIFS(L$9:L277,B$9:B277,B277)-SUMIFS(M$9:M277,B$9:B277,B277)))</f>
        <v/>
      </c>
      <c r="P277" s="1"/>
      <c r="Q277" s="61"/>
    </row>
    <row r="278" spans="2:17" x14ac:dyDescent="0.2">
      <c r="B278" s="60" t="s">
        <v>72</v>
      </c>
      <c r="C278" s="64" t="s">
        <v>27</v>
      </c>
      <c r="D278" s="65">
        <v>2019</v>
      </c>
      <c r="E278" s="48" t="s">
        <v>9</v>
      </c>
      <c r="F278" s="28">
        <v>5</v>
      </c>
      <c r="G278" s="21">
        <f>IFERROR(VLOOKUP(F278,Base!$H$4:$J$55,3,FALSE),"")</f>
        <v>43498</v>
      </c>
      <c r="H278" s="54"/>
      <c r="I278" s="53" t="str">
        <f t="shared" ref="I278:I279" si="402">IF(IF(H278&lt;40,0,(H278-40)*1.5)=0,"",IF(H278&lt;40,0,(H278-40)*1.5))</f>
        <v/>
      </c>
      <c r="J278" s="28"/>
      <c r="K278" s="28"/>
      <c r="L278" s="53" t="str">
        <f t="shared" ref="L278:L279" si="403">IF(SUM(I278:K278)+IF(ISBLANK(H278),0,MIN(H278,40))=0,"",SUM(I278:K278)+IF(ISBLANK(H278),0,MIN(H278,40)))</f>
        <v/>
      </c>
      <c r="M278" s="54"/>
      <c r="N278" s="53" t="str">
        <f t="shared" ref="N278:N279" si="404">IF(M278&gt;40,IF(M278-40-(40-L278)&gt;0,(40-L278)+((M278-40)*1.5),40-L278),"")</f>
        <v/>
      </c>
      <c r="O278" s="53" t="str">
        <f>IF(SUMIFS(L$9:L278,B$9:B278,B278)-SUMIFS(M$9:M278,B$9:B278,B278)=0,"",IF(N278&lt;&gt;"",M278-L278-N278+SUMIFS(L$9:L278,B$9:B278,B278)-SUMIFS(M$9:M278,B$9:B278,B278),+SUMIFS(L$9:L278,B$9:B278,B278)-SUMIFS(M$9:M278,B$9:B278,B278)))</f>
        <v/>
      </c>
      <c r="P278" s="1"/>
      <c r="Q278" s="61"/>
    </row>
    <row r="279" spans="2:17" x14ac:dyDescent="0.2">
      <c r="B279" s="60" t="s">
        <v>72</v>
      </c>
      <c r="C279" s="64" t="s">
        <v>27</v>
      </c>
      <c r="D279" s="65">
        <v>2019</v>
      </c>
      <c r="E279" s="48" t="s">
        <v>9</v>
      </c>
      <c r="F279" s="28">
        <v>6</v>
      </c>
      <c r="G279" s="21">
        <f>IFERROR(VLOOKUP(F279,Base!$H$4:$J$55,3,FALSE),"")</f>
        <v>43505</v>
      </c>
      <c r="H279" s="54"/>
      <c r="I279" s="53" t="str">
        <f t="shared" si="402"/>
        <v/>
      </c>
      <c r="J279" s="28"/>
      <c r="K279" s="28"/>
      <c r="L279" s="53" t="str">
        <f t="shared" si="403"/>
        <v/>
      </c>
      <c r="M279" s="54"/>
      <c r="N279" s="53" t="str">
        <f t="shared" si="404"/>
        <v/>
      </c>
      <c r="O279" s="53" t="str">
        <f>IF(SUMIFS(L$9:L279,B$9:B279,B279)-SUMIFS(M$9:M279,B$9:B279,B279)=0,"",IF(N279&lt;&gt;"",M279-L279-N279+SUMIFS(L$9:L279,B$9:B279,B279)-SUMIFS(M$9:M279,B$9:B279,B279),+SUMIFS(L$9:L279,B$9:B279,B279)-SUMIFS(M$9:M279,B$9:B279,B279)))</f>
        <v/>
      </c>
      <c r="P279" s="1"/>
      <c r="Q279" s="61"/>
    </row>
    <row r="280" spans="2:17" x14ac:dyDescent="0.2">
      <c r="B280" s="60" t="s">
        <v>28</v>
      </c>
      <c r="C280" s="64" t="s">
        <v>23</v>
      </c>
      <c r="D280" s="65">
        <v>2019</v>
      </c>
      <c r="E280" s="48" t="s">
        <v>9</v>
      </c>
      <c r="F280" s="28">
        <v>7</v>
      </c>
      <c r="G280" s="21">
        <f>IFERROR(VLOOKUP(F280,Base!$H$4:$J$55,3,FALSE),"")</f>
        <v>43512</v>
      </c>
      <c r="H280" s="54"/>
      <c r="I280" s="53" t="str">
        <f t="shared" ref="I280:I281" si="405">IF(IF(H280&lt;40,0,(H280-40)*1.5)=0,"",IF(H280&lt;40,0,(H280-40)*1.5))</f>
        <v/>
      </c>
      <c r="J280" s="28"/>
      <c r="K280" s="28"/>
      <c r="L280" s="53" t="str">
        <f t="shared" ref="L280:L281" si="406">IF(SUM(I280:K280)+IF(ISBLANK(H280),0,MIN(H280,40))=0,"",SUM(I280:K280)+IF(ISBLANK(H280),0,MIN(H280,40)))</f>
        <v/>
      </c>
      <c r="M280" s="54"/>
      <c r="N280" s="53" t="str">
        <f t="shared" ref="N280:N281" si="407">IF(M280&gt;40,IF(M280-40-(40-L280)&gt;0,(40-L280)+((M280-40)*1.5),40-L280),"")</f>
        <v/>
      </c>
      <c r="O280" s="53" t="str">
        <f>IF(SUMIFS(L$9:L280,B$9:B280,B280)-SUMIFS(M$9:M280,B$9:B280,B280)=0,"",IF(N280&lt;&gt;"",M280-L280-N280+SUMIFS(L$9:L280,B$9:B280,B280)-SUMIFS(M$9:M280,B$9:B280,B280),+SUMIFS(L$9:L280,B$9:B280,B280)-SUMIFS(M$9:M280,B$9:B280,B280)))</f>
        <v/>
      </c>
      <c r="P280" s="1"/>
      <c r="Q280" s="61"/>
    </row>
    <row r="281" spans="2:17" x14ac:dyDescent="0.2">
      <c r="B281" s="60" t="s">
        <v>28</v>
      </c>
      <c r="C281" s="64" t="s">
        <v>23</v>
      </c>
      <c r="D281" s="65">
        <v>2019</v>
      </c>
      <c r="E281" s="48" t="s">
        <v>9</v>
      </c>
      <c r="F281" s="28">
        <v>8</v>
      </c>
      <c r="G281" s="21">
        <f>IFERROR(VLOOKUP(F281,Base!$H$4:$J$55,3,FALSE),"")</f>
        <v>43519</v>
      </c>
      <c r="H281" s="54"/>
      <c r="I281" s="53" t="str">
        <f t="shared" si="405"/>
        <v/>
      </c>
      <c r="J281" s="28"/>
      <c r="K281" s="28"/>
      <c r="L281" s="53" t="str">
        <f t="shared" si="406"/>
        <v/>
      </c>
      <c r="M281" s="54"/>
      <c r="N281" s="53" t="str">
        <f t="shared" si="407"/>
        <v/>
      </c>
      <c r="O281" s="53" t="str">
        <f>IF(SUMIFS(L$9:L281,B$9:B281,B281)-SUMIFS(M$9:M281,B$9:B281,B281)=0,"",IF(N281&lt;&gt;"",M281-L281-N281+SUMIFS(L$9:L281,B$9:B281,B281)-SUMIFS(M$9:M281,B$9:B281,B281),+SUMIFS(L$9:L281,B$9:B281,B281)-SUMIFS(M$9:M281,B$9:B281,B281)))</f>
        <v/>
      </c>
      <c r="P281" s="1"/>
      <c r="Q281" s="61"/>
    </row>
    <row r="282" spans="2:17" x14ac:dyDescent="0.2">
      <c r="B282" s="60" t="s">
        <v>29</v>
      </c>
      <c r="C282" s="64" t="s">
        <v>24</v>
      </c>
      <c r="D282" s="65">
        <v>2019</v>
      </c>
      <c r="E282" s="48" t="s">
        <v>9</v>
      </c>
      <c r="F282" s="28">
        <v>7</v>
      </c>
      <c r="G282" s="21">
        <f>IFERROR(VLOOKUP(F282,Base!$H$4:$J$55,3,FALSE),"")</f>
        <v>43512</v>
      </c>
      <c r="H282" s="54"/>
      <c r="I282" s="53" t="str">
        <f t="shared" ref="I282:I283" si="408">IF(IF(H282&lt;40,0,(H282-40)*1.5)=0,"",IF(H282&lt;40,0,(H282-40)*1.5))</f>
        <v/>
      </c>
      <c r="J282" s="28"/>
      <c r="K282" s="28"/>
      <c r="L282" s="53" t="str">
        <f t="shared" ref="L282:L283" si="409">IF(SUM(I282:K282)+IF(ISBLANK(H282),0,MIN(H282,40))=0,"",SUM(I282:K282)+IF(ISBLANK(H282),0,MIN(H282,40)))</f>
        <v/>
      </c>
      <c r="M282" s="54"/>
      <c r="N282" s="53" t="str">
        <f t="shared" ref="N282:N283" si="410">IF(M282&gt;40,IF(M282-40-(40-L282)&gt;0,(40-L282)+((M282-40)*1.5),40-L282),"")</f>
        <v/>
      </c>
      <c r="O282" s="53" t="str">
        <f>IF(SUMIFS(L$9:L282,B$9:B282,B282)-SUMIFS(M$9:M282,B$9:B282,B282)=0,"",IF(N282&lt;&gt;"",M282-L282-N282+SUMIFS(L$9:L282,B$9:B282,B282)-SUMIFS(M$9:M282,B$9:B282,B282),+SUMIFS(L$9:L282,B$9:B282,B282)-SUMIFS(M$9:M282,B$9:B282,B282)))</f>
        <v/>
      </c>
      <c r="P282" s="1"/>
      <c r="Q282" s="61"/>
    </row>
    <row r="283" spans="2:17" x14ac:dyDescent="0.2">
      <c r="B283" s="60" t="s">
        <v>29</v>
      </c>
      <c r="C283" s="64" t="s">
        <v>24</v>
      </c>
      <c r="D283" s="65">
        <v>2019</v>
      </c>
      <c r="E283" s="48" t="s">
        <v>9</v>
      </c>
      <c r="F283" s="28">
        <v>8</v>
      </c>
      <c r="G283" s="21">
        <f>IFERROR(VLOOKUP(F283,Base!$H$4:$J$55,3,FALSE),"")</f>
        <v>43519</v>
      </c>
      <c r="H283" s="54"/>
      <c r="I283" s="53" t="str">
        <f t="shared" si="408"/>
        <v/>
      </c>
      <c r="J283" s="28"/>
      <c r="K283" s="28"/>
      <c r="L283" s="53" t="str">
        <f t="shared" si="409"/>
        <v/>
      </c>
      <c r="M283" s="54"/>
      <c r="N283" s="53" t="str">
        <f t="shared" si="410"/>
        <v/>
      </c>
      <c r="O283" s="53" t="str">
        <f>IF(SUMIFS(L$9:L283,B$9:B283,B283)-SUMIFS(M$9:M283,B$9:B283,B283)=0,"",IF(N283&lt;&gt;"",M283-L283-N283+SUMIFS(L$9:L283,B$9:B283,B283)-SUMIFS(M$9:M283,B$9:B283,B283),+SUMIFS(L$9:L283,B$9:B283,B283)-SUMIFS(M$9:M283,B$9:B283,B283)))</f>
        <v/>
      </c>
      <c r="P283" s="1"/>
      <c r="Q283" s="61"/>
    </row>
    <row r="284" spans="2:17" x14ac:dyDescent="0.2">
      <c r="B284" s="60" t="s">
        <v>30</v>
      </c>
      <c r="C284" s="64" t="s">
        <v>25</v>
      </c>
      <c r="D284" s="65">
        <v>2019</v>
      </c>
      <c r="E284" s="48" t="s">
        <v>9</v>
      </c>
      <c r="F284" s="28">
        <v>7</v>
      </c>
      <c r="G284" s="21">
        <f>IFERROR(VLOOKUP(F284,Base!$H$4:$J$55,3,FALSE),"")</f>
        <v>43512</v>
      </c>
      <c r="H284" s="54"/>
      <c r="I284" s="53" t="str">
        <f t="shared" ref="I284:I285" si="411">IF(IF(H284&lt;40,0,(H284-40)*1.5)=0,"",IF(H284&lt;40,0,(H284-40)*1.5))</f>
        <v/>
      </c>
      <c r="J284" s="28"/>
      <c r="K284" s="28"/>
      <c r="L284" s="53" t="str">
        <f t="shared" ref="L284:L285" si="412">IF(SUM(I284:K284)+IF(ISBLANK(H284),0,MIN(H284,40))=0,"",SUM(I284:K284)+IF(ISBLANK(H284),0,MIN(H284,40)))</f>
        <v/>
      </c>
      <c r="M284" s="54"/>
      <c r="N284" s="53" t="str">
        <f t="shared" ref="N284:N285" si="413">IF(M284&gt;40,IF(M284-40-(40-L284)&gt;0,(40-L284)+((M284-40)*1.5),40-L284),"")</f>
        <v/>
      </c>
      <c r="O284" s="53" t="str">
        <f>IF(SUMIFS(L$9:L284,B$9:B284,B284)-SUMIFS(M$9:M284,B$9:B284,B284)=0,"",IF(N284&lt;&gt;"",M284-L284-N284+SUMIFS(L$9:L284,B$9:B284,B284)-SUMIFS(M$9:M284,B$9:B284,B284),+SUMIFS(L$9:L284,B$9:B284,B284)-SUMIFS(M$9:M284,B$9:B284,B284)))</f>
        <v/>
      </c>
      <c r="P284" s="1"/>
      <c r="Q284" s="61"/>
    </row>
    <row r="285" spans="2:17" x14ac:dyDescent="0.2">
      <c r="B285" s="60" t="s">
        <v>30</v>
      </c>
      <c r="C285" s="64" t="s">
        <v>25</v>
      </c>
      <c r="D285" s="65">
        <v>2019</v>
      </c>
      <c r="E285" s="48" t="s">
        <v>9</v>
      </c>
      <c r="F285" s="28">
        <v>8</v>
      </c>
      <c r="G285" s="21">
        <f>IFERROR(VLOOKUP(F285,Base!$H$4:$J$55,3,FALSE),"")</f>
        <v>43519</v>
      </c>
      <c r="H285" s="54"/>
      <c r="I285" s="53" t="str">
        <f t="shared" si="411"/>
        <v/>
      </c>
      <c r="J285" s="28"/>
      <c r="K285" s="28"/>
      <c r="L285" s="53" t="str">
        <f t="shared" si="412"/>
        <v/>
      </c>
      <c r="M285" s="54"/>
      <c r="N285" s="53" t="str">
        <f t="shared" si="413"/>
        <v/>
      </c>
      <c r="O285" s="53" t="str">
        <f>IF(SUMIFS(L$9:L285,B$9:B285,B285)-SUMIFS(M$9:M285,B$9:B285,B285)=0,"",IF(N285&lt;&gt;"",M285-L285-N285+SUMIFS(L$9:L285,B$9:B285,B285)-SUMIFS(M$9:M285,B$9:B285,B285),+SUMIFS(L$9:L285,B$9:B285,B285)-SUMIFS(M$9:M285,B$9:B285,B285)))</f>
        <v/>
      </c>
      <c r="P285" s="1"/>
      <c r="Q285" s="61"/>
    </row>
    <row r="286" spans="2:17" x14ac:dyDescent="0.2">
      <c r="B286" s="60" t="s">
        <v>31</v>
      </c>
      <c r="C286" s="64" t="s">
        <v>26</v>
      </c>
      <c r="D286" s="65">
        <v>2019</v>
      </c>
      <c r="E286" s="48" t="s">
        <v>9</v>
      </c>
      <c r="F286" s="28">
        <v>7</v>
      </c>
      <c r="G286" s="21">
        <f>IFERROR(VLOOKUP(F286,Base!$H$4:$J$55,3,FALSE),"")</f>
        <v>43512</v>
      </c>
      <c r="H286" s="54"/>
      <c r="I286" s="53" t="str">
        <f t="shared" ref="I286:I287" si="414">IF(IF(H286&lt;40,0,(H286-40)*1.5)=0,"",IF(H286&lt;40,0,(H286-40)*1.5))</f>
        <v/>
      </c>
      <c r="J286" s="28"/>
      <c r="K286" s="28"/>
      <c r="L286" s="53" t="str">
        <f t="shared" ref="L286:L287" si="415">IF(SUM(I286:K286)+IF(ISBLANK(H286),0,MIN(H286,40))=0,"",SUM(I286:K286)+IF(ISBLANK(H286),0,MIN(H286,40)))</f>
        <v/>
      </c>
      <c r="M286" s="54"/>
      <c r="N286" s="53" t="str">
        <f t="shared" ref="N286:N287" si="416">IF(M286&gt;40,IF(M286-40-(40-L286)&gt;0,(40-L286)+((M286-40)*1.5),40-L286),"")</f>
        <v/>
      </c>
      <c r="O286" s="53" t="str">
        <f>IF(SUMIFS(L$9:L286,B$9:B286,B286)-SUMIFS(M$9:M286,B$9:B286,B286)=0,"",IF(N286&lt;&gt;"",M286-L286-N286+SUMIFS(L$9:L286,B$9:B286,B286)-SUMIFS(M$9:M286,B$9:B286,B286),+SUMIFS(L$9:L286,B$9:B286,B286)-SUMIFS(M$9:M286,B$9:B286,B286)))</f>
        <v/>
      </c>
      <c r="P286" s="1"/>
      <c r="Q286" s="61"/>
    </row>
    <row r="287" spans="2:17" x14ac:dyDescent="0.2">
      <c r="B287" s="60" t="s">
        <v>31</v>
      </c>
      <c r="C287" s="64" t="s">
        <v>26</v>
      </c>
      <c r="D287" s="65">
        <v>2019</v>
      </c>
      <c r="E287" s="48" t="s">
        <v>9</v>
      </c>
      <c r="F287" s="28">
        <v>8</v>
      </c>
      <c r="G287" s="21">
        <f>IFERROR(VLOOKUP(F287,Base!$H$4:$J$55,3,FALSE),"")</f>
        <v>43519</v>
      </c>
      <c r="H287" s="54"/>
      <c r="I287" s="53" t="str">
        <f t="shared" si="414"/>
        <v/>
      </c>
      <c r="J287" s="28"/>
      <c r="K287" s="28"/>
      <c r="L287" s="53" t="str">
        <f t="shared" si="415"/>
        <v/>
      </c>
      <c r="M287" s="54"/>
      <c r="N287" s="53" t="str">
        <f t="shared" si="416"/>
        <v/>
      </c>
      <c r="O287" s="53" t="str">
        <f>IF(SUMIFS(L$9:L287,B$9:B287,B287)-SUMIFS(M$9:M287,B$9:B287,B287)=0,"",IF(N287&lt;&gt;"",M287-L287-N287+SUMIFS(L$9:L287,B$9:B287,B287)-SUMIFS(M$9:M287,B$9:B287,B287),+SUMIFS(L$9:L287,B$9:B287,B287)-SUMIFS(M$9:M287,B$9:B287,B287)))</f>
        <v/>
      </c>
      <c r="P287" s="1"/>
      <c r="Q287" s="61"/>
    </row>
    <row r="288" spans="2:17" x14ac:dyDescent="0.2">
      <c r="B288" s="60" t="s">
        <v>32</v>
      </c>
      <c r="C288" s="64" t="s">
        <v>27</v>
      </c>
      <c r="D288" s="65">
        <v>2019</v>
      </c>
      <c r="E288" s="48" t="s">
        <v>9</v>
      </c>
      <c r="F288" s="28">
        <v>7</v>
      </c>
      <c r="G288" s="21">
        <f>IFERROR(VLOOKUP(F288,Base!$H$4:$J$55,3,FALSE),"")</f>
        <v>43512</v>
      </c>
      <c r="H288" s="54"/>
      <c r="I288" s="53" t="str">
        <f t="shared" ref="I288:I289" si="417">IF(IF(H288&lt;40,0,(H288-40)*1.5)=0,"",IF(H288&lt;40,0,(H288-40)*1.5))</f>
        <v/>
      </c>
      <c r="J288" s="28"/>
      <c r="K288" s="28"/>
      <c r="L288" s="53" t="str">
        <f t="shared" ref="L288:L289" si="418">IF(SUM(I288:K288)+IF(ISBLANK(H288),0,MIN(H288,40))=0,"",SUM(I288:K288)+IF(ISBLANK(H288),0,MIN(H288,40)))</f>
        <v/>
      </c>
      <c r="M288" s="54"/>
      <c r="N288" s="53" t="str">
        <f t="shared" ref="N288:N289" si="419">IF(M288&gt;40,IF(M288-40-(40-L288)&gt;0,(40-L288)+((M288-40)*1.5),40-L288),"")</f>
        <v/>
      </c>
      <c r="O288" s="53" t="str">
        <f>IF(SUMIFS(L$9:L288,B$9:B288,B288)-SUMIFS(M$9:M288,B$9:B288,B288)=0,"",IF(N288&lt;&gt;"",M288-L288-N288+SUMIFS(L$9:L288,B$9:B288,B288)-SUMIFS(M$9:M288,B$9:B288,B288),+SUMIFS(L$9:L288,B$9:B288,B288)-SUMIFS(M$9:M288,B$9:B288,B288)))</f>
        <v/>
      </c>
      <c r="P288" s="1"/>
      <c r="Q288" s="61"/>
    </row>
    <row r="289" spans="2:17" x14ac:dyDescent="0.2">
      <c r="B289" s="60" t="s">
        <v>32</v>
      </c>
      <c r="C289" s="64" t="s">
        <v>27</v>
      </c>
      <c r="D289" s="65">
        <v>2019</v>
      </c>
      <c r="E289" s="48" t="s">
        <v>9</v>
      </c>
      <c r="F289" s="28">
        <v>8</v>
      </c>
      <c r="G289" s="21">
        <f>IFERROR(VLOOKUP(F289,Base!$H$4:$J$55,3,FALSE),"")</f>
        <v>43519</v>
      </c>
      <c r="H289" s="54"/>
      <c r="I289" s="53" t="str">
        <f t="shared" si="417"/>
        <v/>
      </c>
      <c r="J289" s="28"/>
      <c r="K289" s="28"/>
      <c r="L289" s="53" t="str">
        <f t="shared" si="418"/>
        <v/>
      </c>
      <c r="M289" s="54"/>
      <c r="N289" s="53" t="str">
        <f t="shared" si="419"/>
        <v/>
      </c>
      <c r="O289" s="53" t="str">
        <f>IF(SUMIFS(L$9:L289,B$9:B289,B289)-SUMIFS(M$9:M289,B$9:B289,B289)=0,"",IF(N289&lt;&gt;"",M289-L289-N289+SUMIFS(L$9:L289,B$9:B289,B289)-SUMIFS(M$9:M289,B$9:B289,B289),+SUMIFS(L$9:L289,B$9:B289,B289)-SUMIFS(M$9:M289,B$9:B289,B289)))</f>
        <v/>
      </c>
      <c r="P289" s="1"/>
      <c r="Q289" s="61"/>
    </row>
    <row r="290" spans="2:17" x14ac:dyDescent="0.2">
      <c r="B290" s="60" t="s">
        <v>33</v>
      </c>
      <c r="C290" s="64" t="s">
        <v>23</v>
      </c>
      <c r="D290" s="65">
        <v>2019</v>
      </c>
      <c r="E290" s="48" t="s">
        <v>9</v>
      </c>
      <c r="F290" s="28">
        <v>7</v>
      </c>
      <c r="G290" s="21">
        <f>IFERROR(VLOOKUP(F290,Base!$H$4:$J$55,3,FALSE),"")</f>
        <v>43512</v>
      </c>
      <c r="H290" s="54"/>
      <c r="I290" s="53" t="str">
        <f t="shared" ref="I290:I291" si="420">IF(IF(H290&lt;40,0,(H290-40)*1.5)=0,"",IF(H290&lt;40,0,(H290-40)*1.5))</f>
        <v/>
      </c>
      <c r="J290" s="28"/>
      <c r="K290" s="28"/>
      <c r="L290" s="53" t="str">
        <f t="shared" ref="L290:L291" si="421">IF(SUM(I290:K290)+IF(ISBLANK(H290),0,MIN(H290,40))=0,"",SUM(I290:K290)+IF(ISBLANK(H290),0,MIN(H290,40)))</f>
        <v/>
      </c>
      <c r="M290" s="54"/>
      <c r="N290" s="53" t="str">
        <f t="shared" ref="N290:N291" si="422">IF(M290&gt;40,IF(M290-40-(40-L290)&gt;0,(40-L290)+((M290-40)*1.5),40-L290),"")</f>
        <v/>
      </c>
      <c r="O290" s="53" t="str">
        <f>IF(SUMIFS(L$9:L290,B$9:B290,B290)-SUMIFS(M$9:M290,B$9:B290,B290)=0,"",IF(N290&lt;&gt;"",M290-L290-N290+SUMIFS(L$9:L290,B$9:B290,B290)-SUMIFS(M$9:M290,B$9:B290,B290),+SUMIFS(L$9:L290,B$9:B290,B290)-SUMIFS(M$9:M290,B$9:B290,B290)))</f>
        <v/>
      </c>
      <c r="P290" s="1"/>
      <c r="Q290" s="61"/>
    </row>
    <row r="291" spans="2:17" x14ac:dyDescent="0.2">
      <c r="B291" s="60" t="s">
        <v>33</v>
      </c>
      <c r="C291" s="64" t="s">
        <v>23</v>
      </c>
      <c r="D291" s="65">
        <v>2019</v>
      </c>
      <c r="E291" s="48" t="s">
        <v>9</v>
      </c>
      <c r="F291" s="28">
        <v>8</v>
      </c>
      <c r="G291" s="21">
        <f>IFERROR(VLOOKUP(F291,Base!$H$4:$J$55,3,FALSE),"")</f>
        <v>43519</v>
      </c>
      <c r="H291" s="54"/>
      <c r="I291" s="53" t="str">
        <f t="shared" si="420"/>
        <v/>
      </c>
      <c r="J291" s="28"/>
      <c r="K291" s="28"/>
      <c r="L291" s="53" t="str">
        <f t="shared" si="421"/>
        <v/>
      </c>
      <c r="M291" s="54"/>
      <c r="N291" s="53" t="str">
        <f t="shared" si="422"/>
        <v/>
      </c>
      <c r="O291" s="53" t="str">
        <f>IF(SUMIFS(L$9:L291,B$9:B291,B291)-SUMIFS(M$9:M291,B$9:B291,B291)=0,"",IF(N291&lt;&gt;"",M291-L291-N291+SUMIFS(L$9:L291,B$9:B291,B291)-SUMIFS(M$9:M291,B$9:B291,B291),+SUMIFS(L$9:L291,B$9:B291,B291)-SUMIFS(M$9:M291,B$9:B291,B291)))</f>
        <v/>
      </c>
      <c r="P291" s="1"/>
      <c r="Q291" s="61"/>
    </row>
    <row r="292" spans="2:17" x14ac:dyDescent="0.2">
      <c r="B292" s="60" t="s">
        <v>34</v>
      </c>
      <c r="C292" s="64" t="s">
        <v>24</v>
      </c>
      <c r="D292" s="65">
        <v>2019</v>
      </c>
      <c r="E292" s="48" t="s">
        <v>9</v>
      </c>
      <c r="F292" s="28">
        <v>7</v>
      </c>
      <c r="G292" s="21">
        <f>IFERROR(VLOOKUP(F292,Base!$H$4:$J$55,3,FALSE),"")</f>
        <v>43512</v>
      </c>
      <c r="H292" s="54"/>
      <c r="I292" s="53" t="str">
        <f t="shared" ref="I292:I293" si="423">IF(IF(H292&lt;40,0,(H292-40)*1.5)=0,"",IF(H292&lt;40,0,(H292-40)*1.5))</f>
        <v/>
      </c>
      <c r="J292" s="28"/>
      <c r="K292" s="28"/>
      <c r="L292" s="53" t="str">
        <f t="shared" ref="L292:L293" si="424">IF(SUM(I292:K292)+IF(ISBLANK(H292),0,MIN(H292,40))=0,"",SUM(I292:K292)+IF(ISBLANK(H292),0,MIN(H292,40)))</f>
        <v/>
      </c>
      <c r="M292" s="54"/>
      <c r="N292" s="53" t="str">
        <f t="shared" ref="N292:N293" si="425">IF(M292&gt;40,IF(M292-40-(40-L292)&gt;0,(40-L292)+((M292-40)*1.5),40-L292),"")</f>
        <v/>
      </c>
      <c r="O292" s="53" t="str">
        <f>IF(SUMIFS(L$9:L292,B$9:B292,B292)-SUMIFS(M$9:M292,B$9:B292,B292)=0,"",IF(N292&lt;&gt;"",M292-L292-N292+SUMIFS(L$9:L292,B$9:B292,B292)-SUMIFS(M$9:M292,B$9:B292,B292),+SUMIFS(L$9:L292,B$9:B292,B292)-SUMIFS(M$9:M292,B$9:B292,B292)))</f>
        <v/>
      </c>
      <c r="P292" s="1"/>
      <c r="Q292" s="61"/>
    </row>
    <row r="293" spans="2:17" x14ac:dyDescent="0.2">
      <c r="B293" s="60" t="s">
        <v>34</v>
      </c>
      <c r="C293" s="64" t="s">
        <v>24</v>
      </c>
      <c r="D293" s="65">
        <v>2019</v>
      </c>
      <c r="E293" s="48" t="s">
        <v>9</v>
      </c>
      <c r="F293" s="28">
        <v>8</v>
      </c>
      <c r="G293" s="21">
        <f>IFERROR(VLOOKUP(F293,Base!$H$4:$J$55,3,FALSE),"")</f>
        <v>43519</v>
      </c>
      <c r="H293" s="54"/>
      <c r="I293" s="53" t="str">
        <f t="shared" si="423"/>
        <v/>
      </c>
      <c r="J293" s="28"/>
      <c r="K293" s="28"/>
      <c r="L293" s="53" t="str">
        <f t="shared" si="424"/>
        <v/>
      </c>
      <c r="M293" s="54"/>
      <c r="N293" s="53" t="str">
        <f t="shared" si="425"/>
        <v/>
      </c>
      <c r="O293" s="53" t="str">
        <f>IF(SUMIFS(L$9:L293,B$9:B293,B293)-SUMIFS(M$9:M293,B$9:B293,B293)=0,"",IF(N293&lt;&gt;"",M293-L293-N293+SUMIFS(L$9:L293,B$9:B293,B293)-SUMIFS(M$9:M293,B$9:B293,B293),+SUMIFS(L$9:L293,B$9:B293,B293)-SUMIFS(M$9:M293,B$9:B293,B293)))</f>
        <v/>
      </c>
      <c r="P293" s="1"/>
      <c r="Q293" s="61"/>
    </row>
    <row r="294" spans="2:17" x14ac:dyDescent="0.2">
      <c r="B294" s="60" t="s">
        <v>35</v>
      </c>
      <c r="C294" s="64" t="s">
        <v>25</v>
      </c>
      <c r="D294" s="65">
        <v>2019</v>
      </c>
      <c r="E294" s="48" t="s">
        <v>9</v>
      </c>
      <c r="F294" s="28">
        <v>7</v>
      </c>
      <c r="G294" s="21">
        <f>IFERROR(VLOOKUP(F294,Base!$H$4:$J$55,3,FALSE),"")</f>
        <v>43512</v>
      </c>
      <c r="H294" s="54"/>
      <c r="I294" s="53" t="str">
        <f t="shared" ref="I294:I295" si="426">IF(IF(H294&lt;40,0,(H294-40)*1.5)=0,"",IF(H294&lt;40,0,(H294-40)*1.5))</f>
        <v/>
      </c>
      <c r="J294" s="28"/>
      <c r="K294" s="28"/>
      <c r="L294" s="53" t="str">
        <f t="shared" ref="L294:L295" si="427">IF(SUM(I294:K294)+IF(ISBLANK(H294),0,MIN(H294,40))=0,"",SUM(I294:K294)+IF(ISBLANK(H294),0,MIN(H294,40)))</f>
        <v/>
      </c>
      <c r="M294" s="54"/>
      <c r="N294" s="53" t="str">
        <f t="shared" ref="N294:N295" si="428">IF(M294&gt;40,IF(M294-40-(40-L294)&gt;0,(40-L294)+((M294-40)*1.5),40-L294),"")</f>
        <v/>
      </c>
      <c r="O294" s="53" t="str">
        <f>IF(SUMIFS(L$9:L294,B$9:B294,B294)-SUMIFS(M$9:M294,B$9:B294,B294)=0,"",IF(N294&lt;&gt;"",M294-L294-N294+SUMIFS(L$9:L294,B$9:B294,B294)-SUMIFS(M$9:M294,B$9:B294,B294),+SUMIFS(L$9:L294,B$9:B294,B294)-SUMIFS(M$9:M294,B$9:B294,B294)))</f>
        <v/>
      </c>
      <c r="P294" s="1"/>
      <c r="Q294" s="61"/>
    </row>
    <row r="295" spans="2:17" x14ac:dyDescent="0.2">
      <c r="B295" s="60" t="s">
        <v>35</v>
      </c>
      <c r="C295" s="64" t="s">
        <v>25</v>
      </c>
      <c r="D295" s="65">
        <v>2019</v>
      </c>
      <c r="E295" s="48" t="s">
        <v>9</v>
      </c>
      <c r="F295" s="28">
        <v>8</v>
      </c>
      <c r="G295" s="21">
        <f>IFERROR(VLOOKUP(F295,Base!$H$4:$J$55,3,FALSE),"")</f>
        <v>43519</v>
      </c>
      <c r="H295" s="54"/>
      <c r="I295" s="53" t="str">
        <f t="shared" si="426"/>
        <v/>
      </c>
      <c r="J295" s="28"/>
      <c r="K295" s="28"/>
      <c r="L295" s="53" t="str">
        <f t="shared" si="427"/>
        <v/>
      </c>
      <c r="M295" s="54"/>
      <c r="N295" s="53" t="str">
        <f t="shared" si="428"/>
        <v/>
      </c>
      <c r="O295" s="53" t="str">
        <f>IF(SUMIFS(L$9:L295,B$9:B295,B295)-SUMIFS(M$9:M295,B$9:B295,B295)=0,"",IF(N295&lt;&gt;"",M295-L295-N295+SUMIFS(L$9:L295,B$9:B295,B295)-SUMIFS(M$9:M295,B$9:B295,B295),+SUMIFS(L$9:L295,B$9:B295,B295)-SUMIFS(M$9:M295,B$9:B295,B295)))</f>
        <v/>
      </c>
      <c r="P295" s="1"/>
      <c r="Q295" s="61"/>
    </row>
    <row r="296" spans="2:17" x14ac:dyDescent="0.2">
      <c r="B296" s="60" t="s">
        <v>36</v>
      </c>
      <c r="C296" s="64" t="s">
        <v>26</v>
      </c>
      <c r="D296" s="65">
        <v>2019</v>
      </c>
      <c r="E296" s="48" t="s">
        <v>9</v>
      </c>
      <c r="F296" s="28">
        <v>7</v>
      </c>
      <c r="G296" s="21">
        <f>IFERROR(VLOOKUP(F296,Base!$H$4:$J$55,3,FALSE),"")</f>
        <v>43512</v>
      </c>
      <c r="H296" s="54"/>
      <c r="I296" s="53" t="str">
        <f t="shared" ref="I296:I297" si="429">IF(IF(H296&lt;40,0,(H296-40)*1.5)=0,"",IF(H296&lt;40,0,(H296-40)*1.5))</f>
        <v/>
      </c>
      <c r="J296" s="28"/>
      <c r="K296" s="28"/>
      <c r="L296" s="53" t="str">
        <f t="shared" ref="L296:L297" si="430">IF(SUM(I296:K296)+IF(ISBLANK(H296),0,MIN(H296,40))=0,"",SUM(I296:K296)+IF(ISBLANK(H296),0,MIN(H296,40)))</f>
        <v/>
      </c>
      <c r="M296" s="54"/>
      <c r="N296" s="53" t="str">
        <f t="shared" ref="N296:N297" si="431">IF(M296&gt;40,IF(M296-40-(40-L296)&gt;0,(40-L296)+((M296-40)*1.5),40-L296),"")</f>
        <v/>
      </c>
      <c r="O296" s="53" t="str">
        <f>IF(SUMIFS(L$9:L296,B$9:B296,B296)-SUMIFS(M$9:M296,B$9:B296,B296)=0,"",IF(N296&lt;&gt;"",M296-L296-N296+SUMIFS(L$9:L296,B$9:B296,B296)-SUMIFS(M$9:M296,B$9:B296,B296),+SUMIFS(L$9:L296,B$9:B296,B296)-SUMIFS(M$9:M296,B$9:B296,B296)))</f>
        <v/>
      </c>
      <c r="P296" s="1"/>
      <c r="Q296" s="61"/>
    </row>
    <row r="297" spans="2:17" x14ac:dyDescent="0.2">
      <c r="B297" s="60" t="s">
        <v>36</v>
      </c>
      <c r="C297" s="64" t="s">
        <v>26</v>
      </c>
      <c r="D297" s="65">
        <v>2019</v>
      </c>
      <c r="E297" s="48" t="s">
        <v>9</v>
      </c>
      <c r="F297" s="28">
        <v>8</v>
      </c>
      <c r="G297" s="21">
        <f>IFERROR(VLOOKUP(F297,Base!$H$4:$J$55,3,FALSE),"")</f>
        <v>43519</v>
      </c>
      <c r="H297" s="54"/>
      <c r="I297" s="53" t="str">
        <f t="shared" si="429"/>
        <v/>
      </c>
      <c r="J297" s="28"/>
      <c r="K297" s="28"/>
      <c r="L297" s="53" t="str">
        <f t="shared" si="430"/>
        <v/>
      </c>
      <c r="M297" s="54"/>
      <c r="N297" s="53" t="str">
        <f t="shared" si="431"/>
        <v/>
      </c>
      <c r="O297" s="53" t="str">
        <f>IF(SUMIFS(L$9:L297,B$9:B297,B297)-SUMIFS(M$9:M297,B$9:B297,B297)=0,"",IF(N297&lt;&gt;"",M297-L297-N297+SUMIFS(L$9:L297,B$9:B297,B297)-SUMIFS(M$9:M297,B$9:B297,B297),+SUMIFS(L$9:L297,B$9:B297,B297)-SUMIFS(M$9:M297,B$9:B297,B297)))</f>
        <v/>
      </c>
      <c r="P297" s="1"/>
      <c r="Q297" s="61"/>
    </row>
    <row r="298" spans="2:17" x14ac:dyDescent="0.2">
      <c r="B298" s="60" t="s">
        <v>37</v>
      </c>
      <c r="C298" s="64" t="s">
        <v>27</v>
      </c>
      <c r="D298" s="65">
        <v>2019</v>
      </c>
      <c r="E298" s="48" t="s">
        <v>9</v>
      </c>
      <c r="F298" s="28">
        <v>7</v>
      </c>
      <c r="G298" s="21">
        <f>IFERROR(VLOOKUP(F298,Base!$H$4:$J$55,3,FALSE),"")</f>
        <v>43512</v>
      </c>
      <c r="H298" s="54"/>
      <c r="I298" s="53" t="str">
        <f t="shared" ref="I298:I299" si="432">IF(IF(H298&lt;40,0,(H298-40)*1.5)=0,"",IF(H298&lt;40,0,(H298-40)*1.5))</f>
        <v/>
      </c>
      <c r="J298" s="28"/>
      <c r="K298" s="28"/>
      <c r="L298" s="53" t="str">
        <f t="shared" ref="L298:L299" si="433">IF(SUM(I298:K298)+IF(ISBLANK(H298),0,MIN(H298,40))=0,"",SUM(I298:K298)+IF(ISBLANK(H298),0,MIN(H298,40)))</f>
        <v/>
      </c>
      <c r="M298" s="54"/>
      <c r="N298" s="53" t="str">
        <f t="shared" ref="N298:N299" si="434">IF(M298&gt;40,IF(M298-40-(40-L298)&gt;0,(40-L298)+((M298-40)*1.5),40-L298),"")</f>
        <v/>
      </c>
      <c r="O298" s="53" t="str">
        <f>IF(SUMIFS(L$9:L298,B$9:B298,B298)-SUMIFS(M$9:M298,B$9:B298,B298)=0,"",IF(N298&lt;&gt;"",M298-L298-N298+SUMIFS(L$9:L298,B$9:B298,B298)-SUMIFS(M$9:M298,B$9:B298,B298),+SUMIFS(L$9:L298,B$9:B298,B298)-SUMIFS(M$9:M298,B$9:B298,B298)))</f>
        <v/>
      </c>
      <c r="P298" s="1"/>
      <c r="Q298" s="61"/>
    </row>
    <row r="299" spans="2:17" x14ac:dyDescent="0.2">
      <c r="B299" s="60" t="s">
        <v>37</v>
      </c>
      <c r="C299" s="64" t="s">
        <v>27</v>
      </c>
      <c r="D299" s="65">
        <v>2019</v>
      </c>
      <c r="E299" s="48" t="s">
        <v>9</v>
      </c>
      <c r="F299" s="28">
        <v>8</v>
      </c>
      <c r="G299" s="21">
        <f>IFERROR(VLOOKUP(F299,Base!$H$4:$J$55,3,FALSE),"")</f>
        <v>43519</v>
      </c>
      <c r="H299" s="54"/>
      <c r="I299" s="53" t="str">
        <f t="shared" si="432"/>
        <v/>
      </c>
      <c r="J299" s="28"/>
      <c r="K299" s="28"/>
      <c r="L299" s="53" t="str">
        <f t="shared" si="433"/>
        <v/>
      </c>
      <c r="M299" s="54"/>
      <c r="N299" s="53" t="str">
        <f t="shared" si="434"/>
        <v/>
      </c>
      <c r="O299" s="53" t="str">
        <f>IF(SUMIFS(L$9:L299,B$9:B299,B299)-SUMIFS(M$9:M299,B$9:B299,B299)=0,"",IF(N299&lt;&gt;"",M299-L299-N299+SUMIFS(L$9:L299,B$9:B299,B299)-SUMIFS(M$9:M299,B$9:B299,B299),+SUMIFS(L$9:L299,B$9:B299,B299)-SUMIFS(M$9:M299,B$9:B299,B299)))</f>
        <v/>
      </c>
      <c r="P299" s="1"/>
      <c r="Q299" s="61"/>
    </row>
    <row r="300" spans="2:17" x14ac:dyDescent="0.2">
      <c r="B300" s="60" t="s">
        <v>38</v>
      </c>
      <c r="C300" s="64" t="s">
        <v>23</v>
      </c>
      <c r="D300" s="65">
        <v>2019</v>
      </c>
      <c r="E300" s="48" t="s">
        <v>9</v>
      </c>
      <c r="F300" s="28">
        <v>7</v>
      </c>
      <c r="G300" s="21">
        <f>IFERROR(VLOOKUP(F300,Base!$H$4:$J$55,3,FALSE),"")</f>
        <v>43512</v>
      </c>
      <c r="H300" s="54"/>
      <c r="I300" s="53" t="str">
        <f t="shared" ref="I300:I301" si="435">IF(IF(H300&lt;40,0,(H300-40)*1.5)=0,"",IF(H300&lt;40,0,(H300-40)*1.5))</f>
        <v/>
      </c>
      <c r="J300" s="28"/>
      <c r="K300" s="28"/>
      <c r="L300" s="53" t="str">
        <f t="shared" ref="L300:L301" si="436">IF(SUM(I300:K300)+IF(ISBLANK(H300),0,MIN(H300,40))=0,"",SUM(I300:K300)+IF(ISBLANK(H300),0,MIN(H300,40)))</f>
        <v/>
      </c>
      <c r="M300" s="54"/>
      <c r="N300" s="53" t="str">
        <f t="shared" ref="N300:N301" si="437">IF(M300&gt;40,IF(M300-40-(40-L300)&gt;0,(40-L300)+((M300-40)*1.5),40-L300),"")</f>
        <v/>
      </c>
      <c r="O300" s="53" t="str">
        <f>IF(SUMIFS(L$9:L300,B$9:B300,B300)-SUMIFS(M$9:M300,B$9:B300,B300)=0,"",IF(N300&lt;&gt;"",M300-L300-N300+SUMIFS(L$9:L300,B$9:B300,B300)-SUMIFS(M$9:M300,B$9:B300,B300),+SUMIFS(L$9:L300,B$9:B300,B300)-SUMIFS(M$9:M300,B$9:B300,B300)))</f>
        <v/>
      </c>
      <c r="P300" s="1"/>
      <c r="Q300" s="61"/>
    </row>
    <row r="301" spans="2:17" x14ac:dyDescent="0.2">
      <c r="B301" s="60" t="s">
        <v>38</v>
      </c>
      <c r="C301" s="64" t="s">
        <v>23</v>
      </c>
      <c r="D301" s="65">
        <v>2019</v>
      </c>
      <c r="E301" s="48" t="s">
        <v>9</v>
      </c>
      <c r="F301" s="28">
        <v>8</v>
      </c>
      <c r="G301" s="21">
        <f>IFERROR(VLOOKUP(F301,Base!$H$4:$J$55,3,FALSE),"")</f>
        <v>43519</v>
      </c>
      <c r="H301" s="54"/>
      <c r="I301" s="53" t="str">
        <f t="shared" si="435"/>
        <v/>
      </c>
      <c r="J301" s="28"/>
      <c r="K301" s="28"/>
      <c r="L301" s="53" t="str">
        <f t="shared" si="436"/>
        <v/>
      </c>
      <c r="M301" s="54"/>
      <c r="N301" s="53" t="str">
        <f t="shared" si="437"/>
        <v/>
      </c>
      <c r="O301" s="53" t="str">
        <f>IF(SUMIFS(L$9:L301,B$9:B301,B301)-SUMIFS(M$9:M301,B$9:B301,B301)=0,"",IF(N301&lt;&gt;"",M301-L301-N301+SUMIFS(L$9:L301,B$9:B301,B301)-SUMIFS(M$9:M301,B$9:B301,B301),+SUMIFS(L$9:L301,B$9:B301,B301)-SUMIFS(M$9:M301,B$9:B301,B301)))</f>
        <v/>
      </c>
      <c r="P301" s="1"/>
      <c r="Q301" s="61"/>
    </row>
    <row r="302" spans="2:17" x14ac:dyDescent="0.2">
      <c r="B302" s="60" t="s">
        <v>39</v>
      </c>
      <c r="C302" s="64" t="s">
        <v>24</v>
      </c>
      <c r="D302" s="65">
        <v>2019</v>
      </c>
      <c r="E302" s="48" t="s">
        <v>9</v>
      </c>
      <c r="F302" s="28">
        <v>7</v>
      </c>
      <c r="G302" s="21">
        <f>IFERROR(VLOOKUP(F302,Base!$H$4:$J$55,3,FALSE),"")</f>
        <v>43512</v>
      </c>
      <c r="H302" s="54"/>
      <c r="I302" s="53" t="str">
        <f t="shared" ref="I302:I303" si="438">IF(IF(H302&lt;40,0,(H302-40)*1.5)=0,"",IF(H302&lt;40,0,(H302-40)*1.5))</f>
        <v/>
      </c>
      <c r="J302" s="28"/>
      <c r="K302" s="28"/>
      <c r="L302" s="53" t="str">
        <f t="shared" ref="L302:L303" si="439">IF(SUM(I302:K302)+IF(ISBLANK(H302),0,MIN(H302,40))=0,"",SUM(I302:K302)+IF(ISBLANK(H302),0,MIN(H302,40)))</f>
        <v/>
      </c>
      <c r="M302" s="54"/>
      <c r="N302" s="53" t="str">
        <f t="shared" ref="N302:N303" si="440">IF(M302&gt;40,IF(M302-40-(40-L302)&gt;0,(40-L302)+((M302-40)*1.5),40-L302),"")</f>
        <v/>
      </c>
      <c r="O302" s="53" t="str">
        <f>IF(SUMIFS(L$9:L302,B$9:B302,B302)-SUMIFS(M$9:M302,B$9:B302,B302)=0,"",IF(N302&lt;&gt;"",M302-L302-N302+SUMIFS(L$9:L302,B$9:B302,B302)-SUMIFS(M$9:M302,B$9:B302,B302),+SUMIFS(L$9:L302,B$9:B302,B302)-SUMIFS(M$9:M302,B$9:B302,B302)))</f>
        <v/>
      </c>
      <c r="P302" s="1"/>
      <c r="Q302" s="61"/>
    </row>
    <row r="303" spans="2:17" x14ac:dyDescent="0.2">
      <c r="B303" s="60" t="s">
        <v>39</v>
      </c>
      <c r="C303" s="64" t="s">
        <v>24</v>
      </c>
      <c r="D303" s="65">
        <v>2019</v>
      </c>
      <c r="E303" s="48" t="s">
        <v>9</v>
      </c>
      <c r="F303" s="28">
        <v>8</v>
      </c>
      <c r="G303" s="21">
        <f>IFERROR(VLOOKUP(F303,Base!$H$4:$J$55,3,FALSE),"")</f>
        <v>43519</v>
      </c>
      <c r="H303" s="54"/>
      <c r="I303" s="53" t="str">
        <f t="shared" si="438"/>
        <v/>
      </c>
      <c r="J303" s="28"/>
      <c r="K303" s="28"/>
      <c r="L303" s="53" t="str">
        <f t="shared" si="439"/>
        <v/>
      </c>
      <c r="M303" s="54"/>
      <c r="N303" s="53" t="str">
        <f t="shared" si="440"/>
        <v/>
      </c>
      <c r="O303" s="53" t="str">
        <f>IF(SUMIFS(L$9:L303,B$9:B303,B303)-SUMIFS(M$9:M303,B$9:B303,B303)=0,"",IF(N303&lt;&gt;"",M303-L303-N303+SUMIFS(L$9:L303,B$9:B303,B303)-SUMIFS(M$9:M303,B$9:B303,B303),+SUMIFS(L$9:L303,B$9:B303,B303)-SUMIFS(M$9:M303,B$9:B303,B303)))</f>
        <v/>
      </c>
      <c r="P303" s="1"/>
      <c r="Q303" s="61"/>
    </row>
    <row r="304" spans="2:17" x14ac:dyDescent="0.2">
      <c r="B304" s="60" t="s">
        <v>40</v>
      </c>
      <c r="C304" s="64" t="s">
        <v>25</v>
      </c>
      <c r="D304" s="65">
        <v>2019</v>
      </c>
      <c r="E304" s="48" t="s">
        <v>9</v>
      </c>
      <c r="F304" s="28">
        <v>7</v>
      </c>
      <c r="G304" s="21">
        <f>IFERROR(VLOOKUP(F304,Base!$H$4:$J$55,3,FALSE),"")</f>
        <v>43512</v>
      </c>
      <c r="H304" s="54"/>
      <c r="I304" s="53" t="str">
        <f t="shared" ref="I304:I305" si="441">IF(IF(H304&lt;40,0,(H304-40)*1.5)=0,"",IF(H304&lt;40,0,(H304-40)*1.5))</f>
        <v/>
      </c>
      <c r="J304" s="28"/>
      <c r="K304" s="28"/>
      <c r="L304" s="53" t="str">
        <f t="shared" ref="L304:L305" si="442">IF(SUM(I304:K304)+IF(ISBLANK(H304),0,MIN(H304,40))=0,"",SUM(I304:K304)+IF(ISBLANK(H304),0,MIN(H304,40)))</f>
        <v/>
      </c>
      <c r="M304" s="54"/>
      <c r="N304" s="53" t="str">
        <f t="shared" ref="N304:N305" si="443">IF(M304&gt;40,IF(M304-40-(40-L304)&gt;0,(40-L304)+((M304-40)*1.5),40-L304),"")</f>
        <v/>
      </c>
      <c r="O304" s="53" t="str">
        <f>IF(SUMIFS(L$9:L304,B$9:B304,B304)-SUMIFS(M$9:M304,B$9:B304,B304)=0,"",IF(N304&lt;&gt;"",M304-L304-N304+SUMIFS(L$9:L304,B$9:B304,B304)-SUMIFS(M$9:M304,B$9:B304,B304),+SUMIFS(L$9:L304,B$9:B304,B304)-SUMIFS(M$9:M304,B$9:B304,B304)))</f>
        <v/>
      </c>
      <c r="P304" s="1"/>
      <c r="Q304" s="61"/>
    </row>
    <row r="305" spans="2:17" x14ac:dyDescent="0.2">
      <c r="B305" s="60" t="s">
        <v>40</v>
      </c>
      <c r="C305" s="64" t="s">
        <v>25</v>
      </c>
      <c r="D305" s="65">
        <v>2019</v>
      </c>
      <c r="E305" s="48" t="s">
        <v>9</v>
      </c>
      <c r="F305" s="28">
        <v>8</v>
      </c>
      <c r="G305" s="21">
        <f>IFERROR(VLOOKUP(F305,Base!$H$4:$J$55,3,FALSE),"")</f>
        <v>43519</v>
      </c>
      <c r="H305" s="54"/>
      <c r="I305" s="53" t="str">
        <f t="shared" si="441"/>
        <v/>
      </c>
      <c r="J305" s="28"/>
      <c r="K305" s="28"/>
      <c r="L305" s="53" t="str">
        <f t="shared" si="442"/>
        <v/>
      </c>
      <c r="M305" s="54"/>
      <c r="N305" s="53" t="str">
        <f t="shared" si="443"/>
        <v/>
      </c>
      <c r="O305" s="53" t="str">
        <f>IF(SUMIFS(L$9:L305,B$9:B305,B305)-SUMIFS(M$9:M305,B$9:B305,B305)=0,"",IF(N305&lt;&gt;"",M305-L305-N305+SUMIFS(L$9:L305,B$9:B305,B305)-SUMIFS(M$9:M305,B$9:B305,B305),+SUMIFS(L$9:L305,B$9:B305,B305)-SUMIFS(M$9:M305,B$9:B305,B305)))</f>
        <v/>
      </c>
      <c r="P305" s="1"/>
      <c r="Q305" s="61"/>
    </row>
    <row r="306" spans="2:17" x14ac:dyDescent="0.2">
      <c r="B306" s="60" t="s">
        <v>41</v>
      </c>
      <c r="C306" s="64" t="s">
        <v>26</v>
      </c>
      <c r="D306" s="65">
        <v>2019</v>
      </c>
      <c r="E306" s="48" t="s">
        <v>9</v>
      </c>
      <c r="F306" s="28">
        <v>7</v>
      </c>
      <c r="G306" s="21">
        <f>IFERROR(VLOOKUP(F306,Base!$H$4:$J$55,3,FALSE),"")</f>
        <v>43512</v>
      </c>
      <c r="H306" s="54"/>
      <c r="I306" s="53" t="str">
        <f t="shared" ref="I306:I307" si="444">IF(IF(H306&lt;40,0,(H306-40)*1.5)=0,"",IF(H306&lt;40,0,(H306-40)*1.5))</f>
        <v/>
      </c>
      <c r="J306" s="28"/>
      <c r="K306" s="28"/>
      <c r="L306" s="53" t="str">
        <f t="shared" ref="L306:L307" si="445">IF(SUM(I306:K306)+IF(ISBLANK(H306),0,MIN(H306,40))=0,"",SUM(I306:K306)+IF(ISBLANK(H306),0,MIN(H306,40)))</f>
        <v/>
      </c>
      <c r="M306" s="54"/>
      <c r="N306" s="53" t="str">
        <f t="shared" ref="N306:N307" si="446">IF(M306&gt;40,IF(M306-40-(40-L306)&gt;0,(40-L306)+((M306-40)*1.5),40-L306),"")</f>
        <v/>
      </c>
      <c r="O306" s="53" t="str">
        <f>IF(SUMIFS(L$9:L306,B$9:B306,B306)-SUMIFS(M$9:M306,B$9:B306,B306)=0,"",IF(N306&lt;&gt;"",M306-L306-N306+SUMIFS(L$9:L306,B$9:B306,B306)-SUMIFS(M$9:M306,B$9:B306,B306),+SUMIFS(L$9:L306,B$9:B306,B306)-SUMIFS(M$9:M306,B$9:B306,B306)))</f>
        <v/>
      </c>
      <c r="P306" s="1"/>
      <c r="Q306" s="61"/>
    </row>
    <row r="307" spans="2:17" x14ac:dyDescent="0.2">
      <c r="B307" s="60" t="s">
        <v>41</v>
      </c>
      <c r="C307" s="64" t="s">
        <v>26</v>
      </c>
      <c r="D307" s="65">
        <v>2019</v>
      </c>
      <c r="E307" s="48" t="s">
        <v>9</v>
      </c>
      <c r="F307" s="28">
        <v>8</v>
      </c>
      <c r="G307" s="21">
        <f>IFERROR(VLOOKUP(F307,Base!$H$4:$J$55,3,FALSE),"")</f>
        <v>43519</v>
      </c>
      <c r="H307" s="54"/>
      <c r="I307" s="53" t="str">
        <f t="shared" si="444"/>
        <v/>
      </c>
      <c r="J307" s="28"/>
      <c r="K307" s="28"/>
      <c r="L307" s="53" t="str">
        <f t="shared" si="445"/>
        <v/>
      </c>
      <c r="M307" s="54"/>
      <c r="N307" s="53" t="str">
        <f t="shared" si="446"/>
        <v/>
      </c>
      <c r="O307" s="53" t="str">
        <f>IF(SUMIFS(L$9:L307,B$9:B307,B307)-SUMIFS(M$9:M307,B$9:B307,B307)=0,"",IF(N307&lt;&gt;"",M307-L307-N307+SUMIFS(L$9:L307,B$9:B307,B307)-SUMIFS(M$9:M307,B$9:B307,B307),+SUMIFS(L$9:L307,B$9:B307,B307)-SUMIFS(M$9:M307,B$9:B307,B307)))</f>
        <v/>
      </c>
      <c r="P307" s="1"/>
      <c r="Q307" s="61"/>
    </row>
    <row r="308" spans="2:17" x14ac:dyDescent="0.2">
      <c r="B308" s="60" t="s">
        <v>42</v>
      </c>
      <c r="C308" s="64" t="s">
        <v>27</v>
      </c>
      <c r="D308" s="65">
        <v>2019</v>
      </c>
      <c r="E308" s="48" t="s">
        <v>9</v>
      </c>
      <c r="F308" s="28">
        <v>7</v>
      </c>
      <c r="G308" s="21">
        <f>IFERROR(VLOOKUP(F308,Base!$H$4:$J$55,3,FALSE),"")</f>
        <v>43512</v>
      </c>
      <c r="H308" s="54"/>
      <c r="I308" s="53" t="str">
        <f t="shared" ref="I308:I309" si="447">IF(IF(H308&lt;40,0,(H308-40)*1.5)=0,"",IF(H308&lt;40,0,(H308-40)*1.5))</f>
        <v/>
      </c>
      <c r="J308" s="28"/>
      <c r="K308" s="28"/>
      <c r="L308" s="53" t="str">
        <f t="shared" ref="L308:L309" si="448">IF(SUM(I308:K308)+IF(ISBLANK(H308),0,MIN(H308,40))=0,"",SUM(I308:K308)+IF(ISBLANK(H308),0,MIN(H308,40)))</f>
        <v/>
      </c>
      <c r="M308" s="54"/>
      <c r="N308" s="53" t="str">
        <f t="shared" ref="N308:N309" si="449">IF(M308&gt;40,IF(M308-40-(40-L308)&gt;0,(40-L308)+((M308-40)*1.5),40-L308),"")</f>
        <v/>
      </c>
      <c r="O308" s="53" t="str">
        <f>IF(SUMIFS(L$9:L308,B$9:B308,B308)-SUMIFS(M$9:M308,B$9:B308,B308)=0,"",IF(N308&lt;&gt;"",M308-L308-N308+SUMIFS(L$9:L308,B$9:B308,B308)-SUMIFS(M$9:M308,B$9:B308,B308),+SUMIFS(L$9:L308,B$9:B308,B308)-SUMIFS(M$9:M308,B$9:B308,B308)))</f>
        <v/>
      </c>
      <c r="P308" s="1"/>
      <c r="Q308" s="61"/>
    </row>
    <row r="309" spans="2:17" x14ac:dyDescent="0.2">
      <c r="B309" s="60" t="s">
        <v>42</v>
      </c>
      <c r="C309" s="64" t="s">
        <v>27</v>
      </c>
      <c r="D309" s="65">
        <v>2019</v>
      </c>
      <c r="E309" s="48" t="s">
        <v>9</v>
      </c>
      <c r="F309" s="28">
        <v>8</v>
      </c>
      <c r="G309" s="21">
        <f>IFERROR(VLOOKUP(F309,Base!$H$4:$J$55,3,FALSE),"")</f>
        <v>43519</v>
      </c>
      <c r="H309" s="54"/>
      <c r="I309" s="53" t="str">
        <f t="shared" si="447"/>
        <v/>
      </c>
      <c r="J309" s="28"/>
      <c r="K309" s="28"/>
      <c r="L309" s="53" t="str">
        <f t="shared" si="448"/>
        <v/>
      </c>
      <c r="M309" s="54"/>
      <c r="N309" s="53" t="str">
        <f t="shared" si="449"/>
        <v/>
      </c>
      <c r="O309" s="53" t="str">
        <f>IF(SUMIFS(L$9:L309,B$9:B309,B309)-SUMIFS(M$9:M309,B$9:B309,B309)=0,"",IF(N309&lt;&gt;"",M309-L309-N309+SUMIFS(L$9:L309,B$9:B309,B309)-SUMIFS(M$9:M309,B$9:B309,B309),+SUMIFS(L$9:L309,B$9:B309,B309)-SUMIFS(M$9:M309,B$9:B309,B309)))</f>
        <v/>
      </c>
      <c r="P309" s="1"/>
      <c r="Q309" s="61"/>
    </row>
    <row r="310" spans="2:17" x14ac:dyDescent="0.2">
      <c r="B310" s="60" t="s">
        <v>43</v>
      </c>
      <c r="C310" s="64" t="s">
        <v>23</v>
      </c>
      <c r="D310" s="65">
        <v>2019</v>
      </c>
      <c r="E310" s="48" t="s">
        <v>9</v>
      </c>
      <c r="F310" s="28">
        <v>7</v>
      </c>
      <c r="G310" s="21">
        <f>IFERROR(VLOOKUP(F310,Base!$H$4:$J$55,3,FALSE),"")</f>
        <v>43512</v>
      </c>
      <c r="H310" s="54"/>
      <c r="I310" s="53" t="str">
        <f t="shared" ref="I310:I311" si="450">IF(IF(H310&lt;40,0,(H310-40)*1.5)=0,"",IF(H310&lt;40,0,(H310-40)*1.5))</f>
        <v/>
      </c>
      <c r="J310" s="28"/>
      <c r="K310" s="28"/>
      <c r="L310" s="53" t="str">
        <f t="shared" ref="L310:L311" si="451">IF(SUM(I310:K310)+IF(ISBLANK(H310),0,MIN(H310,40))=0,"",SUM(I310:K310)+IF(ISBLANK(H310),0,MIN(H310,40)))</f>
        <v/>
      </c>
      <c r="M310" s="54"/>
      <c r="N310" s="53" t="str">
        <f t="shared" ref="N310:N311" si="452">IF(M310&gt;40,IF(M310-40-(40-L310)&gt;0,(40-L310)+((M310-40)*1.5),40-L310),"")</f>
        <v/>
      </c>
      <c r="O310" s="53" t="str">
        <f>IF(SUMIFS(L$9:L310,B$9:B310,B310)-SUMIFS(M$9:M310,B$9:B310,B310)=0,"",IF(N310&lt;&gt;"",M310-L310-N310+SUMIFS(L$9:L310,B$9:B310,B310)-SUMIFS(M$9:M310,B$9:B310,B310),+SUMIFS(L$9:L310,B$9:B310,B310)-SUMIFS(M$9:M310,B$9:B310,B310)))</f>
        <v/>
      </c>
      <c r="P310" s="1"/>
      <c r="Q310" s="61"/>
    </row>
    <row r="311" spans="2:17" x14ac:dyDescent="0.2">
      <c r="B311" s="60" t="s">
        <v>43</v>
      </c>
      <c r="C311" s="64" t="s">
        <v>23</v>
      </c>
      <c r="D311" s="65">
        <v>2019</v>
      </c>
      <c r="E311" s="48" t="s">
        <v>9</v>
      </c>
      <c r="F311" s="28">
        <v>8</v>
      </c>
      <c r="G311" s="21">
        <f>IFERROR(VLOOKUP(F311,Base!$H$4:$J$55,3,FALSE),"")</f>
        <v>43519</v>
      </c>
      <c r="H311" s="54"/>
      <c r="I311" s="53" t="str">
        <f t="shared" si="450"/>
        <v/>
      </c>
      <c r="J311" s="28"/>
      <c r="K311" s="28"/>
      <c r="L311" s="53" t="str">
        <f t="shared" si="451"/>
        <v/>
      </c>
      <c r="M311" s="54"/>
      <c r="N311" s="53" t="str">
        <f t="shared" si="452"/>
        <v/>
      </c>
      <c r="O311" s="53" t="str">
        <f>IF(SUMIFS(L$9:L311,B$9:B311,B311)-SUMIFS(M$9:M311,B$9:B311,B311)=0,"",IF(N311&lt;&gt;"",M311-L311-N311+SUMIFS(L$9:L311,B$9:B311,B311)-SUMIFS(M$9:M311,B$9:B311,B311),+SUMIFS(L$9:L311,B$9:B311,B311)-SUMIFS(M$9:M311,B$9:B311,B311)))</f>
        <v/>
      </c>
      <c r="P311" s="1"/>
      <c r="Q311" s="61"/>
    </row>
    <row r="312" spans="2:17" x14ac:dyDescent="0.2">
      <c r="B312" s="60" t="s">
        <v>44</v>
      </c>
      <c r="C312" s="64" t="s">
        <v>24</v>
      </c>
      <c r="D312" s="65">
        <v>2019</v>
      </c>
      <c r="E312" s="48" t="s">
        <v>9</v>
      </c>
      <c r="F312" s="28">
        <v>7</v>
      </c>
      <c r="G312" s="21">
        <f>IFERROR(VLOOKUP(F312,Base!$H$4:$J$55,3,FALSE),"")</f>
        <v>43512</v>
      </c>
      <c r="H312" s="54"/>
      <c r="I312" s="53" t="str">
        <f t="shared" ref="I312:I313" si="453">IF(IF(H312&lt;40,0,(H312-40)*1.5)=0,"",IF(H312&lt;40,0,(H312-40)*1.5))</f>
        <v/>
      </c>
      <c r="J312" s="28"/>
      <c r="K312" s="28"/>
      <c r="L312" s="53" t="str">
        <f t="shared" ref="L312:L313" si="454">IF(SUM(I312:K312)+IF(ISBLANK(H312),0,MIN(H312,40))=0,"",SUM(I312:K312)+IF(ISBLANK(H312),0,MIN(H312,40)))</f>
        <v/>
      </c>
      <c r="M312" s="54"/>
      <c r="N312" s="53" t="str">
        <f t="shared" ref="N312:N313" si="455">IF(M312&gt;40,IF(M312-40-(40-L312)&gt;0,(40-L312)+((M312-40)*1.5),40-L312),"")</f>
        <v/>
      </c>
      <c r="O312" s="53" t="str">
        <f>IF(SUMIFS(L$9:L312,B$9:B312,B312)-SUMIFS(M$9:M312,B$9:B312,B312)=0,"",IF(N312&lt;&gt;"",M312-L312-N312+SUMIFS(L$9:L312,B$9:B312,B312)-SUMIFS(M$9:M312,B$9:B312,B312),+SUMIFS(L$9:L312,B$9:B312,B312)-SUMIFS(M$9:M312,B$9:B312,B312)))</f>
        <v/>
      </c>
      <c r="P312" s="1"/>
      <c r="Q312" s="61"/>
    </row>
    <row r="313" spans="2:17" x14ac:dyDescent="0.2">
      <c r="B313" s="60" t="s">
        <v>44</v>
      </c>
      <c r="C313" s="64" t="s">
        <v>24</v>
      </c>
      <c r="D313" s="65">
        <v>2019</v>
      </c>
      <c r="E313" s="48" t="s">
        <v>9</v>
      </c>
      <c r="F313" s="28">
        <v>8</v>
      </c>
      <c r="G313" s="21">
        <f>IFERROR(VLOOKUP(F313,Base!$H$4:$J$55,3,FALSE),"")</f>
        <v>43519</v>
      </c>
      <c r="H313" s="54"/>
      <c r="I313" s="53" t="str">
        <f t="shared" si="453"/>
        <v/>
      </c>
      <c r="J313" s="28"/>
      <c r="K313" s="28"/>
      <c r="L313" s="53" t="str">
        <f t="shared" si="454"/>
        <v/>
      </c>
      <c r="M313" s="54"/>
      <c r="N313" s="53" t="str">
        <f t="shared" si="455"/>
        <v/>
      </c>
      <c r="O313" s="53" t="str">
        <f>IF(SUMIFS(L$9:L313,B$9:B313,B313)-SUMIFS(M$9:M313,B$9:B313,B313)=0,"",IF(N313&lt;&gt;"",M313-L313-N313+SUMIFS(L$9:L313,B$9:B313,B313)-SUMIFS(M$9:M313,B$9:B313,B313),+SUMIFS(L$9:L313,B$9:B313,B313)-SUMIFS(M$9:M313,B$9:B313,B313)))</f>
        <v/>
      </c>
      <c r="P313" s="1"/>
      <c r="Q313" s="61"/>
    </row>
    <row r="314" spans="2:17" x14ac:dyDescent="0.2">
      <c r="B314" s="60" t="s">
        <v>45</v>
      </c>
      <c r="C314" s="64" t="s">
        <v>25</v>
      </c>
      <c r="D314" s="65">
        <v>2019</v>
      </c>
      <c r="E314" s="48" t="s">
        <v>9</v>
      </c>
      <c r="F314" s="28">
        <v>7</v>
      </c>
      <c r="G314" s="21">
        <f>IFERROR(VLOOKUP(F314,Base!$H$4:$J$55,3,FALSE),"")</f>
        <v>43512</v>
      </c>
      <c r="H314" s="54"/>
      <c r="I314" s="53" t="str">
        <f t="shared" ref="I314:I315" si="456">IF(IF(H314&lt;40,0,(H314-40)*1.5)=0,"",IF(H314&lt;40,0,(H314-40)*1.5))</f>
        <v/>
      </c>
      <c r="J314" s="28"/>
      <c r="K314" s="28"/>
      <c r="L314" s="53" t="str">
        <f t="shared" ref="L314:L315" si="457">IF(SUM(I314:K314)+IF(ISBLANK(H314),0,MIN(H314,40))=0,"",SUM(I314:K314)+IF(ISBLANK(H314),0,MIN(H314,40)))</f>
        <v/>
      </c>
      <c r="M314" s="54"/>
      <c r="N314" s="53" t="str">
        <f t="shared" ref="N314:N315" si="458">IF(M314&gt;40,IF(M314-40-(40-L314)&gt;0,(40-L314)+((M314-40)*1.5),40-L314),"")</f>
        <v/>
      </c>
      <c r="O314" s="53" t="str">
        <f>IF(SUMIFS(L$9:L314,B$9:B314,B314)-SUMIFS(M$9:M314,B$9:B314,B314)=0,"",IF(N314&lt;&gt;"",M314-L314-N314+SUMIFS(L$9:L314,B$9:B314,B314)-SUMIFS(M$9:M314,B$9:B314,B314),+SUMIFS(L$9:L314,B$9:B314,B314)-SUMIFS(M$9:M314,B$9:B314,B314)))</f>
        <v/>
      </c>
      <c r="P314" s="1"/>
      <c r="Q314" s="61"/>
    </row>
    <row r="315" spans="2:17" x14ac:dyDescent="0.2">
      <c r="B315" s="60" t="s">
        <v>45</v>
      </c>
      <c r="C315" s="64" t="s">
        <v>25</v>
      </c>
      <c r="D315" s="65">
        <v>2019</v>
      </c>
      <c r="E315" s="48" t="s">
        <v>9</v>
      </c>
      <c r="F315" s="28">
        <v>8</v>
      </c>
      <c r="G315" s="21">
        <f>IFERROR(VLOOKUP(F315,Base!$H$4:$J$55,3,FALSE),"")</f>
        <v>43519</v>
      </c>
      <c r="H315" s="54"/>
      <c r="I315" s="53" t="str">
        <f t="shared" si="456"/>
        <v/>
      </c>
      <c r="J315" s="28"/>
      <c r="K315" s="28"/>
      <c r="L315" s="53" t="str">
        <f t="shared" si="457"/>
        <v/>
      </c>
      <c r="M315" s="54"/>
      <c r="N315" s="53" t="str">
        <f t="shared" si="458"/>
        <v/>
      </c>
      <c r="O315" s="53" t="str">
        <f>IF(SUMIFS(L$9:L315,B$9:B315,B315)-SUMIFS(M$9:M315,B$9:B315,B315)=0,"",IF(N315&lt;&gt;"",M315-L315-N315+SUMIFS(L$9:L315,B$9:B315,B315)-SUMIFS(M$9:M315,B$9:B315,B315),+SUMIFS(L$9:L315,B$9:B315,B315)-SUMIFS(M$9:M315,B$9:B315,B315)))</f>
        <v/>
      </c>
      <c r="P315" s="1"/>
      <c r="Q315" s="61"/>
    </row>
    <row r="316" spans="2:17" x14ac:dyDescent="0.2">
      <c r="B316" s="60" t="s">
        <v>46</v>
      </c>
      <c r="C316" s="64" t="s">
        <v>26</v>
      </c>
      <c r="D316" s="65">
        <v>2019</v>
      </c>
      <c r="E316" s="48" t="s">
        <v>9</v>
      </c>
      <c r="F316" s="28">
        <v>7</v>
      </c>
      <c r="G316" s="21">
        <f>IFERROR(VLOOKUP(F316,Base!$H$4:$J$55,3,FALSE),"")</f>
        <v>43512</v>
      </c>
      <c r="H316" s="54"/>
      <c r="I316" s="53" t="str">
        <f t="shared" ref="I316:I317" si="459">IF(IF(H316&lt;40,0,(H316-40)*1.5)=0,"",IF(H316&lt;40,0,(H316-40)*1.5))</f>
        <v/>
      </c>
      <c r="J316" s="28"/>
      <c r="K316" s="28"/>
      <c r="L316" s="53" t="str">
        <f t="shared" ref="L316:L317" si="460">IF(SUM(I316:K316)+IF(ISBLANK(H316),0,MIN(H316,40))=0,"",SUM(I316:K316)+IF(ISBLANK(H316),0,MIN(H316,40)))</f>
        <v/>
      </c>
      <c r="M316" s="54"/>
      <c r="N316" s="53" t="str">
        <f t="shared" ref="N316:N317" si="461">IF(M316&gt;40,IF(M316-40-(40-L316)&gt;0,(40-L316)+((M316-40)*1.5),40-L316),"")</f>
        <v/>
      </c>
      <c r="O316" s="53" t="str">
        <f>IF(SUMIFS(L$9:L316,B$9:B316,B316)-SUMIFS(M$9:M316,B$9:B316,B316)=0,"",IF(N316&lt;&gt;"",M316-L316-N316+SUMIFS(L$9:L316,B$9:B316,B316)-SUMIFS(M$9:M316,B$9:B316,B316),+SUMIFS(L$9:L316,B$9:B316,B316)-SUMIFS(M$9:M316,B$9:B316,B316)))</f>
        <v/>
      </c>
      <c r="P316" s="1"/>
      <c r="Q316" s="61"/>
    </row>
    <row r="317" spans="2:17" x14ac:dyDescent="0.2">
      <c r="B317" s="60" t="s">
        <v>46</v>
      </c>
      <c r="C317" s="64" t="s">
        <v>26</v>
      </c>
      <c r="D317" s="65">
        <v>2019</v>
      </c>
      <c r="E317" s="48" t="s">
        <v>9</v>
      </c>
      <c r="F317" s="28">
        <v>8</v>
      </c>
      <c r="G317" s="21">
        <f>IFERROR(VLOOKUP(F317,Base!$H$4:$J$55,3,FALSE),"")</f>
        <v>43519</v>
      </c>
      <c r="H317" s="54"/>
      <c r="I317" s="53" t="str">
        <f t="shared" si="459"/>
        <v/>
      </c>
      <c r="J317" s="28"/>
      <c r="K317" s="28"/>
      <c r="L317" s="53" t="str">
        <f t="shared" si="460"/>
        <v/>
      </c>
      <c r="M317" s="54"/>
      <c r="N317" s="53" t="str">
        <f t="shared" si="461"/>
        <v/>
      </c>
      <c r="O317" s="53" t="str">
        <f>IF(SUMIFS(L$9:L317,B$9:B317,B317)-SUMIFS(M$9:M317,B$9:B317,B317)=0,"",IF(N317&lt;&gt;"",M317-L317-N317+SUMIFS(L$9:L317,B$9:B317,B317)-SUMIFS(M$9:M317,B$9:B317,B317),+SUMIFS(L$9:L317,B$9:B317,B317)-SUMIFS(M$9:M317,B$9:B317,B317)))</f>
        <v/>
      </c>
      <c r="P317" s="1"/>
      <c r="Q317" s="61"/>
    </row>
    <row r="318" spans="2:17" x14ac:dyDescent="0.2">
      <c r="B318" s="60" t="s">
        <v>47</v>
      </c>
      <c r="C318" s="64" t="s">
        <v>27</v>
      </c>
      <c r="D318" s="65">
        <v>2019</v>
      </c>
      <c r="E318" s="48" t="s">
        <v>9</v>
      </c>
      <c r="F318" s="28">
        <v>7</v>
      </c>
      <c r="G318" s="21">
        <f>IFERROR(VLOOKUP(F318,Base!$H$4:$J$55,3,FALSE),"")</f>
        <v>43512</v>
      </c>
      <c r="H318" s="54"/>
      <c r="I318" s="53" t="str">
        <f t="shared" ref="I318:I319" si="462">IF(IF(H318&lt;40,0,(H318-40)*1.5)=0,"",IF(H318&lt;40,0,(H318-40)*1.5))</f>
        <v/>
      </c>
      <c r="J318" s="28"/>
      <c r="K318" s="28"/>
      <c r="L318" s="53" t="str">
        <f t="shared" ref="L318:L319" si="463">IF(SUM(I318:K318)+IF(ISBLANK(H318),0,MIN(H318,40))=0,"",SUM(I318:K318)+IF(ISBLANK(H318),0,MIN(H318,40)))</f>
        <v/>
      </c>
      <c r="M318" s="54"/>
      <c r="N318" s="53" t="str">
        <f t="shared" ref="N318:N319" si="464">IF(M318&gt;40,IF(M318-40-(40-L318)&gt;0,(40-L318)+((M318-40)*1.5),40-L318),"")</f>
        <v/>
      </c>
      <c r="O318" s="53" t="str">
        <f>IF(SUMIFS(L$9:L318,B$9:B318,B318)-SUMIFS(M$9:M318,B$9:B318,B318)=0,"",IF(N318&lt;&gt;"",M318-L318-N318+SUMIFS(L$9:L318,B$9:B318,B318)-SUMIFS(M$9:M318,B$9:B318,B318),+SUMIFS(L$9:L318,B$9:B318,B318)-SUMIFS(M$9:M318,B$9:B318,B318)))</f>
        <v/>
      </c>
      <c r="P318" s="1"/>
      <c r="Q318" s="61"/>
    </row>
    <row r="319" spans="2:17" x14ac:dyDescent="0.2">
      <c r="B319" s="60" t="s">
        <v>47</v>
      </c>
      <c r="C319" s="64" t="s">
        <v>27</v>
      </c>
      <c r="D319" s="65">
        <v>2019</v>
      </c>
      <c r="E319" s="48" t="s">
        <v>9</v>
      </c>
      <c r="F319" s="28">
        <v>8</v>
      </c>
      <c r="G319" s="21">
        <f>IFERROR(VLOOKUP(F319,Base!$H$4:$J$55,3,FALSE),"")</f>
        <v>43519</v>
      </c>
      <c r="H319" s="54"/>
      <c r="I319" s="53" t="str">
        <f t="shared" si="462"/>
        <v/>
      </c>
      <c r="J319" s="28"/>
      <c r="K319" s="28"/>
      <c r="L319" s="53" t="str">
        <f t="shared" si="463"/>
        <v/>
      </c>
      <c r="M319" s="54"/>
      <c r="N319" s="53" t="str">
        <f t="shared" si="464"/>
        <v/>
      </c>
      <c r="O319" s="53" t="str">
        <f>IF(SUMIFS(L$9:L319,B$9:B319,B319)-SUMIFS(M$9:M319,B$9:B319,B319)=0,"",IF(N319&lt;&gt;"",M319-L319-N319+SUMIFS(L$9:L319,B$9:B319,B319)-SUMIFS(M$9:M319,B$9:B319,B319),+SUMIFS(L$9:L319,B$9:B319,B319)-SUMIFS(M$9:M319,B$9:B319,B319)))</f>
        <v/>
      </c>
      <c r="P319" s="1"/>
      <c r="Q319" s="61"/>
    </row>
    <row r="320" spans="2:17" x14ac:dyDescent="0.2">
      <c r="B320" s="60" t="s">
        <v>48</v>
      </c>
      <c r="C320" s="64" t="s">
        <v>23</v>
      </c>
      <c r="D320" s="65">
        <v>2019</v>
      </c>
      <c r="E320" s="48" t="s">
        <v>9</v>
      </c>
      <c r="F320" s="28">
        <v>7</v>
      </c>
      <c r="G320" s="21">
        <f>IFERROR(VLOOKUP(F320,Base!$H$4:$J$55,3,FALSE),"")</f>
        <v>43512</v>
      </c>
      <c r="H320" s="54"/>
      <c r="I320" s="53" t="str">
        <f t="shared" ref="I320:I321" si="465">IF(IF(H320&lt;40,0,(H320-40)*1.5)=0,"",IF(H320&lt;40,0,(H320-40)*1.5))</f>
        <v/>
      </c>
      <c r="J320" s="28"/>
      <c r="K320" s="28"/>
      <c r="L320" s="53" t="str">
        <f t="shared" ref="L320:L321" si="466">IF(SUM(I320:K320)+IF(ISBLANK(H320),0,MIN(H320,40))=0,"",SUM(I320:K320)+IF(ISBLANK(H320),0,MIN(H320,40)))</f>
        <v/>
      </c>
      <c r="M320" s="54"/>
      <c r="N320" s="53" t="str">
        <f t="shared" ref="N320:N321" si="467">IF(M320&gt;40,IF(M320-40-(40-L320)&gt;0,(40-L320)+((M320-40)*1.5),40-L320),"")</f>
        <v/>
      </c>
      <c r="O320" s="53" t="str">
        <f>IF(SUMIFS(L$9:L320,B$9:B320,B320)-SUMIFS(M$9:M320,B$9:B320,B320)=0,"",IF(N320&lt;&gt;"",M320-L320-N320+SUMIFS(L$9:L320,B$9:B320,B320)-SUMIFS(M$9:M320,B$9:B320,B320),+SUMIFS(L$9:L320,B$9:B320,B320)-SUMIFS(M$9:M320,B$9:B320,B320)))</f>
        <v/>
      </c>
      <c r="P320" s="1"/>
      <c r="Q320" s="61"/>
    </row>
    <row r="321" spans="2:17" x14ac:dyDescent="0.2">
      <c r="B321" s="60" t="s">
        <v>48</v>
      </c>
      <c r="C321" s="64" t="s">
        <v>23</v>
      </c>
      <c r="D321" s="65">
        <v>2019</v>
      </c>
      <c r="E321" s="48" t="s">
        <v>9</v>
      </c>
      <c r="F321" s="28">
        <v>8</v>
      </c>
      <c r="G321" s="21">
        <f>IFERROR(VLOOKUP(F321,Base!$H$4:$J$55,3,FALSE),"")</f>
        <v>43519</v>
      </c>
      <c r="H321" s="54"/>
      <c r="I321" s="53" t="str">
        <f t="shared" si="465"/>
        <v/>
      </c>
      <c r="J321" s="28"/>
      <c r="K321" s="28"/>
      <c r="L321" s="53" t="str">
        <f t="shared" si="466"/>
        <v/>
      </c>
      <c r="M321" s="54"/>
      <c r="N321" s="53" t="str">
        <f t="shared" si="467"/>
        <v/>
      </c>
      <c r="O321" s="53" t="str">
        <f>IF(SUMIFS(L$9:L321,B$9:B321,B321)-SUMIFS(M$9:M321,B$9:B321,B321)=0,"",IF(N321&lt;&gt;"",M321-L321-N321+SUMIFS(L$9:L321,B$9:B321,B321)-SUMIFS(M$9:M321,B$9:B321,B321),+SUMIFS(L$9:L321,B$9:B321,B321)-SUMIFS(M$9:M321,B$9:B321,B321)))</f>
        <v/>
      </c>
      <c r="P321" s="1"/>
      <c r="Q321" s="61"/>
    </row>
    <row r="322" spans="2:17" x14ac:dyDescent="0.2">
      <c r="B322" s="60" t="s">
        <v>49</v>
      </c>
      <c r="C322" s="64" t="s">
        <v>24</v>
      </c>
      <c r="D322" s="65">
        <v>2019</v>
      </c>
      <c r="E322" s="48" t="s">
        <v>9</v>
      </c>
      <c r="F322" s="28">
        <v>7</v>
      </c>
      <c r="G322" s="21">
        <f>IFERROR(VLOOKUP(F322,Base!$H$4:$J$55,3,FALSE),"")</f>
        <v>43512</v>
      </c>
      <c r="H322" s="54"/>
      <c r="I322" s="53" t="str">
        <f t="shared" ref="I322:I323" si="468">IF(IF(H322&lt;40,0,(H322-40)*1.5)=0,"",IF(H322&lt;40,0,(H322-40)*1.5))</f>
        <v/>
      </c>
      <c r="J322" s="28"/>
      <c r="K322" s="28"/>
      <c r="L322" s="53" t="str">
        <f t="shared" ref="L322:L323" si="469">IF(SUM(I322:K322)+IF(ISBLANK(H322),0,MIN(H322,40))=0,"",SUM(I322:K322)+IF(ISBLANK(H322),0,MIN(H322,40)))</f>
        <v/>
      </c>
      <c r="M322" s="54"/>
      <c r="N322" s="53" t="str">
        <f t="shared" ref="N322:N323" si="470">IF(M322&gt;40,IF(M322-40-(40-L322)&gt;0,(40-L322)+((M322-40)*1.5),40-L322),"")</f>
        <v/>
      </c>
      <c r="O322" s="53" t="str">
        <f>IF(SUMIFS(L$9:L322,B$9:B322,B322)-SUMIFS(M$9:M322,B$9:B322,B322)=0,"",IF(N322&lt;&gt;"",M322-L322-N322+SUMIFS(L$9:L322,B$9:B322,B322)-SUMIFS(M$9:M322,B$9:B322,B322),+SUMIFS(L$9:L322,B$9:B322,B322)-SUMIFS(M$9:M322,B$9:B322,B322)))</f>
        <v/>
      </c>
      <c r="P322" s="1"/>
      <c r="Q322" s="61"/>
    </row>
    <row r="323" spans="2:17" x14ac:dyDescent="0.2">
      <c r="B323" s="60" t="s">
        <v>49</v>
      </c>
      <c r="C323" s="64" t="s">
        <v>24</v>
      </c>
      <c r="D323" s="65">
        <v>2019</v>
      </c>
      <c r="E323" s="48" t="s">
        <v>9</v>
      </c>
      <c r="F323" s="28">
        <v>8</v>
      </c>
      <c r="G323" s="21">
        <f>IFERROR(VLOOKUP(F323,Base!$H$4:$J$55,3,FALSE),"")</f>
        <v>43519</v>
      </c>
      <c r="H323" s="54"/>
      <c r="I323" s="53" t="str">
        <f t="shared" si="468"/>
        <v/>
      </c>
      <c r="J323" s="28"/>
      <c r="K323" s="28"/>
      <c r="L323" s="53" t="str">
        <f t="shared" si="469"/>
        <v/>
      </c>
      <c r="M323" s="54"/>
      <c r="N323" s="53" t="str">
        <f t="shared" si="470"/>
        <v/>
      </c>
      <c r="O323" s="53" t="str">
        <f>IF(SUMIFS(L$9:L323,B$9:B323,B323)-SUMIFS(M$9:M323,B$9:B323,B323)=0,"",IF(N323&lt;&gt;"",M323-L323-N323+SUMIFS(L$9:L323,B$9:B323,B323)-SUMIFS(M$9:M323,B$9:B323,B323),+SUMIFS(L$9:L323,B$9:B323,B323)-SUMIFS(M$9:M323,B$9:B323,B323)))</f>
        <v/>
      </c>
      <c r="P323" s="1"/>
      <c r="Q323" s="61"/>
    </row>
    <row r="324" spans="2:17" x14ac:dyDescent="0.2">
      <c r="B324" s="60" t="s">
        <v>50</v>
      </c>
      <c r="C324" s="64" t="s">
        <v>25</v>
      </c>
      <c r="D324" s="65">
        <v>2019</v>
      </c>
      <c r="E324" s="48" t="s">
        <v>9</v>
      </c>
      <c r="F324" s="28">
        <v>7</v>
      </c>
      <c r="G324" s="21">
        <f>IFERROR(VLOOKUP(F324,Base!$H$4:$J$55,3,FALSE),"")</f>
        <v>43512</v>
      </c>
      <c r="H324" s="54"/>
      <c r="I324" s="53" t="str">
        <f t="shared" ref="I324:I325" si="471">IF(IF(H324&lt;40,0,(H324-40)*1.5)=0,"",IF(H324&lt;40,0,(H324-40)*1.5))</f>
        <v/>
      </c>
      <c r="J324" s="28"/>
      <c r="K324" s="28"/>
      <c r="L324" s="53" t="str">
        <f t="shared" ref="L324:L325" si="472">IF(SUM(I324:K324)+IF(ISBLANK(H324),0,MIN(H324,40))=0,"",SUM(I324:K324)+IF(ISBLANK(H324),0,MIN(H324,40)))</f>
        <v/>
      </c>
      <c r="M324" s="54"/>
      <c r="N324" s="53" t="str">
        <f t="shared" ref="N324:N325" si="473">IF(M324&gt;40,IF(M324-40-(40-L324)&gt;0,(40-L324)+((M324-40)*1.5),40-L324),"")</f>
        <v/>
      </c>
      <c r="O324" s="53" t="str">
        <f>IF(SUMIFS(L$9:L324,B$9:B324,B324)-SUMIFS(M$9:M324,B$9:B324,B324)=0,"",IF(N324&lt;&gt;"",M324-L324-N324+SUMIFS(L$9:L324,B$9:B324,B324)-SUMIFS(M$9:M324,B$9:B324,B324),+SUMIFS(L$9:L324,B$9:B324,B324)-SUMIFS(M$9:M324,B$9:B324,B324)))</f>
        <v/>
      </c>
      <c r="P324" s="1"/>
      <c r="Q324" s="61"/>
    </row>
    <row r="325" spans="2:17" x14ac:dyDescent="0.2">
      <c r="B325" s="60" t="s">
        <v>50</v>
      </c>
      <c r="C325" s="64" t="s">
        <v>25</v>
      </c>
      <c r="D325" s="65">
        <v>2019</v>
      </c>
      <c r="E325" s="48" t="s">
        <v>9</v>
      </c>
      <c r="F325" s="28">
        <v>8</v>
      </c>
      <c r="G325" s="21">
        <f>IFERROR(VLOOKUP(F325,Base!$H$4:$J$55,3,FALSE),"")</f>
        <v>43519</v>
      </c>
      <c r="H325" s="54"/>
      <c r="I325" s="53" t="str">
        <f t="shared" si="471"/>
        <v/>
      </c>
      <c r="J325" s="28"/>
      <c r="K325" s="28"/>
      <c r="L325" s="53" t="str">
        <f t="shared" si="472"/>
        <v/>
      </c>
      <c r="M325" s="54"/>
      <c r="N325" s="53" t="str">
        <f t="shared" si="473"/>
        <v/>
      </c>
      <c r="O325" s="53" t="str">
        <f>IF(SUMIFS(L$9:L325,B$9:B325,B325)-SUMIFS(M$9:M325,B$9:B325,B325)=0,"",IF(N325&lt;&gt;"",M325-L325-N325+SUMIFS(L$9:L325,B$9:B325,B325)-SUMIFS(M$9:M325,B$9:B325,B325),+SUMIFS(L$9:L325,B$9:B325,B325)-SUMIFS(M$9:M325,B$9:B325,B325)))</f>
        <v/>
      </c>
      <c r="P325" s="1"/>
      <c r="Q325" s="61"/>
    </row>
    <row r="326" spans="2:17" x14ac:dyDescent="0.2">
      <c r="B326" s="60" t="s">
        <v>51</v>
      </c>
      <c r="C326" s="64" t="s">
        <v>26</v>
      </c>
      <c r="D326" s="65">
        <v>2019</v>
      </c>
      <c r="E326" s="48" t="s">
        <v>9</v>
      </c>
      <c r="F326" s="28">
        <v>7</v>
      </c>
      <c r="G326" s="21">
        <f>IFERROR(VLOOKUP(F326,Base!$H$4:$J$55,3,FALSE),"")</f>
        <v>43512</v>
      </c>
      <c r="H326" s="54"/>
      <c r="I326" s="53" t="str">
        <f t="shared" ref="I326:I327" si="474">IF(IF(H326&lt;40,0,(H326-40)*1.5)=0,"",IF(H326&lt;40,0,(H326-40)*1.5))</f>
        <v/>
      </c>
      <c r="J326" s="28"/>
      <c r="K326" s="28"/>
      <c r="L326" s="53" t="str">
        <f t="shared" ref="L326:L327" si="475">IF(SUM(I326:K326)+IF(ISBLANK(H326),0,MIN(H326,40))=0,"",SUM(I326:K326)+IF(ISBLANK(H326),0,MIN(H326,40)))</f>
        <v/>
      </c>
      <c r="M326" s="54"/>
      <c r="N326" s="53" t="str">
        <f t="shared" ref="N326:N327" si="476">IF(M326&gt;40,IF(M326-40-(40-L326)&gt;0,(40-L326)+((M326-40)*1.5),40-L326),"")</f>
        <v/>
      </c>
      <c r="O326" s="53" t="str">
        <f>IF(SUMIFS(L$9:L326,B$9:B326,B326)-SUMIFS(M$9:M326,B$9:B326,B326)=0,"",IF(N326&lt;&gt;"",M326-L326-N326+SUMIFS(L$9:L326,B$9:B326,B326)-SUMIFS(M$9:M326,B$9:B326,B326),+SUMIFS(L$9:L326,B$9:B326,B326)-SUMIFS(M$9:M326,B$9:B326,B326)))</f>
        <v/>
      </c>
      <c r="P326" s="1"/>
      <c r="Q326" s="61"/>
    </row>
    <row r="327" spans="2:17" x14ac:dyDescent="0.2">
      <c r="B327" s="60" t="s">
        <v>51</v>
      </c>
      <c r="C327" s="64" t="s">
        <v>26</v>
      </c>
      <c r="D327" s="65">
        <v>2019</v>
      </c>
      <c r="E327" s="48" t="s">
        <v>9</v>
      </c>
      <c r="F327" s="28">
        <v>8</v>
      </c>
      <c r="G327" s="21">
        <f>IFERROR(VLOOKUP(F327,Base!$H$4:$J$55,3,FALSE),"")</f>
        <v>43519</v>
      </c>
      <c r="H327" s="54"/>
      <c r="I327" s="53" t="str">
        <f t="shared" si="474"/>
        <v/>
      </c>
      <c r="J327" s="28"/>
      <c r="K327" s="28"/>
      <c r="L327" s="53" t="str">
        <f t="shared" si="475"/>
        <v/>
      </c>
      <c r="M327" s="54"/>
      <c r="N327" s="53" t="str">
        <f t="shared" si="476"/>
        <v/>
      </c>
      <c r="O327" s="53" t="str">
        <f>IF(SUMIFS(L$9:L327,B$9:B327,B327)-SUMIFS(M$9:M327,B$9:B327,B327)=0,"",IF(N327&lt;&gt;"",M327-L327-N327+SUMIFS(L$9:L327,B$9:B327,B327)-SUMIFS(M$9:M327,B$9:B327,B327),+SUMIFS(L$9:L327,B$9:B327,B327)-SUMIFS(M$9:M327,B$9:B327,B327)))</f>
        <v/>
      </c>
      <c r="P327" s="1"/>
      <c r="Q327" s="61"/>
    </row>
    <row r="328" spans="2:17" x14ac:dyDescent="0.2">
      <c r="B328" s="60" t="s">
        <v>52</v>
      </c>
      <c r="C328" s="64" t="s">
        <v>27</v>
      </c>
      <c r="D328" s="65">
        <v>2019</v>
      </c>
      <c r="E328" s="48" t="s">
        <v>9</v>
      </c>
      <c r="F328" s="28">
        <v>7</v>
      </c>
      <c r="G328" s="21">
        <f>IFERROR(VLOOKUP(F328,Base!$H$4:$J$55,3,FALSE),"")</f>
        <v>43512</v>
      </c>
      <c r="H328" s="54"/>
      <c r="I328" s="53" t="str">
        <f t="shared" ref="I328:I329" si="477">IF(IF(H328&lt;40,0,(H328-40)*1.5)=0,"",IF(H328&lt;40,0,(H328-40)*1.5))</f>
        <v/>
      </c>
      <c r="J328" s="28"/>
      <c r="K328" s="28"/>
      <c r="L328" s="53" t="str">
        <f t="shared" ref="L328:L329" si="478">IF(SUM(I328:K328)+IF(ISBLANK(H328),0,MIN(H328,40))=0,"",SUM(I328:K328)+IF(ISBLANK(H328),0,MIN(H328,40)))</f>
        <v/>
      </c>
      <c r="M328" s="54"/>
      <c r="N328" s="53" t="str">
        <f t="shared" ref="N328:N329" si="479">IF(M328&gt;40,IF(M328-40-(40-L328)&gt;0,(40-L328)+((M328-40)*1.5),40-L328),"")</f>
        <v/>
      </c>
      <c r="O328" s="53" t="str">
        <f>IF(SUMIFS(L$9:L328,B$9:B328,B328)-SUMIFS(M$9:M328,B$9:B328,B328)=0,"",IF(N328&lt;&gt;"",M328-L328-N328+SUMIFS(L$9:L328,B$9:B328,B328)-SUMIFS(M$9:M328,B$9:B328,B328),+SUMIFS(L$9:L328,B$9:B328,B328)-SUMIFS(M$9:M328,B$9:B328,B328)))</f>
        <v/>
      </c>
      <c r="P328" s="1"/>
      <c r="Q328" s="61"/>
    </row>
    <row r="329" spans="2:17" x14ac:dyDescent="0.2">
      <c r="B329" s="60" t="s">
        <v>52</v>
      </c>
      <c r="C329" s="64" t="s">
        <v>27</v>
      </c>
      <c r="D329" s="65">
        <v>2019</v>
      </c>
      <c r="E329" s="48" t="s">
        <v>9</v>
      </c>
      <c r="F329" s="28">
        <v>8</v>
      </c>
      <c r="G329" s="21">
        <f>IFERROR(VLOOKUP(F329,Base!$H$4:$J$55,3,FALSE),"")</f>
        <v>43519</v>
      </c>
      <c r="H329" s="54"/>
      <c r="I329" s="53" t="str">
        <f t="shared" si="477"/>
        <v/>
      </c>
      <c r="J329" s="28"/>
      <c r="K329" s="28"/>
      <c r="L329" s="53" t="str">
        <f t="shared" si="478"/>
        <v/>
      </c>
      <c r="M329" s="54"/>
      <c r="N329" s="53" t="str">
        <f t="shared" si="479"/>
        <v/>
      </c>
      <c r="O329" s="53" t="str">
        <f>IF(SUMIFS(L$9:L329,B$9:B329,B329)-SUMIFS(M$9:M329,B$9:B329,B329)=0,"",IF(N329&lt;&gt;"",M329-L329-N329+SUMIFS(L$9:L329,B$9:B329,B329)-SUMIFS(M$9:M329,B$9:B329,B329),+SUMIFS(L$9:L329,B$9:B329,B329)-SUMIFS(M$9:M329,B$9:B329,B329)))</f>
        <v/>
      </c>
      <c r="P329" s="1"/>
      <c r="Q329" s="61"/>
    </row>
    <row r="330" spans="2:17" x14ac:dyDescent="0.2">
      <c r="B330" s="60" t="s">
        <v>53</v>
      </c>
      <c r="C330" s="64" t="s">
        <v>23</v>
      </c>
      <c r="D330" s="65">
        <v>2019</v>
      </c>
      <c r="E330" s="48" t="s">
        <v>9</v>
      </c>
      <c r="F330" s="28">
        <v>7</v>
      </c>
      <c r="G330" s="21">
        <f>IFERROR(VLOOKUP(F330,Base!$H$4:$J$55,3,FALSE),"")</f>
        <v>43512</v>
      </c>
      <c r="H330" s="54"/>
      <c r="I330" s="53" t="str">
        <f t="shared" ref="I330:I331" si="480">IF(IF(H330&lt;40,0,(H330-40)*1.5)=0,"",IF(H330&lt;40,0,(H330-40)*1.5))</f>
        <v/>
      </c>
      <c r="J330" s="28"/>
      <c r="K330" s="28"/>
      <c r="L330" s="53" t="str">
        <f t="shared" ref="L330:L331" si="481">IF(SUM(I330:K330)+IF(ISBLANK(H330),0,MIN(H330,40))=0,"",SUM(I330:K330)+IF(ISBLANK(H330),0,MIN(H330,40)))</f>
        <v/>
      </c>
      <c r="M330" s="54"/>
      <c r="N330" s="53" t="str">
        <f t="shared" ref="N330:N331" si="482">IF(M330&gt;40,IF(M330-40-(40-L330)&gt;0,(40-L330)+((M330-40)*1.5),40-L330),"")</f>
        <v/>
      </c>
      <c r="O330" s="53" t="str">
        <f>IF(SUMIFS(L$9:L330,B$9:B330,B330)-SUMIFS(M$9:M330,B$9:B330,B330)=0,"",IF(N330&lt;&gt;"",M330-L330-N330+SUMIFS(L$9:L330,B$9:B330,B330)-SUMIFS(M$9:M330,B$9:B330,B330),+SUMIFS(L$9:L330,B$9:B330,B330)-SUMIFS(M$9:M330,B$9:B330,B330)))</f>
        <v/>
      </c>
      <c r="P330" s="1"/>
      <c r="Q330" s="61"/>
    </row>
    <row r="331" spans="2:17" x14ac:dyDescent="0.2">
      <c r="B331" s="60" t="s">
        <v>53</v>
      </c>
      <c r="C331" s="64" t="s">
        <v>23</v>
      </c>
      <c r="D331" s="65">
        <v>2019</v>
      </c>
      <c r="E331" s="48" t="s">
        <v>9</v>
      </c>
      <c r="F331" s="28">
        <v>8</v>
      </c>
      <c r="G331" s="21">
        <f>IFERROR(VLOOKUP(F331,Base!$H$4:$J$55,3,FALSE),"")</f>
        <v>43519</v>
      </c>
      <c r="H331" s="54"/>
      <c r="I331" s="53" t="str">
        <f t="shared" si="480"/>
        <v/>
      </c>
      <c r="J331" s="28"/>
      <c r="K331" s="28"/>
      <c r="L331" s="53" t="str">
        <f t="shared" si="481"/>
        <v/>
      </c>
      <c r="M331" s="54"/>
      <c r="N331" s="53" t="str">
        <f t="shared" si="482"/>
        <v/>
      </c>
      <c r="O331" s="53" t="str">
        <f>IF(SUMIFS(L$9:L331,B$9:B331,B331)-SUMIFS(M$9:M331,B$9:B331,B331)=0,"",IF(N331&lt;&gt;"",M331-L331-N331+SUMIFS(L$9:L331,B$9:B331,B331)-SUMIFS(M$9:M331,B$9:B331,B331),+SUMIFS(L$9:L331,B$9:B331,B331)-SUMIFS(M$9:M331,B$9:B331,B331)))</f>
        <v/>
      </c>
      <c r="P331" s="1"/>
      <c r="Q331" s="61"/>
    </row>
    <row r="332" spans="2:17" x14ac:dyDescent="0.2">
      <c r="B332" s="60" t="s">
        <v>54</v>
      </c>
      <c r="C332" s="64" t="s">
        <v>24</v>
      </c>
      <c r="D332" s="65">
        <v>2019</v>
      </c>
      <c r="E332" s="48" t="s">
        <v>9</v>
      </c>
      <c r="F332" s="28">
        <v>7</v>
      </c>
      <c r="G332" s="21">
        <f>IFERROR(VLOOKUP(F332,Base!$H$4:$J$55,3,FALSE),"")</f>
        <v>43512</v>
      </c>
      <c r="H332" s="54"/>
      <c r="I332" s="53" t="str">
        <f t="shared" ref="I332:I333" si="483">IF(IF(H332&lt;40,0,(H332-40)*1.5)=0,"",IF(H332&lt;40,0,(H332-40)*1.5))</f>
        <v/>
      </c>
      <c r="J332" s="28"/>
      <c r="K332" s="28"/>
      <c r="L332" s="53" t="str">
        <f t="shared" ref="L332:L333" si="484">IF(SUM(I332:K332)+IF(ISBLANK(H332),0,MIN(H332,40))=0,"",SUM(I332:K332)+IF(ISBLANK(H332),0,MIN(H332,40)))</f>
        <v/>
      </c>
      <c r="M332" s="54"/>
      <c r="N332" s="53" t="str">
        <f t="shared" ref="N332:N333" si="485">IF(M332&gt;40,IF(M332-40-(40-L332)&gt;0,(40-L332)+((M332-40)*1.5),40-L332),"")</f>
        <v/>
      </c>
      <c r="O332" s="53" t="str">
        <f>IF(SUMIFS(L$9:L332,B$9:B332,B332)-SUMIFS(M$9:M332,B$9:B332,B332)=0,"",IF(N332&lt;&gt;"",M332-L332-N332+SUMIFS(L$9:L332,B$9:B332,B332)-SUMIFS(M$9:M332,B$9:B332,B332),+SUMIFS(L$9:L332,B$9:B332,B332)-SUMIFS(M$9:M332,B$9:B332,B332)))</f>
        <v/>
      </c>
      <c r="P332" s="1"/>
      <c r="Q332" s="61"/>
    </row>
    <row r="333" spans="2:17" x14ac:dyDescent="0.2">
      <c r="B333" s="60" t="s">
        <v>54</v>
      </c>
      <c r="C333" s="64" t="s">
        <v>24</v>
      </c>
      <c r="D333" s="65">
        <v>2019</v>
      </c>
      <c r="E333" s="48" t="s">
        <v>9</v>
      </c>
      <c r="F333" s="28">
        <v>8</v>
      </c>
      <c r="G333" s="21">
        <f>IFERROR(VLOOKUP(F333,Base!$H$4:$J$55,3,FALSE),"")</f>
        <v>43519</v>
      </c>
      <c r="H333" s="54"/>
      <c r="I333" s="53" t="str">
        <f t="shared" si="483"/>
        <v/>
      </c>
      <c r="J333" s="28"/>
      <c r="K333" s="28"/>
      <c r="L333" s="53" t="str">
        <f t="shared" si="484"/>
        <v/>
      </c>
      <c r="M333" s="54"/>
      <c r="N333" s="53" t="str">
        <f t="shared" si="485"/>
        <v/>
      </c>
      <c r="O333" s="53" t="str">
        <f>IF(SUMIFS(L$9:L333,B$9:B333,B333)-SUMIFS(M$9:M333,B$9:B333,B333)=0,"",IF(N333&lt;&gt;"",M333-L333-N333+SUMIFS(L$9:L333,B$9:B333,B333)-SUMIFS(M$9:M333,B$9:B333,B333),+SUMIFS(L$9:L333,B$9:B333,B333)-SUMIFS(M$9:M333,B$9:B333,B333)))</f>
        <v/>
      </c>
      <c r="P333" s="1"/>
      <c r="Q333" s="61"/>
    </row>
    <row r="334" spans="2:17" x14ac:dyDescent="0.2">
      <c r="B334" s="60" t="s">
        <v>55</v>
      </c>
      <c r="C334" s="64" t="s">
        <v>25</v>
      </c>
      <c r="D334" s="65">
        <v>2019</v>
      </c>
      <c r="E334" s="48" t="s">
        <v>9</v>
      </c>
      <c r="F334" s="28">
        <v>7</v>
      </c>
      <c r="G334" s="21">
        <f>IFERROR(VLOOKUP(F334,Base!$H$4:$J$55,3,FALSE),"")</f>
        <v>43512</v>
      </c>
      <c r="H334" s="54"/>
      <c r="I334" s="53" t="str">
        <f t="shared" ref="I334:I335" si="486">IF(IF(H334&lt;40,0,(H334-40)*1.5)=0,"",IF(H334&lt;40,0,(H334-40)*1.5))</f>
        <v/>
      </c>
      <c r="J334" s="28"/>
      <c r="K334" s="28"/>
      <c r="L334" s="53" t="str">
        <f t="shared" ref="L334:L335" si="487">IF(SUM(I334:K334)+IF(ISBLANK(H334),0,MIN(H334,40))=0,"",SUM(I334:K334)+IF(ISBLANK(H334),0,MIN(H334,40)))</f>
        <v/>
      </c>
      <c r="M334" s="54"/>
      <c r="N334" s="53" t="str">
        <f t="shared" ref="N334:N335" si="488">IF(M334&gt;40,IF(M334-40-(40-L334)&gt;0,(40-L334)+((M334-40)*1.5),40-L334),"")</f>
        <v/>
      </c>
      <c r="O334" s="53" t="str">
        <f>IF(SUMIFS(L$9:L334,B$9:B334,B334)-SUMIFS(M$9:M334,B$9:B334,B334)=0,"",IF(N334&lt;&gt;"",M334-L334-N334+SUMIFS(L$9:L334,B$9:B334,B334)-SUMIFS(M$9:M334,B$9:B334,B334),+SUMIFS(L$9:L334,B$9:B334,B334)-SUMIFS(M$9:M334,B$9:B334,B334)))</f>
        <v/>
      </c>
      <c r="P334" s="1"/>
      <c r="Q334" s="61"/>
    </row>
    <row r="335" spans="2:17" x14ac:dyDescent="0.2">
      <c r="B335" s="60" t="s">
        <v>55</v>
      </c>
      <c r="C335" s="64" t="s">
        <v>25</v>
      </c>
      <c r="D335" s="65">
        <v>2019</v>
      </c>
      <c r="E335" s="48" t="s">
        <v>9</v>
      </c>
      <c r="F335" s="28">
        <v>8</v>
      </c>
      <c r="G335" s="21">
        <f>IFERROR(VLOOKUP(F335,Base!$H$4:$J$55,3,FALSE),"")</f>
        <v>43519</v>
      </c>
      <c r="H335" s="54"/>
      <c r="I335" s="53" t="str">
        <f t="shared" si="486"/>
        <v/>
      </c>
      <c r="J335" s="28"/>
      <c r="K335" s="28"/>
      <c r="L335" s="53" t="str">
        <f t="shared" si="487"/>
        <v/>
      </c>
      <c r="M335" s="54"/>
      <c r="N335" s="53" t="str">
        <f t="shared" si="488"/>
        <v/>
      </c>
      <c r="O335" s="53" t="str">
        <f>IF(SUMIFS(L$9:L335,B$9:B335,B335)-SUMIFS(M$9:M335,B$9:B335,B335)=0,"",IF(N335&lt;&gt;"",M335-L335-N335+SUMIFS(L$9:L335,B$9:B335,B335)-SUMIFS(M$9:M335,B$9:B335,B335),+SUMIFS(L$9:L335,B$9:B335,B335)-SUMIFS(M$9:M335,B$9:B335,B335)))</f>
        <v/>
      </c>
      <c r="P335" s="1"/>
      <c r="Q335" s="61"/>
    </row>
    <row r="336" spans="2:17" x14ac:dyDescent="0.2">
      <c r="B336" s="60" t="s">
        <v>56</v>
      </c>
      <c r="C336" s="64" t="s">
        <v>26</v>
      </c>
      <c r="D336" s="65">
        <v>2019</v>
      </c>
      <c r="E336" s="48" t="s">
        <v>9</v>
      </c>
      <c r="F336" s="28">
        <v>7</v>
      </c>
      <c r="G336" s="21">
        <f>IFERROR(VLOOKUP(F336,Base!$H$4:$J$55,3,FALSE),"")</f>
        <v>43512</v>
      </c>
      <c r="H336" s="54"/>
      <c r="I336" s="53" t="str">
        <f t="shared" ref="I336:I337" si="489">IF(IF(H336&lt;40,0,(H336-40)*1.5)=0,"",IF(H336&lt;40,0,(H336-40)*1.5))</f>
        <v/>
      </c>
      <c r="J336" s="28"/>
      <c r="K336" s="28"/>
      <c r="L336" s="53" t="str">
        <f t="shared" ref="L336:L337" si="490">IF(SUM(I336:K336)+IF(ISBLANK(H336),0,MIN(H336,40))=0,"",SUM(I336:K336)+IF(ISBLANK(H336),0,MIN(H336,40)))</f>
        <v/>
      </c>
      <c r="M336" s="54"/>
      <c r="N336" s="53" t="str">
        <f t="shared" ref="N336:N337" si="491">IF(M336&gt;40,IF(M336-40-(40-L336)&gt;0,(40-L336)+((M336-40)*1.5),40-L336),"")</f>
        <v/>
      </c>
      <c r="O336" s="53" t="str">
        <f>IF(SUMIFS(L$9:L336,B$9:B336,B336)-SUMIFS(M$9:M336,B$9:B336,B336)=0,"",IF(N336&lt;&gt;"",M336-L336-N336+SUMIFS(L$9:L336,B$9:B336,B336)-SUMIFS(M$9:M336,B$9:B336,B336),+SUMIFS(L$9:L336,B$9:B336,B336)-SUMIFS(M$9:M336,B$9:B336,B336)))</f>
        <v/>
      </c>
      <c r="P336" s="1"/>
      <c r="Q336" s="61"/>
    </row>
    <row r="337" spans="2:17" x14ac:dyDescent="0.2">
      <c r="B337" s="60" t="s">
        <v>56</v>
      </c>
      <c r="C337" s="64" t="s">
        <v>26</v>
      </c>
      <c r="D337" s="65">
        <v>2019</v>
      </c>
      <c r="E337" s="48" t="s">
        <v>9</v>
      </c>
      <c r="F337" s="28">
        <v>8</v>
      </c>
      <c r="G337" s="21">
        <f>IFERROR(VLOOKUP(F337,Base!$H$4:$J$55,3,FALSE),"")</f>
        <v>43519</v>
      </c>
      <c r="H337" s="54"/>
      <c r="I337" s="53" t="str">
        <f t="shared" si="489"/>
        <v/>
      </c>
      <c r="J337" s="28"/>
      <c r="K337" s="28"/>
      <c r="L337" s="53" t="str">
        <f t="shared" si="490"/>
        <v/>
      </c>
      <c r="M337" s="54"/>
      <c r="N337" s="53" t="str">
        <f t="shared" si="491"/>
        <v/>
      </c>
      <c r="O337" s="53" t="str">
        <f>IF(SUMIFS(L$9:L337,B$9:B337,B337)-SUMIFS(M$9:M337,B$9:B337,B337)=0,"",IF(N337&lt;&gt;"",M337-L337-N337+SUMIFS(L$9:L337,B$9:B337,B337)-SUMIFS(M$9:M337,B$9:B337,B337),+SUMIFS(L$9:L337,B$9:B337,B337)-SUMIFS(M$9:M337,B$9:B337,B337)))</f>
        <v/>
      </c>
      <c r="P337" s="1"/>
      <c r="Q337" s="61"/>
    </row>
    <row r="338" spans="2:17" x14ac:dyDescent="0.2">
      <c r="B338" s="60" t="s">
        <v>57</v>
      </c>
      <c r="C338" s="64" t="s">
        <v>27</v>
      </c>
      <c r="D338" s="65">
        <v>2019</v>
      </c>
      <c r="E338" s="48" t="s">
        <v>9</v>
      </c>
      <c r="F338" s="28">
        <v>7</v>
      </c>
      <c r="G338" s="21">
        <f>IFERROR(VLOOKUP(F338,Base!$H$4:$J$55,3,FALSE),"")</f>
        <v>43512</v>
      </c>
      <c r="H338" s="54"/>
      <c r="I338" s="53" t="str">
        <f t="shared" ref="I338:I339" si="492">IF(IF(H338&lt;40,0,(H338-40)*1.5)=0,"",IF(H338&lt;40,0,(H338-40)*1.5))</f>
        <v/>
      </c>
      <c r="J338" s="28"/>
      <c r="K338" s="28"/>
      <c r="L338" s="53" t="str">
        <f t="shared" ref="L338:L339" si="493">IF(SUM(I338:K338)+IF(ISBLANK(H338),0,MIN(H338,40))=0,"",SUM(I338:K338)+IF(ISBLANK(H338),0,MIN(H338,40)))</f>
        <v/>
      </c>
      <c r="M338" s="54"/>
      <c r="N338" s="53" t="str">
        <f t="shared" ref="N338:N339" si="494">IF(M338&gt;40,IF(M338-40-(40-L338)&gt;0,(40-L338)+((M338-40)*1.5),40-L338),"")</f>
        <v/>
      </c>
      <c r="O338" s="53" t="str">
        <f>IF(SUMIFS(L$9:L338,B$9:B338,B338)-SUMIFS(M$9:M338,B$9:B338,B338)=0,"",IF(N338&lt;&gt;"",M338-L338-N338+SUMIFS(L$9:L338,B$9:B338,B338)-SUMIFS(M$9:M338,B$9:B338,B338),+SUMIFS(L$9:L338,B$9:B338,B338)-SUMIFS(M$9:M338,B$9:B338,B338)))</f>
        <v/>
      </c>
      <c r="P338" s="1"/>
      <c r="Q338" s="61"/>
    </row>
    <row r="339" spans="2:17" x14ac:dyDescent="0.2">
      <c r="B339" s="60" t="s">
        <v>57</v>
      </c>
      <c r="C339" s="64" t="s">
        <v>27</v>
      </c>
      <c r="D339" s="65">
        <v>2019</v>
      </c>
      <c r="E339" s="48" t="s">
        <v>9</v>
      </c>
      <c r="F339" s="28">
        <v>8</v>
      </c>
      <c r="G339" s="21">
        <f>IFERROR(VLOOKUP(F339,Base!$H$4:$J$55,3,FALSE),"")</f>
        <v>43519</v>
      </c>
      <c r="H339" s="54"/>
      <c r="I339" s="53" t="str">
        <f t="shared" si="492"/>
        <v/>
      </c>
      <c r="J339" s="28"/>
      <c r="K339" s="28"/>
      <c r="L339" s="53" t="str">
        <f t="shared" si="493"/>
        <v/>
      </c>
      <c r="M339" s="54"/>
      <c r="N339" s="53" t="str">
        <f t="shared" si="494"/>
        <v/>
      </c>
      <c r="O339" s="53" t="str">
        <f>IF(SUMIFS(L$9:L339,B$9:B339,B339)-SUMIFS(M$9:M339,B$9:B339,B339)=0,"",IF(N339&lt;&gt;"",M339-L339-N339+SUMIFS(L$9:L339,B$9:B339,B339)-SUMIFS(M$9:M339,B$9:B339,B339),+SUMIFS(L$9:L339,B$9:B339,B339)-SUMIFS(M$9:M339,B$9:B339,B339)))</f>
        <v/>
      </c>
      <c r="P339" s="1"/>
      <c r="Q339" s="61"/>
    </row>
    <row r="340" spans="2:17" x14ac:dyDescent="0.2">
      <c r="B340" s="60" t="s">
        <v>58</v>
      </c>
      <c r="C340" s="64" t="s">
        <v>23</v>
      </c>
      <c r="D340" s="65">
        <v>2019</v>
      </c>
      <c r="E340" s="48" t="s">
        <v>9</v>
      </c>
      <c r="F340" s="28">
        <v>7</v>
      </c>
      <c r="G340" s="21">
        <f>IFERROR(VLOOKUP(F340,Base!$H$4:$J$55,3,FALSE),"")</f>
        <v>43512</v>
      </c>
      <c r="H340" s="54"/>
      <c r="I340" s="53" t="str">
        <f t="shared" ref="I340:I341" si="495">IF(IF(H340&lt;40,0,(H340-40)*1.5)=0,"",IF(H340&lt;40,0,(H340-40)*1.5))</f>
        <v/>
      </c>
      <c r="J340" s="28"/>
      <c r="K340" s="28"/>
      <c r="L340" s="53" t="str">
        <f t="shared" ref="L340:L341" si="496">IF(SUM(I340:K340)+IF(ISBLANK(H340),0,MIN(H340,40))=0,"",SUM(I340:K340)+IF(ISBLANK(H340),0,MIN(H340,40)))</f>
        <v/>
      </c>
      <c r="M340" s="54"/>
      <c r="N340" s="53" t="str">
        <f t="shared" ref="N340:N341" si="497">IF(M340&gt;40,IF(M340-40-(40-L340)&gt;0,(40-L340)+((M340-40)*1.5),40-L340),"")</f>
        <v/>
      </c>
      <c r="O340" s="53" t="str">
        <f>IF(SUMIFS(L$9:L340,B$9:B340,B340)-SUMIFS(M$9:M340,B$9:B340,B340)=0,"",IF(N340&lt;&gt;"",M340-L340-N340+SUMIFS(L$9:L340,B$9:B340,B340)-SUMIFS(M$9:M340,B$9:B340,B340),+SUMIFS(L$9:L340,B$9:B340,B340)-SUMIFS(M$9:M340,B$9:B340,B340)))</f>
        <v/>
      </c>
      <c r="P340" s="1"/>
      <c r="Q340" s="61"/>
    </row>
    <row r="341" spans="2:17" x14ac:dyDescent="0.2">
      <c r="B341" s="60" t="s">
        <v>58</v>
      </c>
      <c r="C341" s="64" t="s">
        <v>23</v>
      </c>
      <c r="D341" s="65">
        <v>2019</v>
      </c>
      <c r="E341" s="48" t="s">
        <v>9</v>
      </c>
      <c r="F341" s="28">
        <v>8</v>
      </c>
      <c r="G341" s="21">
        <f>IFERROR(VLOOKUP(F341,Base!$H$4:$J$55,3,FALSE),"")</f>
        <v>43519</v>
      </c>
      <c r="H341" s="54"/>
      <c r="I341" s="53" t="str">
        <f t="shared" si="495"/>
        <v/>
      </c>
      <c r="J341" s="28"/>
      <c r="K341" s="28"/>
      <c r="L341" s="53" t="str">
        <f t="shared" si="496"/>
        <v/>
      </c>
      <c r="M341" s="54"/>
      <c r="N341" s="53" t="str">
        <f t="shared" si="497"/>
        <v/>
      </c>
      <c r="O341" s="53" t="str">
        <f>IF(SUMIFS(L$9:L341,B$9:B341,B341)-SUMIFS(M$9:M341,B$9:B341,B341)=0,"",IF(N341&lt;&gt;"",M341-L341-N341+SUMIFS(L$9:L341,B$9:B341,B341)-SUMIFS(M$9:M341,B$9:B341,B341),+SUMIFS(L$9:L341,B$9:B341,B341)-SUMIFS(M$9:M341,B$9:B341,B341)))</f>
        <v/>
      </c>
      <c r="P341" s="1"/>
      <c r="Q341" s="61"/>
    </row>
    <row r="342" spans="2:17" x14ac:dyDescent="0.2">
      <c r="B342" s="60" t="s">
        <v>59</v>
      </c>
      <c r="C342" s="64" t="s">
        <v>24</v>
      </c>
      <c r="D342" s="65">
        <v>2019</v>
      </c>
      <c r="E342" s="48" t="s">
        <v>9</v>
      </c>
      <c r="F342" s="28">
        <v>7</v>
      </c>
      <c r="G342" s="21">
        <f>IFERROR(VLOOKUP(F342,Base!$H$4:$J$55,3,FALSE),"")</f>
        <v>43512</v>
      </c>
      <c r="H342" s="54"/>
      <c r="I342" s="53" t="str">
        <f t="shared" ref="I342:I343" si="498">IF(IF(H342&lt;40,0,(H342-40)*1.5)=0,"",IF(H342&lt;40,0,(H342-40)*1.5))</f>
        <v/>
      </c>
      <c r="J342" s="28"/>
      <c r="K342" s="28"/>
      <c r="L342" s="53" t="str">
        <f t="shared" ref="L342:L343" si="499">IF(SUM(I342:K342)+IF(ISBLANK(H342),0,MIN(H342,40))=0,"",SUM(I342:K342)+IF(ISBLANK(H342),0,MIN(H342,40)))</f>
        <v/>
      </c>
      <c r="M342" s="54"/>
      <c r="N342" s="53" t="str">
        <f t="shared" ref="N342:N343" si="500">IF(M342&gt;40,IF(M342-40-(40-L342)&gt;0,(40-L342)+((M342-40)*1.5),40-L342),"")</f>
        <v/>
      </c>
      <c r="O342" s="53" t="str">
        <f>IF(SUMIFS(L$9:L342,B$9:B342,B342)-SUMIFS(M$9:M342,B$9:B342,B342)=0,"",IF(N342&lt;&gt;"",M342-L342-N342+SUMIFS(L$9:L342,B$9:B342,B342)-SUMIFS(M$9:M342,B$9:B342,B342),+SUMIFS(L$9:L342,B$9:B342,B342)-SUMIFS(M$9:M342,B$9:B342,B342)))</f>
        <v/>
      </c>
      <c r="P342" s="1"/>
      <c r="Q342" s="61"/>
    </row>
    <row r="343" spans="2:17" x14ac:dyDescent="0.2">
      <c r="B343" s="60" t="s">
        <v>59</v>
      </c>
      <c r="C343" s="64" t="s">
        <v>24</v>
      </c>
      <c r="D343" s="65">
        <v>2019</v>
      </c>
      <c r="E343" s="48" t="s">
        <v>9</v>
      </c>
      <c r="F343" s="28">
        <v>8</v>
      </c>
      <c r="G343" s="21">
        <f>IFERROR(VLOOKUP(F343,Base!$H$4:$J$55,3,FALSE),"")</f>
        <v>43519</v>
      </c>
      <c r="H343" s="54"/>
      <c r="I343" s="53" t="str">
        <f t="shared" si="498"/>
        <v/>
      </c>
      <c r="J343" s="28"/>
      <c r="K343" s="28"/>
      <c r="L343" s="53" t="str">
        <f t="shared" si="499"/>
        <v/>
      </c>
      <c r="M343" s="54"/>
      <c r="N343" s="53" t="str">
        <f t="shared" si="500"/>
        <v/>
      </c>
      <c r="O343" s="53" t="str">
        <f>IF(SUMIFS(L$9:L343,B$9:B343,B343)-SUMIFS(M$9:M343,B$9:B343,B343)=0,"",IF(N343&lt;&gt;"",M343-L343-N343+SUMIFS(L$9:L343,B$9:B343,B343)-SUMIFS(M$9:M343,B$9:B343,B343),+SUMIFS(L$9:L343,B$9:B343,B343)-SUMIFS(M$9:M343,B$9:B343,B343)))</f>
        <v/>
      </c>
      <c r="P343" s="1"/>
      <c r="Q343" s="61"/>
    </row>
    <row r="344" spans="2:17" x14ac:dyDescent="0.2">
      <c r="B344" s="60" t="s">
        <v>60</v>
      </c>
      <c r="C344" s="64" t="s">
        <v>25</v>
      </c>
      <c r="D344" s="65">
        <v>2019</v>
      </c>
      <c r="E344" s="48" t="s">
        <v>9</v>
      </c>
      <c r="F344" s="28">
        <v>7</v>
      </c>
      <c r="G344" s="21">
        <f>IFERROR(VLOOKUP(F344,Base!$H$4:$J$55,3,FALSE),"")</f>
        <v>43512</v>
      </c>
      <c r="H344" s="54"/>
      <c r="I344" s="53" t="str">
        <f t="shared" ref="I344:I345" si="501">IF(IF(H344&lt;40,0,(H344-40)*1.5)=0,"",IF(H344&lt;40,0,(H344-40)*1.5))</f>
        <v/>
      </c>
      <c r="J344" s="28"/>
      <c r="K344" s="28"/>
      <c r="L344" s="53" t="str">
        <f t="shared" ref="L344:L345" si="502">IF(SUM(I344:K344)+IF(ISBLANK(H344),0,MIN(H344,40))=0,"",SUM(I344:K344)+IF(ISBLANK(H344),0,MIN(H344,40)))</f>
        <v/>
      </c>
      <c r="M344" s="54"/>
      <c r="N344" s="53" t="str">
        <f t="shared" ref="N344:N345" si="503">IF(M344&gt;40,IF(M344-40-(40-L344)&gt;0,(40-L344)+((M344-40)*1.5),40-L344),"")</f>
        <v/>
      </c>
      <c r="O344" s="53" t="str">
        <f>IF(SUMIFS(L$9:L344,B$9:B344,B344)-SUMIFS(M$9:M344,B$9:B344,B344)=0,"",IF(N344&lt;&gt;"",M344-L344-N344+SUMIFS(L$9:L344,B$9:B344,B344)-SUMIFS(M$9:M344,B$9:B344,B344),+SUMIFS(L$9:L344,B$9:B344,B344)-SUMIFS(M$9:M344,B$9:B344,B344)))</f>
        <v/>
      </c>
      <c r="P344" s="1"/>
      <c r="Q344" s="61"/>
    </row>
    <row r="345" spans="2:17" x14ac:dyDescent="0.2">
      <c r="B345" s="60" t="s">
        <v>60</v>
      </c>
      <c r="C345" s="64" t="s">
        <v>25</v>
      </c>
      <c r="D345" s="65">
        <v>2019</v>
      </c>
      <c r="E345" s="48" t="s">
        <v>9</v>
      </c>
      <c r="F345" s="28">
        <v>8</v>
      </c>
      <c r="G345" s="21">
        <f>IFERROR(VLOOKUP(F345,Base!$H$4:$J$55,3,FALSE),"")</f>
        <v>43519</v>
      </c>
      <c r="H345" s="54"/>
      <c r="I345" s="53" t="str">
        <f t="shared" si="501"/>
        <v/>
      </c>
      <c r="J345" s="28"/>
      <c r="K345" s="28"/>
      <c r="L345" s="53" t="str">
        <f t="shared" si="502"/>
        <v/>
      </c>
      <c r="M345" s="54"/>
      <c r="N345" s="53" t="str">
        <f t="shared" si="503"/>
        <v/>
      </c>
      <c r="O345" s="53" t="str">
        <f>IF(SUMIFS(L$9:L345,B$9:B345,B345)-SUMIFS(M$9:M345,B$9:B345,B345)=0,"",IF(N345&lt;&gt;"",M345-L345-N345+SUMIFS(L$9:L345,B$9:B345,B345)-SUMIFS(M$9:M345,B$9:B345,B345),+SUMIFS(L$9:L345,B$9:B345,B345)-SUMIFS(M$9:M345,B$9:B345,B345)))</f>
        <v/>
      </c>
      <c r="P345" s="1"/>
      <c r="Q345" s="61"/>
    </row>
    <row r="346" spans="2:17" x14ac:dyDescent="0.2">
      <c r="B346" s="60" t="s">
        <v>61</v>
      </c>
      <c r="C346" s="64" t="s">
        <v>26</v>
      </c>
      <c r="D346" s="65">
        <v>2019</v>
      </c>
      <c r="E346" s="48" t="s">
        <v>9</v>
      </c>
      <c r="F346" s="28">
        <v>7</v>
      </c>
      <c r="G346" s="21">
        <f>IFERROR(VLOOKUP(F346,Base!$H$4:$J$55,3,FALSE),"")</f>
        <v>43512</v>
      </c>
      <c r="H346" s="54"/>
      <c r="I346" s="53" t="str">
        <f t="shared" ref="I346:I347" si="504">IF(IF(H346&lt;40,0,(H346-40)*1.5)=0,"",IF(H346&lt;40,0,(H346-40)*1.5))</f>
        <v/>
      </c>
      <c r="J346" s="28"/>
      <c r="K346" s="28"/>
      <c r="L346" s="53" t="str">
        <f t="shared" ref="L346:L347" si="505">IF(SUM(I346:K346)+IF(ISBLANK(H346),0,MIN(H346,40))=0,"",SUM(I346:K346)+IF(ISBLANK(H346),0,MIN(H346,40)))</f>
        <v/>
      </c>
      <c r="M346" s="54"/>
      <c r="N346" s="53" t="str">
        <f t="shared" ref="N346:N347" si="506">IF(M346&gt;40,IF(M346-40-(40-L346)&gt;0,(40-L346)+((M346-40)*1.5),40-L346),"")</f>
        <v/>
      </c>
      <c r="O346" s="53" t="str">
        <f>IF(SUMIFS(L$9:L346,B$9:B346,B346)-SUMIFS(M$9:M346,B$9:B346,B346)=0,"",IF(N346&lt;&gt;"",M346-L346-N346+SUMIFS(L$9:L346,B$9:B346,B346)-SUMIFS(M$9:M346,B$9:B346,B346),+SUMIFS(L$9:L346,B$9:B346,B346)-SUMIFS(M$9:M346,B$9:B346,B346)))</f>
        <v/>
      </c>
      <c r="P346" s="1"/>
      <c r="Q346" s="61"/>
    </row>
    <row r="347" spans="2:17" x14ac:dyDescent="0.2">
      <c r="B347" s="60" t="s">
        <v>61</v>
      </c>
      <c r="C347" s="64" t="s">
        <v>26</v>
      </c>
      <c r="D347" s="65">
        <v>2019</v>
      </c>
      <c r="E347" s="48" t="s">
        <v>9</v>
      </c>
      <c r="F347" s="28">
        <v>8</v>
      </c>
      <c r="G347" s="21">
        <f>IFERROR(VLOOKUP(F347,Base!$H$4:$J$55,3,FALSE),"")</f>
        <v>43519</v>
      </c>
      <c r="H347" s="54"/>
      <c r="I347" s="53" t="str">
        <f t="shared" si="504"/>
        <v/>
      </c>
      <c r="J347" s="28"/>
      <c r="K347" s="28"/>
      <c r="L347" s="53" t="str">
        <f t="shared" si="505"/>
        <v/>
      </c>
      <c r="M347" s="54"/>
      <c r="N347" s="53" t="str">
        <f t="shared" si="506"/>
        <v/>
      </c>
      <c r="O347" s="53" t="str">
        <f>IF(SUMIFS(L$9:L347,B$9:B347,B347)-SUMIFS(M$9:M347,B$9:B347,B347)=0,"",IF(N347&lt;&gt;"",M347-L347-N347+SUMIFS(L$9:L347,B$9:B347,B347)-SUMIFS(M$9:M347,B$9:B347,B347),+SUMIFS(L$9:L347,B$9:B347,B347)-SUMIFS(M$9:M347,B$9:B347,B347)))</f>
        <v/>
      </c>
      <c r="P347" s="1"/>
      <c r="Q347" s="61"/>
    </row>
    <row r="348" spans="2:17" x14ac:dyDescent="0.2">
      <c r="B348" s="60" t="s">
        <v>62</v>
      </c>
      <c r="C348" s="64" t="s">
        <v>27</v>
      </c>
      <c r="D348" s="65">
        <v>2019</v>
      </c>
      <c r="E348" s="48" t="s">
        <v>9</v>
      </c>
      <c r="F348" s="28">
        <v>7</v>
      </c>
      <c r="G348" s="21">
        <f>IFERROR(VLOOKUP(F348,Base!$H$4:$J$55,3,FALSE),"")</f>
        <v>43512</v>
      </c>
      <c r="H348" s="54"/>
      <c r="I348" s="53" t="str">
        <f t="shared" ref="I348:I349" si="507">IF(IF(H348&lt;40,0,(H348-40)*1.5)=0,"",IF(H348&lt;40,0,(H348-40)*1.5))</f>
        <v/>
      </c>
      <c r="J348" s="28"/>
      <c r="K348" s="28"/>
      <c r="L348" s="53" t="str">
        <f t="shared" ref="L348:L349" si="508">IF(SUM(I348:K348)+IF(ISBLANK(H348),0,MIN(H348,40))=0,"",SUM(I348:K348)+IF(ISBLANK(H348),0,MIN(H348,40)))</f>
        <v/>
      </c>
      <c r="M348" s="54"/>
      <c r="N348" s="53" t="str">
        <f t="shared" ref="N348:N349" si="509">IF(M348&gt;40,IF(M348-40-(40-L348)&gt;0,(40-L348)+((M348-40)*1.5),40-L348),"")</f>
        <v/>
      </c>
      <c r="O348" s="53" t="str">
        <f>IF(SUMIFS(L$9:L348,B$9:B348,B348)-SUMIFS(M$9:M348,B$9:B348,B348)=0,"",IF(N348&lt;&gt;"",M348-L348-N348+SUMIFS(L$9:L348,B$9:B348,B348)-SUMIFS(M$9:M348,B$9:B348,B348),+SUMIFS(L$9:L348,B$9:B348,B348)-SUMIFS(M$9:M348,B$9:B348,B348)))</f>
        <v/>
      </c>
      <c r="P348" s="1"/>
      <c r="Q348" s="61"/>
    </row>
    <row r="349" spans="2:17" x14ac:dyDescent="0.2">
      <c r="B349" s="60" t="s">
        <v>62</v>
      </c>
      <c r="C349" s="64" t="s">
        <v>27</v>
      </c>
      <c r="D349" s="65">
        <v>2019</v>
      </c>
      <c r="E349" s="48" t="s">
        <v>9</v>
      </c>
      <c r="F349" s="28">
        <v>8</v>
      </c>
      <c r="G349" s="21">
        <f>IFERROR(VLOOKUP(F349,Base!$H$4:$J$55,3,FALSE),"")</f>
        <v>43519</v>
      </c>
      <c r="H349" s="54"/>
      <c r="I349" s="53" t="str">
        <f t="shared" si="507"/>
        <v/>
      </c>
      <c r="J349" s="28"/>
      <c r="K349" s="28"/>
      <c r="L349" s="53" t="str">
        <f t="shared" si="508"/>
        <v/>
      </c>
      <c r="M349" s="54"/>
      <c r="N349" s="53" t="str">
        <f t="shared" si="509"/>
        <v/>
      </c>
      <c r="O349" s="53" t="str">
        <f>IF(SUMIFS(L$9:L349,B$9:B349,B349)-SUMIFS(M$9:M349,B$9:B349,B349)=0,"",IF(N349&lt;&gt;"",M349-L349-N349+SUMIFS(L$9:L349,B$9:B349,B349)-SUMIFS(M$9:M349,B$9:B349,B349),+SUMIFS(L$9:L349,B$9:B349,B349)-SUMIFS(M$9:M349,B$9:B349,B349)))</f>
        <v/>
      </c>
      <c r="P349" s="1"/>
      <c r="Q349" s="61"/>
    </row>
    <row r="350" spans="2:17" x14ac:dyDescent="0.2">
      <c r="B350" s="60" t="s">
        <v>63</v>
      </c>
      <c r="C350" s="64" t="s">
        <v>23</v>
      </c>
      <c r="D350" s="65">
        <v>2019</v>
      </c>
      <c r="E350" s="48" t="s">
        <v>9</v>
      </c>
      <c r="F350" s="28">
        <v>7</v>
      </c>
      <c r="G350" s="21">
        <f>IFERROR(VLOOKUP(F350,Base!$H$4:$J$55,3,FALSE),"")</f>
        <v>43512</v>
      </c>
      <c r="H350" s="54"/>
      <c r="I350" s="53" t="str">
        <f t="shared" ref="I350:I351" si="510">IF(IF(H350&lt;40,0,(H350-40)*1.5)=0,"",IF(H350&lt;40,0,(H350-40)*1.5))</f>
        <v/>
      </c>
      <c r="J350" s="28"/>
      <c r="K350" s="28"/>
      <c r="L350" s="53" t="str">
        <f t="shared" ref="L350:L351" si="511">IF(SUM(I350:K350)+IF(ISBLANK(H350),0,MIN(H350,40))=0,"",SUM(I350:K350)+IF(ISBLANK(H350),0,MIN(H350,40)))</f>
        <v/>
      </c>
      <c r="M350" s="54"/>
      <c r="N350" s="53" t="str">
        <f t="shared" ref="N350:N351" si="512">IF(M350&gt;40,IF(M350-40-(40-L350)&gt;0,(40-L350)+((M350-40)*1.5),40-L350),"")</f>
        <v/>
      </c>
      <c r="O350" s="53" t="str">
        <f>IF(SUMIFS(L$9:L350,B$9:B350,B350)-SUMIFS(M$9:M350,B$9:B350,B350)=0,"",IF(N350&lt;&gt;"",M350-L350-N350+SUMIFS(L$9:L350,B$9:B350,B350)-SUMIFS(M$9:M350,B$9:B350,B350),+SUMIFS(L$9:L350,B$9:B350,B350)-SUMIFS(M$9:M350,B$9:B350,B350)))</f>
        <v/>
      </c>
      <c r="P350" s="1"/>
      <c r="Q350" s="61"/>
    </row>
    <row r="351" spans="2:17" x14ac:dyDescent="0.2">
      <c r="B351" s="60" t="s">
        <v>63</v>
      </c>
      <c r="C351" s="64" t="s">
        <v>23</v>
      </c>
      <c r="D351" s="65">
        <v>2019</v>
      </c>
      <c r="E351" s="48" t="s">
        <v>9</v>
      </c>
      <c r="F351" s="28">
        <v>8</v>
      </c>
      <c r="G351" s="21">
        <f>IFERROR(VLOOKUP(F351,Base!$H$4:$J$55,3,FALSE),"")</f>
        <v>43519</v>
      </c>
      <c r="H351" s="54"/>
      <c r="I351" s="53" t="str">
        <f t="shared" si="510"/>
        <v/>
      </c>
      <c r="J351" s="28"/>
      <c r="K351" s="28"/>
      <c r="L351" s="53" t="str">
        <f t="shared" si="511"/>
        <v/>
      </c>
      <c r="M351" s="54"/>
      <c r="N351" s="53" t="str">
        <f t="shared" si="512"/>
        <v/>
      </c>
      <c r="O351" s="53" t="str">
        <f>IF(SUMIFS(L$9:L351,B$9:B351,B351)-SUMIFS(M$9:M351,B$9:B351,B351)=0,"",IF(N351&lt;&gt;"",M351-L351-N351+SUMIFS(L$9:L351,B$9:B351,B351)-SUMIFS(M$9:M351,B$9:B351,B351),+SUMIFS(L$9:L351,B$9:B351,B351)-SUMIFS(M$9:M351,B$9:B351,B351)))</f>
        <v/>
      </c>
      <c r="P351" s="1"/>
      <c r="Q351" s="61"/>
    </row>
    <row r="352" spans="2:17" x14ac:dyDescent="0.2">
      <c r="B352" s="60" t="s">
        <v>64</v>
      </c>
      <c r="C352" s="64" t="s">
        <v>24</v>
      </c>
      <c r="D352" s="65">
        <v>2019</v>
      </c>
      <c r="E352" s="48" t="s">
        <v>9</v>
      </c>
      <c r="F352" s="28">
        <v>7</v>
      </c>
      <c r="G352" s="21">
        <f>IFERROR(VLOOKUP(F352,Base!$H$4:$J$55,3,FALSE),"")</f>
        <v>43512</v>
      </c>
      <c r="H352" s="54"/>
      <c r="I352" s="53" t="str">
        <f t="shared" ref="I352:I353" si="513">IF(IF(H352&lt;40,0,(H352-40)*1.5)=0,"",IF(H352&lt;40,0,(H352-40)*1.5))</f>
        <v/>
      </c>
      <c r="J352" s="28"/>
      <c r="K352" s="28"/>
      <c r="L352" s="53" t="str">
        <f t="shared" ref="L352:L353" si="514">IF(SUM(I352:K352)+IF(ISBLANK(H352),0,MIN(H352,40))=0,"",SUM(I352:K352)+IF(ISBLANK(H352),0,MIN(H352,40)))</f>
        <v/>
      </c>
      <c r="M352" s="54"/>
      <c r="N352" s="53" t="str">
        <f t="shared" ref="N352:N353" si="515">IF(M352&gt;40,IF(M352-40-(40-L352)&gt;0,(40-L352)+((M352-40)*1.5),40-L352),"")</f>
        <v/>
      </c>
      <c r="O352" s="53" t="str">
        <f>IF(SUMIFS(L$9:L352,B$9:B352,B352)-SUMIFS(M$9:M352,B$9:B352,B352)=0,"",IF(N352&lt;&gt;"",M352-L352-N352+SUMIFS(L$9:L352,B$9:B352,B352)-SUMIFS(M$9:M352,B$9:B352,B352),+SUMIFS(L$9:L352,B$9:B352,B352)-SUMIFS(M$9:M352,B$9:B352,B352)))</f>
        <v/>
      </c>
      <c r="P352" s="1"/>
      <c r="Q352" s="61"/>
    </row>
    <row r="353" spans="2:17" x14ac:dyDescent="0.2">
      <c r="B353" s="60" t="s">
        <v>64</v>
      </c>
      <c r="C353" s="64" t="s">
        <v>24</v>
      </c>
      <c r="D353" s="65">
        <v>2019</v>
      </c>
      <c r="E353" s="48" t="s">
        <v>9</v>
      </c>
      <c r="F353" s="28">
        <v>8</v>
      </c>
      <c r="G353" s="21">
        <f>IFERROR(VLOOKUP(F353,Base!$H$4:$J$55,3,FALSE),"")</f>
        <v>43519</v>
      </c>
      <c r="H353" s="54"/>
      <c r="I353" s="53" t="str">
        <f t="shared" si="513"/>
        <v/>
      </c>
      <c r="J353" s="28"/>
      <c r="K353" s="28"/>
      <c r="L353" s="53" t="str">
        <f t="shared" si="514"/>
        <v/>
      </c>
      <c r="M353" s="54"/>
      <c r="N353" s="53" t="str">
        <f t="shared" si="515"/>
        <v/>
      </c>
      <c r="O353" s="53" t="str">
        <f>IF(SUMIFS(L$9:L353,B$9:B353,B353)-SUMIFS(M$9:M353,B$9:B353,B353)=0,"",IF(N353&lt;&gt;"",M353-L353-N353+SUMIFS(L$9:L353,B$9:B353,B353)-SUMIFS(M$9:M353,B$9:B353,B353),+SUMIFS(L$9:L353,B$9:B353,B353)-SUMIFS(M$9:M353,B$9:B353,B353)))</f>
        <v/>
      </c>
      <c r="P353" s="1"/>
      <c r="Q353" s="61"/>
    </row>
    <row r="354" spans="2:17" x14ac:dyDescent="0.2">
      <c r="B354" s="60" t="s">
        <v>65</v>
      </c>
      <c r="C354" s="64" t="s">
        <v>25</v>
      </c>
      <c r="D354" s="65">
        <v>2019</v>
      </c>
      <c r="E354" s="48" t="s">
        <v>9</v>
      </c>
      <c r="F354" s="28">
        <v>7</v>
      </c>
      <c r="G354" s="21">
        <f>IFERROR(VLOOKUP(F354,Base!$H$4:$J$55,3,FALSE),"")</f>
        <v>43512</v>
      </c>
      <c r="H354" s="54"/>
      <c r="I354" s="53" t="str">
        <f t="shared" ref="I354:I355" si="516">IF(IF(H354&lt;40,0,(H354-40)*1.5)=0,"",IF(H354&lt;40,0,(H354-40)*1.5))</f>
        <v/>
      </c>
      <c r="J354" s="28"/>
      <c r="K354" s="28"/>
      <c r="L354" s="53" t="str">
        <f t="shared" ref="L354:L355" si="517">IF(SUM(I354:K354)+IF(ISBLANK(H354),0,MIN(H354,40))=0,"",SUM(I354:K354)+IF(ISBLANK(H354),0,MIN(H354,40)))</f>
        <v/>
      </c>
      <c r="M354" s="54"/>
      <c r="N354" s="53" t="str">
        <f t="shared" ref="N354:N355" si="518">IF(M354&gt;40,IF(M354-40-(40-L354)&gt;0,(40-L354)+((M354-40)*1.5),40-L354),"")</f>
        <v/>
      </c>
      <c r="O354" s="53" t="str">
        <f>IF(SUMIFS(L$9:L354,B$9:B354,B354)-SUMIFS(M$9:M354,B$9:B354,B354)=0,"",IF(N354&lt;&gt;"",M354-L354-N354+SUMIFS(L$9:L354,B$9:B354,B354)-SUMIFS(M$9:M354,B$9:B354,B354),+SUMIFS(L$9:L354,B$9:B354,B354)-SUMIFS(M$9:M354,B$9:B354,B354)))</f>
        <v/>
      </c>
      <c r="P354" s="1"/>
      <c r="Q354" s="61"/>
    </row>
    <row r="355" spans="2:17" x14ac:dyDescent="0.2">
      <c r="B355" s="60" t="s">
        <v>65</v>
      </c>
      <c r="C355" s="64" t="s">
        <v>25</v>
      </c>
      <c r="D355" s="65">
        <v>2019</v>
      </c>
      <c r="E355" s="48" t="s">
        <v>9</v>
      </c>
      <c r="F355" s="28">
        <v>8</v>
      </c>
      <c r="G355" s="21">
        <f>IFERROR(VLOOKUP(F355,Base!$H$4:$J$55,3,FALSE),"")</f>
        <v>43519</v>
      </c>
      <c r="H355" s="54"/>
      <c r="I355" s="53" t="str">
        <f t="shared" si="516"/>
        <v/>
      </c>
      <c r="J355" s="28"/>
      <c r="K355" s="28"/>
      <c r="L355" s="53" t="str">
        <f t="shared" si="517"/>
        <v/>
      </c>
      <c r="M355" s="54"/>
      <c r="N355" s="53" t="str">
        <f t="shared" si="518"/>
        <v/>
      </c>
      <c r="O355" s="53" t="str">
        <f>IF(SUMIFS(L$9:L355,B$9:B355,B355)-SUMIFS(M$9:M355,B$9:B355,B355)=0,"",IF(N355&lt;&gt;"",M355-L355-N355+SUMIFS(L$9:L355,B$9:B355,B355)-SUMIFS(M$9:M355,B$9:B355,B355),+SUMIFS(L$9:L355,B$9:B355,B355)-SUMIFS(M$9:M355,B$9:B355,B355)))</f>
        <v/>
      </c>
      <c r="P355" s="1"/>
      <c r="Q355" s="61"/>
    </row>
    <row r="356" spans="2:17" x14ac:dyDescent="0.2">
      <c r="B356" s="60" t="s">
        <v>66</v>
      </c>
      <c r="C356" s="64" t="s">
        <v>26</v>
      </c>
      <c r="D356" s="65">
        <v>2019</v>
      </c>
      <c r="E356" s="48" t="s">
        <v>9</v>
      </c>
      <c r="F356" s="28">
        <v>7</v>
      </c>
      <c r="G356" s="21">
        <f>IFERROR(VLOOKUP(F356,Base!$H$4:$J$55,3,FALSE),"")</f>
        <v>43512</v>
      </c>
      <c r="H356" s="54"/>
      <c r="I356" s="53" t="str">
        <f t="shared" ref="I356:I357" si="519">IF(IF(H356&lt;40,0,(H356-40)*1.5)=0,"",IF(H356&lt;40,0,(H356-40)*1.5))</f>
        <v/>
      </c>
      <c r="J356" s="28"/>
      <c r="K356" s="28"/>
      <c r="L356" s="53" t="str">
        <f t="shared" ref="L356:L357" si="520">IF(SUM(I356:K356)+IF(ISBLANK(H356),0,MIN(H356,40))=0,"",SUM(I356:K356)+IF(ISBLANK(H356),0,MIN(H356,40)))</f>
        <v/>
      </c>
      <c r="M356" s="54"/>
      <c r="N356" s="53" t="str">
        <f t="shared" ref="N356:N357" si="521">IF(M356&gt;40,IF(M356-40-(40-L356)&gt;0,(40-L356)+((M356-40)*1.5),40-L356),"")</f>
        <v/>
      </c>
      <c r="O356" s="53" t="str">
        <f>IF(SUMIFS(L$9:L356,B$9:B356,B356)-SUMIFS(M$9:M356,B$9:B356,B356)=0,"",IF(N356&lt;&gt;"",M356-L356-N356+SUMIFS(L$9:L356,B$9:B356,B356)-SUMIFS(M$9:M356,B$9:B356,B356),+SUMIFS(L$9:L356,B$9:B356,B356)-SUMIFS(M$9:M356,B$9:B356,B356)))</f>
        <v/>
      </c>
      <c r="P356" s="1"/>
      <c r="Q356" s="61"/>
    </row>
    <row r="357" spans="2:17" x14ac:dyDescent="0.2">
      <c r="B357" s="60" t="s">
        <v>66</v>
      </c>
      <c r="C357" s="64" t="s">
        <v>26</v>
      </c>
      <c r="D357" s="65">
        <v>2019</v>
      </c>
      <c r="E357" s="48" t="s">
        <v>9</v>
      </c>
      <c r="F357" s="28">
        <v>8</v>
      </c>
      <c r="G357" s="21">
        <f>IFERROR(VLOOKUP(F357,Base!$H$4:$J$55,3,FALSE),"")</f>
        <v>43519</v>
      </c>
      <c r="H357" s="54"/>
      <c r="I357" s="53" t="str">
        <f t="shared" si="519"/>
        <v/>
      </c>
      <c r="J357" s="28"/>
      <c r="K357" s="28"/>
      <c r="L357" s="53" t="str">
        <f t="shared" si="520"/>
        <v/>
      </c>
      <c r="M357" s="54"/>
      <c r="N357" s="53" t="str">
        <f t="shared" si="521"/>
        <v/>
      </c>
      <c r="O357" s="53" t="str">
        <f>IF(SUMIFS(L$9:L357,B$9:B357,B357)-SUMIFS(M$9:M357,B$9:B357,B357)=0,"",IF(N357&lt;&gt;"",M357-L357-N357+SUMIFS(L$9:L357,B$9:B357,B357)-SUMIFS(M$9:M357,B$9:B357,B357),+SUMIFS(L$9:L357,B$9:B357,B357)-SUMIFS(M$9:M357,B$9:B357,B357)))</f>
        <v/>
      </c>
      <c r="P357" s="1"/>
      <c r="Q357" s="61"/>
    </row>
    <row r="358" spans="2:17" x14ac:dyDescent="0.2">
      <c r="B358" s="60" t="s">
        <v>67</v>
      </c>
      <c r="C358" s="64" t="s">
        <v>27</v>
      </c>
      <c r="D358" s="65">
        <v>2019</v>
      </c>
      <c r="E358" s="48" t="s">
        <v>9</v>
      </c>
      <c r="F358" s="28">
        <v>7</v>
      </c>
      <c r="G358" s="21">
        <f>IFERROR(VLOOKUP(F358,Base!$H$4:$J$55,3,FALSE),"")</f>
        <v>43512</v>
      </c>
      <c r="H358" s="54"/>
      <c r="I358" s="53" t="str">
        <f t="shared" ref="I358:I359" si="522">IF(IF(H358&lt;40,0,(H358-40)*1.5)=0,"",IF(H358&lt;40,0,(H358-40)*1.5))</f>
        <v/>
      </c>
      <c r="J358" s="28"/>
      <c r="K358" s="28"/>
      <c r="L358" s="53" t="str">
        <f t="shared" ref="L358:L359" si="523">IF(SUM(I358:K358)+IF(ISBLANK(H358),0,MIN(H358,40))=0,"",SUM(I358:K358)+IF(ISBLANK(H358),0,MIN(H358,40)))</f>
        <v/>
      </c>
      <c r="M358" s="54"/>
      <c r="N358" s="53" t="str">
        <f t="shared" ref="N358:N359" si="524">IF(M358&gt;40,IF(M358-40-(40-L358)&gt;0,(40-L358)+((M358-40)*1.5),40-L358),"")</f>
        <v/>
      </c>
      <c r="O358" s="53" t="str">
        <f>IF(SUMIFS(L$9:L358,B$9:B358,B358)-SUMIFS(M$9:M358,B$9:B358,B358)=0,"",IF(N358&lt;&gt;"",M358-L358-N358+SUMIFS(L$9:L358,B$9:B358,B358)-SUMIFS(M$9:M358,B$9:B358,B358),+SUMIFS(L$9:L358,B$9:B358,B358)-SUMIFS(M$9:M358,B$9:B358,B358)))</f>
        <v/>
      </c>
      <c r="P358" s="1"/>
      <c r="Q358" s="61"/>
    </row>
    <row r="359" spans="2:17" x14ac:dyDescent="0.2">
      <c r="B359" s="60" t="s">
        <v>67</v>
      </c>
      <c r="C359" s="64" t="s">
        <v>27</v>
      </c>
      <c r="D359" s="65">
        <v>2019</v>
      </c>
      <c r="E359" s="48" t="s">
        <v>9</v>
      </c>
      <c r="F359" s="28">
        <v>8</v>
      </c>
      <c r="G359" s="21">
        <f>IFERROR(VLOOKUP(F359,Base!$H$4:$J$55,3,FALSE),"")</f>
        <v>43519</v>
      </c>
      <c r="H359" s="54"/>
      <c r="I359" s="53" t="str">
        <f t="shared" si="522"/>
        <v/>
      </c>
      <c r="J359" s="28"/>
      <c r="K359" s="28"/>
      <c r="L359" s="53" t="str">
        <f t="shared" si="523"/>
        <v/>
      </c>
      <c r="M359" s="54"/>
      <c r="N359" s="53" t="str">
        <f t="shared" si="524"/>
        <v/>
      </c>
      <c r="O359" s="53" t="str">
        <f>IF(SUMIFS(L$9:L359,B$9:B359,B359)-SUMIFS(M$9:M359,B$9:B359,B359)=0,"",IF(N359&lt;&gt;"",M359-L359-N359+SUMIFS(L$9:L359,B$9:B359,B359)-SUMIFS(M$9:M359,B$9:B359,B359),+SUMIFS(L$9:L359,B$9:B359,B359)-SUMIFS(M$9:M359,B$9:B359,B359)))</f>
        <v/>
      </c>
      <c r="P359" s="1"/>
      <c r="Q359" s="61"/>
    </row>
    <row r="360" spans="2:17" x14ac:dyDescent="0.2">
      <c r="B360" s="60" t="s">
        <v>68</v>
      </c>
      <c r="C360" s="64" t="s">
        <v>23</v>
      </c>
      <c r="D360" s="65">
        <v>2019</v>
      </c>
      <c r="E360" s="48" t="s">
        <v>9</v>
      </c>
      <c r="F360" s="28">
        <v>7</v>
      </c>
      <c r="G360" s="21">
        <f>IFERROR(VLOOKUP(F360,Base!$H$4:$J$55,3,FALSE),"")</f>
        <v>43512</v>
      </c>
      <c r="H360" s="54"/>
      <c r="I360" s="53" t="str">
        <f t="shared" ref="I360:I361" si="525">IF(IF(H360&lt;40,0,(H360-40)*1.5)=0,"",IF(H360&lt;40,0,(H360-40)*1.5))</f>
        <v/>
      </c>
      <c r="J360" s="28"/>
      <c r="K360" s="28"/>
      <c r="L360" s="53" t="str">
        <f t="shared" ref="L360:L361" si="526">IF(SUM(I360:K360)+IF(ISBLANK(H360),0,MIN(H360,40))=0,"",SUM(I360:K360)+IF(ISBLANK(H360),0,MIN(H360,40)))</f>
        <v/>
      </c>
      <c r="M360" s="54"/>
      <c r="N360" s="53" t="str">
        <f t="shared" ref="N360:N361" si="527">IF(M360&gt;40,IF(M360-40-(40-L360)&gt;0,(40-L360)+((M360-40)*1.5),40-L360),"")</f>
        <v/>
      </c>
      <c r="O360" s="53" t="str">
        <f>IF(SUMIFS(L$9:L360,B$9:B360,B360)-SUMIFS(M$9:M360,B$9:B360,B360)=0,"",IF(N360&lt;&gt;"",M360-L360-N360+SUMIFS(L$9:L360,B$9:B360,B360)-SUMIFS(M$9:M360,B$9:B360,B360),+SUMIFS(L$9:L360,B$9:B360,B360)-SUMIFS(M$9:M360,B$9:B360,B360)))</f>
        <v/>
      </c>
      <c r="P360" s="1"/>
      <c r="Q360" s="61"/>
    </row>
    <row r="361" spans="2:17" x14ac:dyDescent="0.2">
      <c r="B361" s="60" t="s">
        <v>68</v>
      </c>
      <c r="C361" s="64" t="s">
        <v>23</v>
      </c>
      <c r="D361" s="65">
        <v>2019</v>
      </c>
      <c r="E361" s="48" t="s">
        <v>9</v>
      </c>
      <c r="F361" s="28">
        <v>8</v>
      </c>
      <c r="G361" s="21">
        <f>IFERROR(VLOOKUP(F361,Base!$H$4:$J$55,3,FALSE),"")</f>
        <v>43519</v>
      </c>
      <c r="H361" s="54"/>
      <c r="I361" s="53" t="str">
        <f t="shared" si="525"/>
        <v/>
      </c>
      <c r="J361" s="28"/>
      <c r="K361" s="28"/>
      <c r="L361" s="53" t="str">
        <f t="shared" si="526"/>
        <v/>
      </c>
      <c r="M361" s="54"/>
      <c r="N361" s="53" t="str">
        <f t="shared" si="527"/>
        <v/>
      </c>
      <c r="O361" s="53" t="str">
        <f>IF(SUMIFS(L$9:L361,B$9:B361,B361)-SUMIFS(M$9:M361,B$9:B361,B361)=0,"",IF(N361&lt;&gt;"",M361-L361-N361+SUMIFS(L$9:L361,B$9:B361,B361)-SUMIFS(M$9:M361,B$9:B361,B361),+SUMIFS(L$9:L361,B$9:B361,B361)-SUMIFS(M$9:M361,B$9:B361,B361)))</f>
        <v/>
      </c>
      <c r="P361" s="1"/>
      <c r="Q361" s="61"/>
    </row>
    <row r="362" spans="2:17" x14ac:dyDescent="0.2">
      <c r="B362" s="60" t="s">
        <v>69</v>
      </c>
      <c r="C362" s="64" t="s">
        <v>24</v>
      </c>
      <c r="D362" s="65">
        <v>2019</v>
      </c>
      <c r="E362" s="48" t="s">
        <v>9</v>
      </c>
      <c r="F362" s="28">
        <v>7</v>
      </c>
      <c r="G362" s="21">
        <f>IFERROR(VLOOKUP(F362,Base!$H$4:$J$55,3,FALSE),"")</f>
        <v>43512</v>
      </c>
      <c r="H362" s="54"/>
      <c r="I362" s="53" t="str">
        <f t="shared" ref="I362:I363" si="528">IF(IF(H362&lt;40,0,(H362-40)*1.5)=0,"",IF(H362&lt;40,0,(H362-40)*1.5))</f>
        <v/>
      </c>
      <c r="J362" s="28"/>
      <c r="K362" s="28"/>
      <c r="L362" s="53" t="str">
        <f t="shared" ref="L362:L363" si="529">IF(SUM(I362:K362)+IF(ISBLANK(H362),0,MIN(H362,40))=0,"",SUM(I362:K362)+IF(ISBLANK(H362),0,MIN(H362,40)))</f>
        <v/>
      </c>
      <c r="M362" s="54"/>
      <c r="N362" s="53" t="str">
        <f t="shared" ref="N362:N363" si="530">IF(M362&gt;40,IF(M362-40-(40-L362)&gt;0,(40-L362)+((M362-40)*1.5),40-L362),"")</f>
        <v/>
      </c>
      <c r="O362" s="53" t="str">
        <f>IF(SUMIFS(L$9:L362,B$9:B362,B362)-SUMIFS(M$9:M362,B$9:B362,B362)=0,"",IF(N362&lt;&gt;"",M362-L362-N362+SUMIFS(L$9:L362,B$9:B362,B362)-SUMIFS(M$9:M362,B$9:B362,B362),+SUMIFS(L$9:L362,B$9:B362,B362)-SUMIFS(M$9:M362,B$9:B362,B362)))</f>
        <v/>
      </c>
      <c r="P362" s="1"/>
      <c r="Q362" s="61"/>
    </row>
    <row r="363" spans="2:17" x14ac:dyDescent="0.2">
      <c r="B363" s="60" t="s">
        <v>69</v>
      </c>
      <c r="C363" s="64" t="s">
        <v>24</v>
      </c>
      <c r="D363" s="65">
        <v>2019</v>
      </c>
      <c r="E363" s="48" t="s">
        <v>9</v>
      </c>
      <c r="F363" s="28">
        <v>8</v>
      </c>
      <c r="G363" s="21">
        <f>IFERROR(VLOOKUP(F363,Base!$H$4:$J$55,3,FALSE),"")</f>
        <v>43519</v>
      </c>
      <c r="H363" s="54"/>
      <c r="I363" s="53" t="str">
        <f t="shared" si="528"/>
        <v/>
      </c>
      <c r="J363" s="28"/>
      <c r="K363" s="28"/>
      <c r="L363" s="53" t="str">
        <f t="shared" si="529"/>
        <v/>
      </c>
      <c r="M363" s="54"/>
      <c r="N363" s="53" t="str">
        <f t="shared" si="530"/>
        <v/>
      </c>
      <c r="O363" s="53" t="str">
        <f>IF(SUMIFS(L$9:L363,B$9:B363,B363)-SUMIFS(M$9:M363,B$9:B363,B363)=0,"",IF(N363&lt;&gt;"",M363-L363-N363+SUMIFS(L$9:L363,B$9:B363,B363)-SUMIFS(M$9:M363,B$9:B363,B363),+SUMIFS(L$9:L363,B$9:B363,B363)-SUMIFS(M$9:M363,B$9:B363,B363)))</f>
        <v/>
      </c>
      <c r="P363" s="1"/>
      <c r="Q363" s="61"/>
    </row>
    <row r="364" spans="2:17" x14ac:dyDescent="0.2">
      <c r="B364" s="60" t="s">
        <v>70</v>
      </c>
      <c r="C364" s="64" t="s">
        <v>25</v>
      </c>
      <c r="D364" s="65">
        <v>2019</v>
      </c>
      <c r="E364" s="48" t="s">
        <v>9</v>
      </c>
      <c r="F364" s="28">
        <v>7</v>
      </c>
      <c r="G364" s="21">
        <f>IFERROR(VLOOKUP(F364,Base!$H$4:$J$55,3,FALSE),"")</f>
        <v>43512</v>
      </c>
      <c r="H364" s="54"/>
      <c r="I364" s="53" t="str">
        <f t="shared" ref="I364:I365" si="531">IF(IF(H364&lt;40,0,(H364-40)*1.5)=0,"",IF(H364&lt;40,0,(H364-40)*1.5))</f>
        <v/>
      </c>
      <c r="J364" s="28"/>
      <c r="K364" s="28"/>
      <c r="L364" s="53" t="str">
        <f t="shared" ref="L364:L365" si="532">IF(SUM(I364:K364)+IF(ISBLANK(H364),0,MIN(H364,40))=0,"",SUM(I364:K364)+IF(ISBLANK(H364),0,MIN(H364,40)))</f>
        <v/>
      </c>
      <c r="M364" s="54"/>
      <c r="N364" s="53" t="str">
        <f t="shared" ref="N364:N365" si="533">IF(M364&gt;40,IF(M364-40-(40-L364)&gt;0,(40-L364)+((M364-40)*1.5),40-L364),"")</f>
        <v/>
      </c>
      <c r="O364" s="53" t="str">
        <f>IF(SUMIFS(L$9:L364,B$9:B364,B364)-SUMIFS(M$9:M364,B$9:B364,B364)=0,"",IF(N364&lt;&gt;"",M364-L364-N364+SUMIFS(L$9:L364,B$9:B364,B364)-SUMIFS(M$9:M364,B$9:B364,B364),+SUMIFS(L$9:L364,B$9:B364,B364)-SUMIFS(M$9:M364,B$9:B364,B364)))</f>
        <v/>
      </c>
      <c r="P364" s="1"/>
      <c r="Q364" s="61"/>
    </row>
    <row r="365" spans="2:17" x14ac:dyDescent="0.2">
      <c r="B365" s="60" t="s">
        <v>70</v>
      </c>
      <c r="C365" s="64" t="s">
        <v>25</v>
      </c>
      <c r="D365" s="65">
        <v>2019</v>
      </c>
      <c r="E365" s="48" t="s">
        <v>9</v>
      </c>
      <c r="F365" s="28">
        <v>8</v>
      </c>
      <c r="G365" s="21">
        <f>IFERROR(VLOOKUP(F365,Base!$H$4:$J$55,3,FALSE),"")</f>
        <v>43519</v>
      </c>
      <c r="H365" s="54"/>
      <c r="I365" s="53" t="str">
        <f t="shared" si="531"/>
        <v/>
      </c>
      <c r="J365" s="28"/>
      <c r="K365" s="28"/>
      <c r="L365" s="53" t="str">
        <f t="shared" si="532"/>
        <v/>
      </c>
      <c r="M365" s="54"/>
      <c r="N365" s="53" t="str">
        <f t="shared" si="533"/>
        <v/>
      </c>
      <c r="O365" s="53" t="str">
        <f>IF(SUMIFS(L$9:L365,B$9:B365,B365)-SUMIFS(M$9:M365,B$9:B365,B365)=0,"",IF(N365&lt;&gt;"",M365-L365-N365+SUMIFS(L$9:L365,B$9:B365,B365)-SUMIFS(M$9:M365,B$9:B365,B365),+SUMIFS(L$9:L365,B$9:B365,B365)-SUMIFS(M$9:M365,B$9:B365,B365)))</f>
        <v/>
      </c>
      <c r="P365" s="1"/>
      <c r="Q365" s="61"/>
    </row>
    <row r="366" spans="2:17" x14ac:dyDescent="0.2">
      <c r="B366" s="60" t="s">
        <v>71</v>
      </c>
      <c r="C366" s="64" t="s">
        <v>26</v>
      </c>
      <c r="D366" s="65">
        <v>2019</v>
      </c>
      <c r="E366" s="48" t="s">
        <v>9</v>
      </c>
      <c r="F366" s="28">
        <v>7</v>
      </c>
      <c r="G366" s="21">
        <f>IFERROR(VLOOKUP(F366,Base!$H$4:$J$55,3,FALSE),"")</f>
        <v>43512</v>
      </c>
      <c r="H366" s="54"/>
      <c r="I366" s="53" t="str">
        <f t="shared" ref="I366:I367" si="534">IF(IF(H366&lt;40,0,(H366-40)*1.5)=0,"",IF(H366&lt;40,0,(H366-40)*1.5))</f>
        <v/>
      </c>
      <c r="J366" s="28"/>
      <c r="K366" s="28"/>
      <c r="L366" s="53" t="str">
        <f t="shared" ref="L366:L367" si="535">IF(SUM(I366:K366)+IF(ISBLANK(H366),0,MIN(H366,40))=0,"",SUM(I366:K366)+IF(ISBLANK(H366),0,MIN(H366,40)))</f>
        <v/>
      </c>
      <c r="M366" s="54"/>
      <c r="N366" s="53" t="str">
        <f t="shared" ref="N366:N367" si="536">IF(M366&gt;40,IF(M366-40-(40-L366)&gt;0,(40-L366)+((M366-40)*1.5),40-L366),"")</f>
        <v/>
      </c>
      <c r="O366" s="53" t="str">
        <f>IF(SUMIFS(L$9:L366,B$9:B366,B366)-SUMIFS(M$9:M366,B$9:B366,B366)=0,"",IF(N366&lt;&gt;"",M366-L366-N366+SUMIFS(L$9:L366,B$9:B366,B366)-SUMIFS(M$9:M366,B$9:B366,B366),+SUMIFS(L$9:L366,B$9:B366,B366)-SUMIFS(M$9:M366,B$9:B366,B366)))</f>
        <v/>
      </c>
      <c r="P366" s="1"/>
      <c r="Q366" s="61"/>
    </row>
    <row r="367" spans="2:17" x14ac:dyDescent="0.2">
      <c r="B367" s="60" t="s">
        <v>71</v>
      </c>
      <c r="C367" s="64" t="s">
        <v>26</v>
      </c>
      <c r="D367" s="65">
        <v>2019</v>
      </c>
      <c r="E367" s="48" t="s">
        <v>9</v>
      </c>
      <c r="F367" s="28">
        <v>8</v>
      </c>
      <c r="G367" s="21">
        <f>IFERROR(VLOOKUP(F367,Base!$H$4:$J$55,3,FALSE),"")</f>
        <v>43519</v>
      </c>
      <c r="H367" s="54"/>
      <c r="I367" s="53" t="str">
        <f t="shared" si="534"/>
        <v/>
      </c>
      <c r="J367" s="28"/>
      <c r="K367" s="28"/>
      <c r="L367" s="53" t="str">
        <f t="shared" si="535"/>
        <v/>
      </c>
      <c r="M367" s="54"/>
      <c r="N367" s="53" t="str">
        <f t="shared" si="536"/>
        <v/>
      </c>
      <c r="O367" s="53" t="str">
        <f>IF(SUMIFS(L$9:L367,B$9:B367,B367)-SUMIFS(M$9:M367,B$9:B367,B367)=0,"",IF(N367&lt;&gt;"",M367-L367-N367+SUMIFS(L$9:L367,B$9:B367,B367)-SUMIFS(M$9:M367,B$9:B367,B367),+SUMIFS(L$9:L367,B$9:B367,B367)-SUMIFS(M$9:M367,B$9:B367,B367)))</f>
        <v/>
      </c>
      <c r="P367" s="1"/>
      <c r="Q367" s="61"/>
    </row>
    <row r="368" spans="2:17" x14ac:dyDescent="0.2">
      <c r="B368" s="60" t="s">
        <v>72</v>
      </c>
      <c r="C368" s="64" t="s">
        <v>27</v>
      </c>
      <c r="D368" s="65">
        <v>2019</v>
      </c>
      <c r="E368" s="48" t="s">
        <v>9</v>
      </c>
      <c r="F368" s="28">
        <v>7</v>
      </c>
      <c r="G368" s="21">
        <f>IFERROR(VLOOKUP(F368,Base!$H$4:$J$55,3,FALSE),"")</f>
        <v>43512</v>
      </c>
      <c r="H368" s="54"/>
      <c r="I368" s="53" t="str">
        <f t="shared" ref="I368:I369" si="537">IF(IF(H368&lt;40,0,(H368-40)*1.5)=0,"",IF(H368&lt;40,0,(H368-40)*1.5))</f>
        <v/>
      </c>
      <c r="J368" s="28"/>
      <c r="K368" s="28"/>
      <c r="L368" s="53" t="str">
        <f t="shared" ref="L368:L369" si="538">IF(SUM(I368:K368)+IF(ISBLANK(H368),0,MIN(H368,40))=0,"",SUM(I368:K368)+IF(ISBLANK(H368),0,MIN(H368,40)))</f>
        <v/>
      </c>
      <c r="M368" s="54"/>
      <c r="N368" s="53" t="str">
        <f t="shared" ref="N368:N369" si="539">IF(M368&gt;40,IF(M368-40-(40-L368)&gt;0,(40-L368)+((M368-40)*1.5),40-L368),"")</f>
        <v/>
      </c>
      <c r="O368" s="53" t="str">
        <f>IF(SUMIFS(L$9:L368,B$9:B368,B368)-SUMIFS(M$9:M368,B$9:B368,B368)=0,"",IF(N368&lt;&gt;"",M368-L368-N368+SUMIFS(L$9:L368,B$9:B368,B368)-SUMIFS(M$9:M368,B$9:B368,B368),+SUMIFS(L$9:L368,B$9:B368,B368)-SUMIFS(M$9:M368,B$9:B368,B368)))</f>
        <v/>
      </c>
      <c r="P368" s="1"/>
      <c r="Q368" s="61"/>
    </row>
    <row r="369" spans="2:17" x14ac:dyDescent="0.2">
      <c r="B369" s="60" t="s">
        <v>72</v>
      </c>
      <c r="C369" s="64" t="s">
        <v>27</v>
      </c>
      <c r="D369" s="65">
        <v>2019</v>
      </c>
      <c r="E369" s="48" t="s">
        <v>9</v>
      </c>
      <c r="F369" s="28">
        <v>8</v>
      </c>
      <c r="G369" s="21">
        <f>IFERROR(VLOOKUP(F369,Base!$H$4:$J$55,3,FALSE),"")</f>
        <v>43519</v>
      </c>
      <c r="H369" s="54"/>
      <c r="I369" s="53" t="str">
        <f t="shared" si="537"/>
        <v/>
      </c>
      <c r="J369" s="28"/>
      <c r="K369" s="28"/>
      <c r="L369" s="53" t="str">
        <f t="shared" si="538"/>
        <v/>
      </c>
      <c r="M369" s="54"/>
      <c r="N369" s="53" t="str">
        <f t="shared" si="539"/>
        <v/>
      </c>
      <c r="O369" s="53" t="str">
        <f>IF(SUMIFS(L$9:L369,B$9:B369,B369)-SUMIFS(M$9:M369,B$9:B369,B369)=0,"",IF(N369&lt;&gt;"",M369-L369-N369+SUMIFS(L$9:L369,B$9:B369,B369)-SUMIFS(M$9:M369,B$9:B369,B369),+SUMIFS(L$9:L369,B$9:B369,B369)-SUMIFS(M$9:M369,B$9:B369,B369)))</f>
        <v/>
      </c>
      <c r="P369" s="1"/>
      <c r="Q369" s="61"/>
    </row>
    <row r="370" spans="2:17" x14ac:dyDescent="0.2">
      <c r="B370" s="60" t="s">
        <v>28</v>
      </c>
      <c r="C370" s="64" t="s">
        <v>23</v>
      </c>
      <c r="D370" s="65">
        <v>2019</v>
      </c>
      <c r="E370" s="48" t="s">
        <v>10</v>
      </c>
      <c r="F370" s="28">
        <v>9</v>
      </c>
      <c r="G370" s="21">
        <f>IFERROR(VLOOKUP(F370,Base!$H$4:$J$55,3,FALSE),"")</f>
        <v>43526</v>
      </c>
      <c r="H370" s="54"/>
      <c r="I370" s="53" t="str">
        <f t="shared" ref="I370:I371" si="540">IF(IF(H370&lt;40,0,(H370-40)*1.5)=0,"",IF(H370&lt;40,0,(H370-40)*1.5))</f>
        <v/>
      </c>
      <c r="J370" s="28"/>
      <c r="K370" s="28"/>
      <c r="L370" s="53" t="str">
        <f t="shared" ref="L370:L371" si="541">IF(SUM(I370:K370)+IF(ISBLANK(H370),0,MIN(H370,40))=0,"",SUM(I370:K370)+IF(ISBLANK(H370),0,MIN(H370,40)))</f>
        <v/>
      </c>
      <c r="M370" s="54"/>
      <c r="N370" s="53" t="str">
        <f t="shared" ref="N370:N371" si="542">IF(M370&gt;40,IF(M370-40-(40-L370)&gt;0,(40-L370)+((M370-40)*1.5),40-L370),"")</f>
        <v/>
      </c>
      <c r="O370" s="53" t="str">
        <f>IF(SUMIFS(L$9:L370,B$9:B370,B370)-SUMIFS(M$9:M370,B$9:B370,B370)=0,"",IF(N370&lt;&gt;"",M370-L370-N370+SUMIFS(L$9:L370,B$9:B370,B370)-SUMIFS(M$9:M370,B$9:B370,B370),+SUMIFS(L$9:L370,B$9:B370,B370)-SUMIFS(M$9:M370,B$9:B370,B370)))</f>
        <v/>
      </c>
      <c r="P370" s="1"/>
      <c r="Q370" s="61"/>
    </row>
    <row r="371" spans="2:17" x14ac:dyDescent="0.2">
      <c r="B371" s="60" t="s">
        <v>28</v>
      </c>
      <c r="C371" s="64" t="s">
        <v>23</v>
      </c>
      <c r="D371" s="65">
        <v>2019</v>
      </c>
      <c r="E371" s="48" t="s">
        <v>10</v>
      </c>
      <c r="F371" s="28">
        <v>10</v>
      </c>
      <c r="G371" s="21">
        <f>IFERROR(VLOOKUP(F371,Base!$H$4:$J$55,3,FALSE),"")</f>
        <v>43533</v>
      </c>
      <c r="H371" s="54"/>
      <c r="I371" s="53" t="str">
        <f t="shared" si="540"/>
        <v/>
      </c>
      <c r="J371" s="28"/>
      <c r="K371" s="28"/>
      <c r="L371" s="53" t="str">
        <f t="shared" si="541"/>
        <v/>
      </c>
      <c r="M371" s="54"/>
      <c r="N371" s="53" t="str">
        <f t="shared" si="542"/>
        <v/>
      </c>
      <c r="O371" s="53" t="str">
        <f>IF(SUMIFS(L$9:L371,B$9:B371,B371)-SUMIFS(M$9:M371,B$9:B371,B371)=0,"",IF(N371&lt;&gt;"",M371-L371-N371+SUMIFS(L$9:L371,B$9:B371,B371)-SUMIFS(M$9:M371,B$9:B371,B371),+SUMIFS(L$9:L371,B$9:B371,B371)-SUMIFS(M$9:M371,B$9:B371,B371)))</f>
        <v/>
      </c>
      <c r="P371" s="1"/>
      <c r="Q371" s="61"/>
    </row>
    <row r="372" spans="2:17" x14ac:dyDescent="0.2">
      <c r="B372" s="60" t="s">
        <v>29</v>
      </c>
      <c r="C372" s="64" t="s">
        <v>24</v>
      </c>
      <c r="D372" s="65">
        <v>2019</v>
      </c>
      <c r="E372" s="48" t="s">
        <v>10</v>
      </c>
      <c r="F372" s="28">
        <v>9</v>
      </c>
      <c r="G372" s="21">
        <f>IFERROR(VLOOKUP(F372,Base!$H$4:$J$55,3,FALSE),"")</f>
        <v>43526</v>
      </c>
      <c r="H372" s="54"/>
      <c r="I372" s="53" t="str">
        <f t="shared" ref="I372:I373" si="543">IF(IF(H372&lt;40,0,(H372-40)*1.5)=0,"",IF(H372&lt;40,0,(H372-40)*1.5))</f>
        <v/>
      </c>
      <c r="J372" s="28"/>
      <c r="K372" s="28"/>
      <c r="L372" s="53" t="str">
        <f t="shared" ref="L372:L373" si="544">IF(SUM(I372:K372)+IF(ISBLANK(H372),0,MIN(H372,40))=0,"",SUM(I372:K372)+IF(ISBLANK(H372),0,MIN(H372,40)))</f>
        <v/>
      </c>
      <c r="M372" s="54"/>
      <c r="N372" s="53" t="str">
        <f t="shared" ref="N372:N373" si="545">IF(M372&gt;40,IF(M372-40-(40-L372)&gt;0,(40-L372)+((M372-40)*1.5),40-L372),"")</f>
        <v/>
      </c>
      <c r="O372" s="53" t="str">
        <f>IF(SUMIFS(L$9:L372,B$9:B372,B372)-SUMIFS(M$9:M372,B$9:B372,B372)=0,"",IF(N372&lt;&gt;"",M372-L372-N372+SUMIFS(L$9:L372,B$9:B372,B372)-SUMIFS(M$9:M372,B$9:B372,B372),+SUMIFS(L$9:L372,B$9:B372,B372)-SUMIFS(M$9:M372,B$9:B372,B372)))</f>
        <v/>
      </c>
      <c r="P372" s="1"/>
      <c r="Q372" s="61"/>
    </row>
    <row r="373" spans="2:17" x14ac:dyDescent="0.2">
      <c r="B373" s="60" t="s">
        <v>29</v>
      </c>
      <c r="C373" s="64" t="s">
        <v>24</v>
      </c>
      <c r="D373" s="65">
        <v>2019</v>
      </c>
      <c r="E373" s="48" t="s">
        <v>10</v>
      </c>
      <c r="F373" s="28">
        <v>10</v>
      </c>
      <c r="G373" s="21">
        <f>IFERROR(VLOOKUP(F373,Base!$H$4:$J$55,3,FALSE),"")</f>
        <v>43533</v>
      </c>
      <c r="H373" s="54"/>
      <c r="I373" s="53" t="str">
        <f t="shared" si="543"/>
        <v/>
      </c>
      <c r="J373" s="28"/>
      <c r="K373" s="28"/>
      <c r="L373" s="53" t="str">
        <f t="shared" si="544"/>
        <v/>
      </c>
      <c r="M373" s="54"/>
      <c r="N373" s="53" t="str">
        <f t="shared" si="545"/>
        <v/>
      </c>
      <c r="O373" s="53" t="str">
        <f>IF(SUMIFS(L$9:L373,B$9:B373,B373)-SUMIFS(M$9:M373,B$9:B373,B373)=0,"",IF(N373&lt;&gt;"",M373-L373-N373+SUMIFS(L$9:L373,B$9:B373,B373)-SUMIFS(M$9:M373,B$9:B373,B373),+SUMIFS(L$9:L373,B$9:B373,B373)-SUMIFS(M$9:M373,B$9:B373,B373)))</f>
        <v/>
      </c>
      <c r="P373" s="1"/>
      <c r="Q373" s="61"/>
    </row>
    <row r="374" spans="2:17" x14ac:dyDescent="0.2">
      <c r="B374" s="60" t="s">
        <v>30</v>
      </c>
      <c r="C374" s="64" t="s">
        <v>25</v>
      </c>
      <c r="D374" s="65">
        <v>2019</v>
      </c>
      <c r="E374" s="48" t="s">
        <v>10</v>
      </c>
      <c r="F374" s="28">
        <v>9</v>
      </c>
      <c r="G374" s="21">
        <f>IFERROR(VLOOKUP(F374,Base!$H$4:$J$55,3,FALSE),"")</f>
        <v>43526</v>
      </c>
      <c r="H374" s="54"/>
      <c r="I374" s="53" t="str">
        <f t="shared" ref="I374:I375" si="546">IF(IF(H374&lt;40,0,(H374-40)*1.5)=0,"",IF(H374&lt;40,0,(H374-40)*1.5))</f>
        <v/>
      </c>
      <c r="J374" s="28"/>
      <c r="K374" s="28"/>
      <c r="L374" s="53" t="str">
        <f t="shared" ref="L374:L375" si="547">IF(SUM(I374:K374)+IF(ISBLANK(H374),0,MIN(H374,40))=0,"",SUM(I374:K374)+IF(ISBLANK(H374),0,MIN(H374,40)))</f>
        <v/>
      </c>
      <c r="M374" s="54"/>
      <c r="N374" s="53" t="str">
        <f t="shared" ref="N374:N375" si="548">IF(M374&gt;40,IF(M374-40-(40-L374)&gt;0,(40-L374)+((M374-40)*1.5),40-L374),"")</f>
        <v/>
      </c>
      <c r="O374" s="53" t="str">
        <f>IF(SUMIFS(L$9:L374,B$9:B374,B374)-SUMIFS(M$9:M374,B$9:B374,B374)=0,"",IF(N374&lt;&gt;"",M374-L374-N374+SUMIFS(L$9:L374,B$9:B374,B374)-SUMIFS(M$9:M374,B$9:B374,B374),+SUMIFS(L$9:L374,B$9:B374,B374)-SUMIFS(M$9:M374,B$9:B374,B374)))</f>
        <v/>
      </c>
      <c r="P374" s="1"/>
      <c r="Q374" s="61"/>
    </row>
    <row r="375" spans="2:17" x14ac:dyDescent="0.2">
      <c r="B375" s="60" t="s">
        <v>30</v>
      </c>
      <c r="C375" s="64" t="s">
        <v>25</v>
      </c>
      <c r="D375" s="65">
        <v>2019</v>
      </c>
      <c r="E375" s="48" t="s">
        <v>10</v>
      </c>
      <c r="F375" s="28">
        <v>10</v>
      </c>
      <c r="G375" s="21">
        <f>IFERROR(VLOOKUP(F375,Base!$H$4:$J$55,3,FALSE),"")</f>
        <v>43533</v>
      </c>
      <c r="H375" s="54"/>
      <c r="I375" s="53" t="str">
        <f t="shared" si="546"/>
        <v/>
      </c>
      <c r="J375" s="28"/>
      <c r="K375" s="28"/>
      <c r="L375" s="53" t="str">
        <f t="shared" si="547"/>
        <v/>
      </c>
      <c r="M375" s="54"/>
      <c r="N375" s="53" t="str">
        <f t="shared" si="548"/>
        <v/>
      </c>
      <c r="O375" s="53" t="str">
        <f>IF(SUMIFS(L$9:L375,B$9:B375,B375)-SUMIFS(M$9:M375,B$9:B375,B375)=0,"",IF(N375&lt;&gt;"",M375-L375-N375+SUMIFS(L$9:L375,B$9:B375,B375)-SUMIFS(M$9:M375,B$9:B375,B375),+SUMIFS(L$9:L375,B$9:B375,B375)-SUMIFS(M$9:M375,B$9:B375,B375)))</f>
        <v/>
      </c>
      <c r="P375" s="1"/>
      <c r="Q375" s="61"/>
    </row>
    <row r="376" spans="2:17" x14ac:dyDescent="0.2">
      <c r="B376" s="60" t="s">
        <v>31</v>
      </c>
      <c r="C376" s="64" t="s">
        <v>26</v>
      </c>
      <c r="D376" s="65">
        <v>2019</v>
      </c>
      <c r="E376" s="48" t="s">
        <v>10</v>
      </c>
      <c r="F376" s="28">
        <v>9</v>
      </c>
      <c r="G376" s="21">
        <f>IFERROR(VLOOKUP(F376,Base!$H$4:$J$55,3,FALSE),"")</f>
        <v>43526</v>
      </c>
      <c r="H376" s="54"/>
      <c r="I376" s="53" t="str">
        <f t="shared" ref="I376:I377" si="549">IF(IF(H376&lt;40,0,(H376-40)*1.5)=0,"",IF(H376&lt;40,0,(H376-40)*1.5))</f>
        <v/>
      </c>
      <c r="J376" s="28"/>
      <c r="K376" s="28"/>
      <c r="L376" s="53" t="str">
        <f t="shared" ref="L376:L377" si="550">IF(SUM(I376:K376)+IF(ISBLANK(H376),0,MIN(H376,40))=0,"",SUM(I376:K376)+IF(ISBLANK(H376),0,MIN(H376,40)))</f>
        <v/>
      </c>
      <c r="M376" s="54"/>
      <c r="N376" s="53" t="str">
        <f t="shared" ref="N376:N377" si="551">IF(M376&gt;40,IF(M376-40-(40-L376)&gt;0,(40-L376)+((M376-40)*1.5),40-L376),"")</f>
        <v/>
      </c>
      <c r="O376" s="53" t="str">
        <f>IF(SUMIFS(L$9:L376,B$9:B376,B376)-SUMIFS(M$9:M376,B$9:B376,B376)=0,"",IF(N376&lt;&gt;"",M376-L376-N376+SUMIFS(L$9:L376,B$9:B376,B376)-SUMIFS(M$9:M376,B$9:B376,B376),+SUMIFS(L$9:L376,B$9:B376,B376)-SUMIFS(M$9:M376,B$9:B376,B376)))</f>
        <v/>
      </c>
      <c r="P376" s="1"/>
      <c r="Q376" s="61"/>
    </row>
    <row r="377" spans="2:17" x14ac:dyDescent="0.2">
      <c r="B377" s="60" t="s">
        <v>31</v>
      </c>
      <c r="C377" s="64" t="s">
        <v>26</v>
      </c>
      <c r="D377" s="65">
        <v>2019</v>
      </c>
      <c r="E377" s="48" t="s">
        <v>10</v>
      </c>
      <c r="F377" s="28">
        <v>10</v>
      </c>
      <c r="G377" s="21">
        <f>IFERROR(VLOOKUP(F377,Base!$H$4:$J$55,3,FALSE),"")</f>
        <v>43533</v>
      </c>
      <c r="H377" s="54"/>
      <c r="I377" s="53" t="str">
        <f t="shared" si="549"/>
        <v/>
      </c>
      <c r="J377" s="28"/>
      <c r="K377" s="28"/>
      <c r="L377" s="53" t="str">
        <f t="shared" si="550"/>
        <v/>
      </c>
      <c r="M377" s="54"/>
      <c r="N377" s="53" t="str">
        <f t="shared" si="551"/>
        <v/>
      </c>
      <c r="O377" s="53" t="str">
        <f>IF(SUMIFS(L$9:L377,B$9:B377,B377)-SUMIFS(M$9:M377,B$9:B377,B377)=0,"",IF(N377&lt;&gt;"",M377-L377-N377+SUMIFS(L$9:L377,B$9:B377,B377)-SUMIFS(M$9:M377,B$9:B377,B377),+SUMIFS(L$9:L377,B$9:B377,B377)-SUMIFS(M$9:M377,B$9:B377,B377)))</f>
        <v/>
      </c>
      <c r="P377" s="1"/>
      <c r="Q377" s="61"/>
    </row>
    <row r="378" spans="2:17" x14ac:dyDescent="0.2">
      <c r="B378" s="60" t="s">
        <v>32</v>
      </c>
      <c r="C378" s="64" t="s">
        <v>27</v>
      </c>
      <c r="D378" s="65">
        <v>2019</v>
      </c>
      <c r="E378" s="48" t="s">
        <v>10</v>
      </c>
      <c r="F378" s="28">
        <v>9</v>
      </c>
      <c r="G378" s="21">
        <f>IFERROR(VLOOKUP(F378,Base!$H$4:$J$55,3,FALSE),"")</f>
        <v>43526</v>
      </c>
      <c r="H378" s="54"/>
      <c r="I378" s="53" t="str">
        <f t="shared" ref="I378:I379" si="552">IF(IF(H378&lt;40,0,(H378-40)*1.5)=0,"",IF(H378&lt;40,0,(H378-40)*1.5))</f>
        <v/>
      </c>
      <c r="J378" s="28"/>
      <c r="K378" s="28"/>
      <c r="L378" s="53" t="str">
        <f t="shared" ref="L378:L379" si="553">IF(SUM(I378:K378)+IF(ISBLANK(H378),0,MIN(H378,40))=0,"",SUM(I378:K378)+IF(ISBLANK(H378),0,MIN(H378,40)))</f>
        <v/>
      </c>
      <c r="M378" s="54"/>
      <c r="N378" s="53" t="str">
        <f t="shared" ref="N378:N379" si="554">IF(M378&gt;40,IF(M378-40-(40-L378)&gt;0,(40-L378)+((M378-40)*1.5),40-L378),"")</f>
        <v/>
      </c>
      <c r="O378" s="53" t="str">
        <f>IF(SUMIFS(L$9:L378,B$9:B378,B378)-SUMIFS(M$9:M378,B$9:B378,B378)=0,"",IF(N378&lt;&gt;"",M378-L378-N378+SUMIFS(L$9:L378,B$9:B378,B378)-SUMIFS(M$9:M378,B$9:B378,B378),+SUMIFS(L$9:L378,B$9:B378,B378)-SUMIFS(M$9:M378,B$9:B378,B378)))</f>
        <v/>
      </c>
      <c r="P378" s="1"/>
      <c r="Q378" s="61"/>
    </row>
    <row r="379" spans="2:17" x14ac:dyDescent="0.2">
      <c r="B379" s="60" t="s">
        <v>32</v>
      </c>
      <c r="C379" s="64" t="s">
        <v>27</v>
      </c>
      <c r="D379" s="65">
        <v>2019</v>
      </c>
      <c r="E379" s="48" t="s">
        <v>10</v>
      </c>
      <c r="F379" s="28">
        <v>10</v>
      </c>
      <c r="G379" s="21">
        <f>IFERROR(VLOOKUP(F379,Base!$H$4:$J$55,3,FALSE),"")</f>
        <v>43533</v>
      </c>
      <c r="H379" s="54"/>
      <c r="I379" s="53" t="str">
        <f t="shared" si="552"/>
        <v/>
      </c>
      <c r="J379" s="28"/>
      <c r="K379" s="28"/>
      <c r="L379" s="53" t="str">
        <f t="shared" si="553"/>
        <v/>
      </c>
      <c r="M379" s="54"/>
      <c r="N379" s="53" t="str">
        <f t="shared" si="554"/>
        <v/>
      </c>
      <c r="O379" s="53" t="str">
        <f>IF(SUMIFS(L$9:L379,B$9:B379,B379)-SUMIFS(M$9:M379,B$9:B379,B379)=0,"",IF(N379&lt;&gt;"",M379-L379-N379+SUMIFS(L$9:L379,B$9:B379,B379)-SUMIFS(M$9:M379,B$9:B379,B379),+SUMIFS(L$9:L379,B$9:B379,B379)-SUMIFS(M$9:M379,B$9:B379,B379)))</f>
        <v/>
      </c>
      <c r="P379" s="1"/>
      <c r="Q379" s="61"/>
    </row>
    <row r="380" spans="2:17" x14ac:dyDescent="0.2">
      <c r="B380" s="60" t="s">
        <v>33</v>
      </c>
      <c r="C380" s="64" t="s">
        <v>23</v>
      </c>
      <c r="D380" s="65">
        <v>2019</v>
      </c>
      <c r="E380" s="48" t="s">
        <v>10</v>
      </c>
      <c r="F380" s="28">
        <v>9</v>
      </c>
      <c r="G380" s="21">
        <f>IFERROR(VLOOKUP(F380,Base!$H$4:$J$55,3,FALSE),"")</f>
        <v>43526</v>
      </c>
      <c r="H380" s="54"/>
      <c r="I380" s="53" t="str">
        <f t="shared" ref="I380:I381" si="555">IF(IF(H380&lt;40,0,(H380-40)*1.5)=0,"",IF(H380&lt;40,0,(H380-40)*1.5))</f>
        <v/>
      </c>
      <c r="J380" s="28"/>
      <c r="K380" s="28"/>
      <c r="L380" s="53" t="str">
        <f t="shared" ref="L380:L381" si="556">IF(SUM(I380:K380)+IF(ISBLANK(H380),0,MIN(H380,40))=0,"",SUM(I380:K380)+IF(ISBLANK(H380),0,MIN(H380,40)))</f>
        <v/>
      </c>
      <c r="M380" s="54"/>
      <c r="N380" s="53" t="str">
        <f t="shared" ref="N380:N381" si="557">IF(M380&gt;40,IF(M380-40-(40-L380)&gt;0,(40-L380)+((M380-40)*1.5),40-L380),"")</f>
        <v/>
      </c>
      <c r="O380" s="53" t="str">
        <f>IF(SUMIFS(L$9:L380,B$9:B380,B380)-SUMIFS(M$9:M380,B$9:B380,B380)=0,"",IF(N380&lt;&gt;"",M380-L380-N380+SUMIFS(L$9:L380,B$9:B380,B380)-SUMIFS(M$9:M380,B$9:B380,B380),+SUMIFS(L$9:L380,B$9:B380,B380)-SUMIFS(M$9:M380,B$9:B380,B380)))</f>
        <v/>
      </c>
      <c r="P380" s="1"/>
      <c r="Q380" s="61"/>
    </row>
    <row r="381" spans="2:17" x14ac:dyDescent="0.2">
      <c r="B381" s="60" t="s">
        <v>33</v>
      </c>
      <c r="C381" s="64" t="s">
        <v>23</v>
      </c>
      <c r="D381" s="65">
        <v>2019</v>
      </c>
      <c r="E381" s="48" t="s">
        <v>10</v>
      </c>
      <c r="F381" s="28">
        <v>10</v>
      </c>
      <c r="G381" s="21">
        <f>IFERROR(VLOOKUP(F381,Base!$H$4:$J$55,3,FALSE),"")</f>
        <v>43533</v>
      </c>
      <c r="H381" s="54"/>
      <c r="I381" s="53" t="str">
        <f t="shared" si="555"/>
        <v/>
      </c>
      <c r="J381" s="28"/>
      <c r="K381" s="28"/>
      <c r="L381" s="53" t="str">
        <f t="shared" si="556"/>
        <v/>
      </c>
      <c r="M381" s="54"/>
      <c r="N381" s="53" t="str">
        <f t="shared" si="557"/>
        <v/>
      </c>
      <c r="O381" s="53" t="str">
        <f>IF(SUMIFS(L$9:L381,B$9:B381,B381)-SUMIFS(M$9:M381,B$9:B381,B381)=0,"",IF(N381&lt;&gt;"",M381-L381-N381+SUMIFS(L$9:L381,B$9:B381,B381)-SUMIFS(M$9:M381,B$9:B381,B381),+SUMIFS(L$9:L381,B$9:B381,B381)-SUMIFS(M$9:M381,B$9:B381,B381)))</f>
        <v/>
      </c>
      <c r="P381" s="1"/>
      <c r="Q381" s="61"/>
    </row>
    <row r="382" spans="2:17" x14ac:dyDescent="0.2">
      <c r="B382" s="60" t="s">
        <v>34</v>
      </c>
      <c r="C382" s="64" t="s">
        <v>24</v>
      </c>
      <c r="D382" s="65">
        <v>2019</v>
      </c>
      <c r="E382" s="48" t="s">
        <v>10</v>
      </c>
      <c r="F382" s="28">
        <v>9</v>
      </c>
      <c r="G382" s="21">
        <f>IFERROR(VLOOKUP(F382,Base!$H$4:$J$55,3,FALSE),"")</f>
        <v>43526</v>
      </c>
      <c r="H382" s="54"/>
      <c r="I382" s="53" t="str">
        <f t="shared" ref="I382:I383" si="558">IF(IF(H382&lt;40,0,(H382-40)*1.5)=0,"",IF(H382&lt;40,0,(H382-40)*1.5))</f>
        <v/>
      </c>
      <c r="J382" s="28"/>
      <c r="K382" s="28"/>
      <c r="L382" s="53" t="str">
        <f t="shared" ref="L382:L383" si="559">IF(SUM(I382:K382)+IF(ISBLANK(H382),0,MIN(H382,40))=0,"",SUM(I382:K382)+IF(ISBLANK(H382),0,MIN(H382,40)))</f>
        <v/>
      </c>
      <c r="M382" s="54"/>
      <c r="N382" s="53" t="str">
        <f t="shared" ref="N382:N383" si="560">IF(M382&gt;40,IF(M382-40-(40-L382)&gt;0,(40-L382)+((M382-40)*1.5),40-L382),"")</f>
        <v/>
      </c>
      <c r="O382" s="53" t="str">
        <f>IF(SUMIFS(L$9:L382,B$9:B382,B382)-SUMIFS(M$9:M382,B$9:B382,B382)=0,"",IF(N382&lt;&gt;"",M382-L382-N382+SUMIFS(L$9:L382,B$9:B382,B382)-SUMIFS(M$9:M382,B$9:B382,B382),+SUMIFS(L$9:L382,B$9:B382,B382)-SUMIFS(M$9:M382,B$9:B382,B382)))</f>
        <v/>
      </c>
      <c r="P382" s="1"/>
      <c r="Q382" s="61"/>
    </row>
    <row r="383" spans="2:17" x14ac:dyDescent="0.2">
      <c r="B383" s="60" t="s">
        <v>34</v>
      </c>
      <c r="C383" s="64" t="s">
        <v>24</v>
      </c>
      <c r="D383" s="65">
        <v>2019</v>
      </c>
      <c r="E383" s="48" t="s">
        <v>10</v>
      </c>
      <c r="F383" s="28">
        <v>10</v>
      </c>
      <c r="G383" s="21">
        <f>IFERROR(VLOOKUP(F383,Base!$H$4:$J$55,3,FALSE),"")</f>
        <v>43533</v>
      </c>
      <c r="H383" s="54"/>
      <c r="I383" s="53" t="str">
        <f t="shared" si="558"/>
        <v/>
      </c>
      <c r="J383" s="28"/>
      <c r="K383" s="28"/>
      <c r="L383" s="53" t="str">
        <f t="shared" si="559"/>
        <v/>
      </c>
      <c r="M383" s="54"/>
      <c r="N383" s="53" t="str">
        <f t="shared" si="560"/>
        <v/>
      </c>
      <c r="O383" s="53" t="str">
        <f>IF(SUMIFS(L$9:L383,B$9:B383,B383)-SUMIFS(M$9:M383,B$9:B383,B383)=0,"",IF(N383&lt;&gt;"",M383-L383-N383+SUMIFS(L$9:L383,B$9:B383,B383)-SUMIFS(M$9:M383,B$9:B383,B383),+SUMIFS(L$9:L383,B$9:B383,B383)-SUMIFS(M$9:M383,B$9:B383,B383)))</f>
        <v/>
      </c>
      <c r="P383" s="1"/>
      <c r="Q383" s="61"/>
    </row>
    <row r="384" spans="2:17" x14ac:dyDescent="0.2">
      <c r="B384" s="60" t="s">
        <v>35</v>
      </c>
      <c r="C384" s="64" t="s">
        <v>25</v>
      </c>
      <c r="D384" s="65">
        <v>2019</v>
      </c>
      <c r="E384" s="48" t="s">
        <v>10</v>
      </c>
      <c r="F384" s="28">
        <v>9</v>
      </c>
      <c r="G384" s="21">
        <f>IFERROR(VLOOKUP(F384,Base!$H$4:$J$55,3,FALSE),"")</f>
        <v>43526</v>
      </c>
      <c r="H384" s="54"/>
      <c r="I384" s="53" t="str">
        <f t="shared" ref="I384:I385" si="561">IF(IF(H384&lt;40,0,(H384-40)*1.5)=0,"",IF(H384&lt;40,0,(H384-40)*1.5))</f>
        <v/>
      </c>
      <c r="J384" s="28"/>
      <c r="K384" s="28"/>
      <c r="L384" s="53" t="str">
        <f t="shared" ref="L384:L385" si="562">IF(SUM(I384:K384)+IF(ISBLANK(H384),0,MIN(H384,40))=0,"",SUM(I384:K384)+IF(ISBLANK(H384),0,MIN(H384,40)))</f>
        <v/>
      </c>
      <c r="M384" s="54"/>
      <c r="N384" s="53" t="str">
        <f t="shared" ref="N384:N385" si="563">IF(M384&gt;40,IF(M384-40-(40-L384)&gt;0,(40-L384)+((M384-40)*1.5),40-L384),"")</f>
        <v/>
      </c>
      <c r="O384" s="53" t="str">
        <f>IF(SUMIFS(L$9:L384,B$9:B384,B384)-SUMIFS(M$9:M384,B$9:B384,B384)=0,"",IF(N384&lt;&gt;"",M384-L384-N384+SUMIFS(L$9:L384,B$9:B384,B384)-SUMIFS(M$9:M384,B$9:B384,B384),+SUMIFS(L$9:L384,B$9:B384,B384)-SUMIFS(M$9:M384,B$9:B384,B384)))</f>
        <v/>
      </c>
      <c r="P384" s="1"/>
      <c r="Q384" s="61"/>
    </row>
    <row r="385" spans="2:17" x14ac:dyDescent="0.2">
      <c r="B385" s="60" t="s">
        <v>35</v>
      </c>
      <c r="C385" s="64" t="s">
        <v>25</v>
      </c>
      <c r="D385" s="65">
        <v>2019</v>
      </c>
      <c r="E385" s="48" t="s">
        <v>10</v>
      </c>
      <c r="F385" s="28">
        <v>10</v>
      </c>
      <c r="G385" s="21">
        <f>IFERROR(VLOOKUP(F385,Base!$H$4:$J$55,3,FALSE),"")</f>
        <v>43533</v>
      </c>
      <c r="H385" s="54"/>
      <c r="I385" s="53" t="str">
        <f t="shared" si="561"/>
        <v/>
      </c>
      <c r="J385" s="28"/>
      <c r="K385" s="28"/>
      <c r="L385" s="53" t="str">
        <f t="shared" si="562"/>
        <v/>
      </c>
      <c r="M385" s="54"/>
      <c r="N385" s="53" t="str">
        <f t="shared" si="563"/>
        <v/>
      </c>
      <c r="O385" s="53" t="str">
        <f>IF(SUMIFS(L$9:L385,B$9:B385,B385)-SUMIFS(M$9:M385,B$9:B385,B385)=0,"",IF(N385&lt;&gt;"",M385-L385-N385+SUMIFS(L$9:L385,B$9:B385,B385)-SUMIFS(M$9:M385,B$9:B385,B385),+SUMIFS(L$9:L385,B$9:B385,B385)-SUMIFS(M$9:M385,B$9:B385,B385)))</f>
        <v/>
      </c>
      <c r="P385" s="1"/>
      <c r="Q385" s="61"/>
    </row>
    <row r="386" spans="2:17" x14ac:dyDescent="0.2">
      <c r="B386" s="60" t="s">
        <v>36</v>
      </c>
      <c r="C386" s="64" t="s">
        <v>26</v>
      </c>
      <c r="D386" s="65">
        <v>2019</v>
      </c>
      <c r="E386" s="48" t="s">
        <v>10</v>
      </c>
      <c r="F386" s="28">
        <v>9</v>
      </c>
      <c r="G386" s="21">
        <f>IFERROR(VLOOKUP(F386,Base!$H$4:$J$55,3,FALSE),"")</f>
        <v>43526</v>
      </c>
      <c r="H386" s="54"/>
      <c r="I386" s="53" t="str">
        <f t="shared" ref="I386:I387" si="564">IF(IF(H386&lt;40,0,(H386-40)*1.5)=0,"",IF(H386&lt;40,0,(H386-40)*1.5))</f>
        <v/>
      </c>
      <c r="J386" s="28"/>
      <c r="K386" s="28"/>
      <c r="L386" s="53" t="str">
        <f t="shared" ref="L386:L387" si="565">IF(SUM(I386:K386)+IF(ISBLANK(H386),0,MIN(H386,40))=0,"",SUM(I386:K386)+IF(ISBLANK(H386),0,MIN(H386,40)))</f>
        <v/>
      </c>
      <c r="M386" s="54"/>
      <c r="N386" s="53" t="str">
        <f t="shared" ref="N386:N387" si="566">IF(M386&gt;40,IF(M386-40-(40-L386)&gt;0,(40-L386)+((M386-40)*1.5),40-L386),"")</f>
        <v/>
      </c>
      <c r="O386" s="53" t="str">
        <f>IF(SUMIFS(L$9:L386,B$9:B386,B386)-SUMIFS(M$9:M386,B$9:B386,B386)=0,"",IF(N386&lt;&gt;"",M386-L386-N386+SUMIFS(L$9:L386,B$9:B386,B386)-SUMIFS(M$9:M386,B$9:B386,B386),+SUMIFS(L$9:L386,B$9:B386,B386)-SUMIFS(M$9:M386,B$9:B386,B386)))</f>
        <v/>
      </c>
      <c r="P386" s="1"/>
      <c r="Q386" s="61"/>
    </row>
    <row r="387" spans="2:17" x14ac:dyDescent="0.2">
      <c r="B387" s="60" t="s">
        <v>36</v>
      </c>
      <c r="C387" s="64" t="s">
        <v>26</v>
      </c>
      <c r="D387" s="65">
        <v>2019</v>
      </c>
      <c r="E387" s="48" t="s">
        <v>10</v>
      </c>
      <c r="F387" s="28">
        <v>10</v>
      </c>
      <c r="G387" s="21">
        <f>IFERROR(VLOOKUP(F387,Base!$H$4:$J$55,3,FALSE),"")</f>
        <v>43533</v>
      </c>
      <c r="H387" s="54"/>
      <c r="I387" s="53" t="str">
        <f t="shared" si="564"/>
        <v/>
      </c>
      <c r="J387" s="28"/>
      <c r="K387" s="28"/>
      <c r="L387" s="53" t="str">
        <f t="shared" si="565"/>
        <v/>
      </c>
      <c r="M387" s="54"/>
      <c r="N387" s="53" t="str">
        <f t="shared" si="566"/>
        <v/>
      </c>
      <c r="O387" s="53" t="str">
        <f>IF(SUMIFS(L$9:L387,B$9:B387,B387)-SUMIFS(M$9:M387,B$9:B387,B387)=0,"",IF(N387&lt;&gt;"",M387-L387-N387+SUMIFS(L$9:L387,B$9:B387,B387)-SUMIFS(M$9:M387,B$9:B387,B387),+SUMIFS(L$9:L387,B$9:B387,B387)-SUMIFS(M$9:M387,B$9:B387,B387)))</f>
        <v/>
      </c>
      <c r="P387" s="1"/>
      <c r="Q387" s="61"/>
    </row>
    <row r="388" spans="2:17" x14ac:dyDescent="0.2">
      <c r="B388" s="60" t="s">
        <v>37</v>
      </c>
      <c r="C388" s="64" t="s">
        <v>27</v>
      </c>
      <c r="D388" s="65">
        <v>2019</v>
      </c>
      <c r="E388" s="48" t="s">
        <v>10</v>
      </c>
      <c r="F388" s="28">
        <v>9</v>
      </c>
      <c r="G388" s="21">
        <f>IFERROR(VLOOKUP(F388,Base!$H$4:$J$55,3,FALSE),"")</f>
        <v>43526</v>
      </c>
      <c r="H388" s="54"/>
      <c r="I388" s="53" t="str">
        <f t="shared" ref="I388:I389" si="567">IF(IF(H388&lt;40,0,(H388-40)*1.5)=0,"",IF(H388&lt;40,0,(H388-40)*1.5))</f>
        <v/>
      </c>
      <c r="J388" s="28"/>
      <c r="K388" s="28"/>
      <c r="L388" s="53" t="str">
        <f t="shared" ref="L388:L389" si="568">IF(SUM(I388:K388)+IF(ISBLANK(H388),0,MIN(H388,40))=0,"",SUM(I388:K388)+IF(ISBLANK(H388),0,MIN(H388,40)))</f>
        <v/>
      </c>
      <c r="M388" s="54"/>
      <c r="N388" s="53" t="str">
        <f t="shared" ref="N388:N389" si="569">IF(M388&gt;40,IF(M388-40-(40-L388)&gt;0,(40-L388)+((M388-40)*1.5),40-L388),"")</f>
        <v/>
      </c>
      <c r="O388" s="53" t="str">
        <f>IF(SUMIFS(L$9:L388,B$9:B388,B388)-SUMIFS(M$9:M388,B$9:B388,B388)=0,"",IF(N388&lt;&gt;"",M388-L388-N388+SUMIFS(L$9:L388,B$9:B388,B388)-SUMIFS(M$9:M388,B$9:B388,B388),+SUMIFS(L$9:L388,B$9:B388,B388)-SUMIFS(M$9:M388,B$9:B388,B388)))</f>
        <v/>
      </c>
      <c r="P388" s="1"/>
      <c r="Q388" s="61"/>
    </row>
    <row r="389" spans="2:17" x14ac:dyDescent="0.2">
      <c r="B389" s="60" t="s">
        <v>37</v>
      </c>
      <c r="C389" s="64" t="s">
        <v>27</v>
      </c>
      <c r="D389" s="65">
        <v>2019</v>
      </c>
      <c r="E389" s="48" t="s">
        <v>10</v>
      </c>
      <c r="F389" s="28">
        <v>10</v>
      </c>
      <c r="G389" s="21">
        <f>IFERROR(VLOOKUP(F389,Base!$H$4:$J$55,3,FALSE),"")</f>
        <v>43533</v>
      </c>
      <c r="H389" s="54"/>
      <c r="I389" s="53" t="str">
        <f t="shared" si="567"/>
        <v/>
      </c>
      <c r="J389" s="28"/>
      <c r="K389" s="28"/>
      <c r="L389" s="53" t="str">
        <f t="shared" si="568"/>
        <v/>
      </c>
      <c r="M389" s="54"/>
      <c r="N389" s="53" t="str">
        <f t="shared" si="569"/>
        <v/>
      </c>
      <c r="O389" s="53" t="str">
        <f>IF(SUMIFS(L$9:L389,B$9:B389,B389)-SUMIFS(M$9:M389,B$9:B389,B389)=0,"",IF(N389&lt;&gt;"",M389-L389-N389+SUMIFS(L$9:L389,B$9:B389,B389)-SUMIFS(M$9:M389,B$9:B389,B389),+SUMIFS(L$9:L389,B$9:B389,B389)-SUMIFS(M$9:M389,B$9:B389,B389)))</f>
        <v/>
      </c>
      <c r="P389" s="1"/>
      <c r="Q389" s="61"/>
    </row>
    <row r="390" spans="2:17" x14ac:dyDescent="0.2">
      <c r="B390" s="60" t="s">
        <v>38</v>
      </c>
      <c r="C390" s="64" t="s">
        <v>23</v>
      </c>
      <c r="D390" s="65">
        <v>2019</v>
      </c>
      <c r="E390" s="48" t="s">
        <v>10</v>
      </c>
      <c r="F390" s="28">
        <v>9</v>
      </c>
      <c r="G390" s="21">
        <f>IFERROR(VLOOKUP(F390,Base!$H$4:$J$55,3,FALSE),"")</f>
        <v>43526</v>
      </c>
      <c r="H390" s="54"/>
      <c r="I390" s="53" t="str">
        <f t="shared" ref="I390:I391" si="570">IF(IF(H390&lt;40,0,(H390-40)*1.5)=0,"",IF(H390&lt;40,0,(H390-40)*1.5))</f>
        <v/>
      </c>
      <c r="J390" s="28"/>
      <c r="K390" s="28"/>
      <c r="L390" s="53" t="str">
        <f t="shared" ref="L390:L391" si="571">IF(SUM(I390:K390)+IF(ISBLANK(H390),0,MIN(H390,40))=0,"",SUM(I390:K390)+IF(ISBLANK(H390),0,MIN(H390,40)))</f>
        <v/>
      </c>
      <c r="M390" s="54"/>
      <c r="N390" s="53" t="str">
        <f t="shared" ref="N390:N391" si="572">IF(M390&gt;40,IF(M390-40-(40-L390)&gt;0,(40-L390)+((M390-40)*1.5),40-L390),"")</f>
        <v/>
      </c>
      <c r="O390" s="53" t="str">
        <f>IF(SUMIFS(L$9:L390,B$9:B390,B390)-SUMIFS(M$9:M390,B$9:B390,B390)=0,"",IF(N390&lt;&gt;"",M390-L390-N390+SUMIFS(L$9:L390,B$9:B390,B390)-SUMIFS(M$9:M390,B$9:B390,B390),+SUMIFS(L$9:L390,B$9:B390,B390)-SUMIFS(M$9:M390,B$9:B390,B390)))</f>
        <v/>
      </c>
      <c r="P390" s="1"/>
      <c r="Q390" s="61"/>
    </row>
    <row r="391" spans="2:17" x14ac:dyDescent="0.2">
      <c r="B391" s="60" t="s">
        <v>38</v>
      </c>
      <c r="C391" s="64" t="s">
        <v>23</v>
      </c>
      <c r="D391" s="65">
        <v>2019</v>
      </c>
      <c r="E391" s="48" t="s">
        <v>10</v>
      </c>
      <c r="F391" s="28">
        <v>10</v>
      </c>
      <c r="G391" s="21">
        <f>IFERROR(VLOOKUP(F391,Base!$H$4:$J$55,3,FALSE),"")</f>
        <v>43533</v>
      </c>
      <c r="H391" s="54"/>
      <c r="I391" s="53" t="str">
        <f t="shared" si="570"/>
        <v/>
      </c>
      <c r="J391" s="28"/>
      <c r="K391" s="28"/>
      <c r="L391" s="53" t="str">
        <f t="shared" si="571"/>
        <v/>
      </c>
      <c r="M391" s="54"/>
      <c r="N391" s="53" t="str">
        <f t="shared" si="572"/>
        <v/>
      </c>
      <c r="O391" s="53" t="str">
        <f>IF(SUMIFS(L$9:L391,B$9:B391,B391)-SUMIFS(M$9:M391,B$9:B391,B391)=0,"",IF(N391&lt;&gt;"",M391-L391-N391+SUMIFS(L$9:L391,B$9:B391,B391)-SUMIFS(M$9:M391,B$9:B391,B391),+SUMIFS(L$9:L391,B$9:B391,B391)-SUMIFS(M$9:M391,B$9:B391,B391)))</f>
        <v/>
      </c>
      <c r="P391" s="1"/>
      <c r="Q391" s="61"/>
    </row>
    <row r="392" spans="2:17" x14ac:dyDescent="0.2">
      <c r="B392" s="60" t="s">
        <v>39</v>
      </c>
      <c r="C392" s="64" t="s">
        <v>24</v>
      </c>
      <c r="D392" s="65">
        <v>2019</v>
      </c>
      <c r="E392" s="48" t="s">
        <v>10</v>
      </c>
      <c r="F392" s="28">
        <v>9</v>
      </c>
      <c r="G392" s="21">
        <f>IFERROR(VLOOKUP(F392,Base!$H$4:$J$55,3,FALSE),"")</f>
        <v>43526</v>
      </c>
      <c r="H392" s="54"/>
      <c r="I392" s="53" t="str">
        <f t="shared" ref="I392:I393" si="573">IF(IF(H392&lt;40,0,(H392-40)*1.5)=0,"",IF(H392&lt;40,0,(H392-40)*1.5))</f>
        <v/>
      </c>
      <c r="J392" s="28"/>
      <c r="K392" s="28"/>
      <c r="L392" s="53" t="str">
        <f t="shared" ref="L392:L393" si="574">IF(SUM(I392:K392)+IF(ISBLANK(H392),0,MIN(H392,40))=0,"",SUM(I392:K392)+IF(ISBLANK(H392),0,MIN(H392,40)))</f>
        <v/>
      </c>
      <c r="M392" s="54"/>
      <c r="N392" s="53" t="str">
        <f t="shared" ref="N392:N393" si="575">IF(M392&gt;40,IF(M392-40-(40-L392)&gt;0,(40-L392)+((M392-40)*1.5),40-L392),"")</f>
        <v/>
      </c>
      <c r="O392" s="53" t="str">
        <f>IF(SUMIFS(L$9:L392,B$9:B392,B392)-SUMIFS(M$9:M392,B$9:B392,B392)=0,"",IF(N392&lt;&gt;"",M392-L392-N392+SUMIFS(L$9:L392,B$9:B392,B392)-SUMIFS(M$9:M392,B$9:B392,B392),+SUMIFS(L$9:L392,B$9:B392,B392)-SUMIFS(M$9:M392,B$9:B392,B392)))</f>
        <v/>
      </c>
      <c r="P392" s="1"/>
      <c r="Q392" s="61"/>
    </row>
    <row r="393" spans="2:17" x14ac:dyDescent="0.2">
      <c r="B393" s="60" t="s">
        <v>39</v>
      </c>
      <c r="C393" s="64" t="s">
        <v>24</v>
      </c>
      <c r="D393" s="65">
        <v>2019</v>
      </c>
      <c r="E393" s="48" t="s">
        <v>10</v>
      </c>
      <c r="F393" s="28">
        <v>10</v>
      </c>
      <c r="G393" s="21">
        <f>IFERROR(VLOOKUP(F393,Base!$H$4:$J$55,3,FALSE),"")</f>
        <v>43533</v>
      </c>
      <c r="H393" s="54"/>
      <c r="I393" s="53" t="str">
        <f t="shared" si="573"/>
        <v/>
      </c>
      <c r="J393" s="28"/>
      <c r="K393" s="28"/>
      <c r="L393" s="53" t="str">
        <f t="shared" si="574"/>
        <v/>
      </c>
      <c r="M393" s="54"/>
      <c r="N393" s="53" t="str">
        <f t="shared" si="575"/>
        <v/>
      </c>
      <c r="O393" s="53" t="str">
        <f>IF(SUMIFS(L$9:L393,B$9:B393,B393)-SUMIFS(M$9:M393,B$9:B393,B393)=0,"",IF(N393&lt;&gt;"",M393-L393-N393+SUMIFS(L$9:L393,B$9:B393,B393)-SUMIFS(M$9:M393,B$9:B393,B393),+SUMIFS(L$9:L393,B$9:B393,B393)-SUMIFS(M$9:M393,B$9:B393,B393)))</f>
        <v/>
      </c>
      <c r="P393" s="1"/>
      <c r="Q393" s="61"/>
    </row>
    <row r="394" spans="2:17" x14ac:dyDescent="0.2">
      <c r="B394" s="60" t="s">
        <v>40</v>
      </c>
      <c r="C394" s="64" t="s">
        <v>25</v>
      </c>
      <c r="D394" s="65">
        <v>2019</v>
      </c>
      <c r="E394" s="48" t="s">
        <v>10</v>
      </c>
      <c r="F394" s="28">
        <v>9</v>
      </c>
      <c r="G394" s="21">
        <f>IFERROR(VLOOKUP(F394,Base!$H$4:$J$55,3,FALSE),"")</f>
        <v>43526</v>
      </c>
      <c r="H394" s="54"/>
      <c r="I394" s="53" t="str">
        <f t="shared" ref="I394:I395" si="576">IF(IF(H394&lt;40,0,(H394-40)*1.5)=0,"",IF(H394&lt;40,0,(H394-40)*1.5))</f>
        <v/>
      </c>
      <c r="J394" s="28"/>
      <c r="K394" s="28"/>
      <c r="L394" s="53" t="str">
        <f t="shared" ref="L394:L395" si="577">IF(SUM(I394:K394)+IF(ISBLANK(H394),0,MIN(H394,40))=0,"",SUM(I394:K394)+IF(ISBLANK(H394),0,MIN(H394,40)))</f>
        <v/>
      </c>
      <c r="M394" s="54"/>
      <c r="N394" s="53" t="str">
        <f t="shared" ref="N394:N395" si="578">IF(M394&gt;40,IF(M394-40-(40-L394)&gt;0,(40-L394)+((M394-40)*1.5),40-L394),"")</f>
        <v/>
      </c>
      <c r="O394" s="53" t="str">
        <f>IF(SUMIFS(L$9:L394,B$9:B394,B394)-SUMIFS(M$9:M394,B$9:B394,B394)=0,"",IF(N394&lt;&gt;"",M394-L394-N394+SUMIFS(L$9:L394,B$9:B394,B394)-SUMIFS(M$9:M394,B$9:B394,B394),+SUMIFS(L$9:L394,B$9:B394,B394)-SUMIFS(M$9:M394,B$9:B394,B394)))</f>
        <v/>
      </c>
      <c r="P394" s="1"/>
      <c r="Q394" s="61"/>
    </row>
    <row r="395" spans="2:17" x14ac:dyDescent="0.2">
      <c r="B395" s="60" t="s">
        <v>40</v>
      </c>
      <c r="C395" s="64" t="s">
        <v>25</v>
      </c>
      <c r="D395" s="65">
        <v>2019</v>
      </c>
      <c r="E395" s="48" t="s">
        <v>10</v>
      </c>
      <c r="F395" s="28">
        <v>10</v>
      </c>
      <c r="G395" s="21">
        <f>IFERROR(VLOOKUP(F395,Base!$H$4:$J$55,3,FALSE),"")</f>
        <v>43533</v>
      </c>
      <c r="H395" s="54"/>
      <c r="I395" s="53" t="str">
        <f t="shared" si="576"/>
        <v/>
      </c>
      <c r="J395" s="28"/>
      <c r="K395" s="28"/>
      <c r="L395" s="53" t="str">
        <f t="shared" si="577"/>
        <v/>
      </c>
      <c r="M395" s="54"/>
      <c r="N395" s="53" t="str">
        <f t="shared" si="578"/>
        <v/>
      </c>
      <c r="O395" s="53" t="str">
        <f>IF(SUMIFS(L$9:L395,B$9:B395,B395)-SUMIFS(M$9:M395,B$9:B395,B395)=0,"",IF(N395&lt;&gt;"",M395-L395-N395+SUMIFS(L$9:L395,B$9:B395,B395)-SUMIFS(M$9:M395,B$9:B395,B395),+SUMIFS(L$9:L395,B$9:B395,B395)-SUMIFS(M$9:M395,B$9:B395,B395)))</f>
        <v/>
      </c>
      <c r="P395" s="1"/>
      <c r="Q395" s="61"/>
    </row>
    <row r="396" spans="2:17" x14ac:dyDescent="0.2">
      <c r="B396" s="60" t="s">
        <v>41</v>
      </c>
      <c r="C396" s="64" t="s">
        <v>26</v>
      </c>
      <c r="D396" s="65">
        <v>2019</v>
      </c>
      <c r="E396" s="48" t="s">
        <v>10</v>
      </c>
      <c r="F396" s="28">
        <v>9</v>
      </c>
      <c r="G396" s="21">
        <f>IFERROR(VLOOKUP(F396,Base!$H$4:$J$55,3,FALSE),"")</f>
        <v>43526</v>
      </c>
      <c r="H396" s="54"/>
      <c r="I396" s="53" t="str">
        <f t="shared" ref="I396:I397" si="579">IF(IF(H396&lt;40,0,(H396-40)*1.5)=0,"",IF(H396&lt;40,0,(H396-40)*1.5))</f>
        <v/>
      </c>
      <c r="J396" s="28"/>
      <c r="K396" s="28"/>
      <c r="L396" s="53" t="str">
        <f t="shared" ref="L396:L397" si="580">IF(SUM(I396:K396)+IF(ISBLANK(H396),0,MIN(H396,40))=0,"",SUM(I396:K396)+IF(ISBLANK(H396),0,MIN(H396,40)))</f>
        <v/>
      </c>
      <c r="M396" s="54"/>
      <c r="N396" s="53" t="str">
        <f t="shared" ref="N396:N397" si="581">IF(M396&gt;40,IF(M396-40-(40-L396)&gt;0,(40-L396)+((M396-40)*1.5),40-L396),"")</f>
        <v/>
      </c>
      <c r="O396" s="53" t="str">
        <f>IF(SUMIFS(L$9:L396,B$9:B396,B396)-SUMIFS(M$9:M396,B$9:B396,B396)=0,"",IF(N396&lt;&gt;"",M396-L396-N396+SUMIFS(L$9:L396,B$9:B396,B396)-SUMIFS(M$9:M396,B$9:B396,B396),+SUMIFS(L$9:L396,B$9:B396,B396)-SUMIFS(M$9:M396,B$9:B396,B396)))</f>
        <v/>
      </c>
      <c r="P396" s="1"/>
      <c r="Q396" s="61"/>
    </row>
    <row r="397" spans="2:17" x14ac:dyDescent="0.2">
      <c r="B397" s="60" t="s">
        <v>41</v>
      </c>
      <c r="C397" s="64" t="s">
        <v>26</v>
      </c>
      <c r="D397" s="65">
        <v>2019</v>
      </c>
      <c r="E397" s="48" t="s">
        <v>10</v>
      </c>
      <c r="F397" s="28">
        <v>10</v>
      </c>
      <c r="G397" s="21">
        <f>IFERROR(VLOOKUP(F397,Base!$H$4:$J$55,3,FALSE),"")</f>
        <v>43533</v>
      </c>
      <c r="H397" s="54"/>
      <c r="I397" s="53" t="str">
        <f t="shared" si="579"/>
        <v/>
      </c>
      <c r="J397" s="28"/>
      <c r="K397" s="28"/>
      <c r="L397" s="53" t="str">
        <f t="shared" si="580"/>
        <v/>
      </c>
      <c r="M397" s="54"/>
      <c r="N397" s="53" t="str">
        <f t="shared" si="581"/>
        <v/>
      </c>
      <c r="O397" s="53" t="str">
        <f>IF(SUMIFS(L$9:L397,B$9:B397,B397)-SUMIFS(M$9:M397,B$9:B397,B397)=0,"",IF(N397&lt;&gt;"",M397-L397-N397+SUMIFS(L$9:L397,B$9:B397,B397)-SUMIFS(M$9:M397,B$9:B397,B397),+SUMIFS(L$9:L397,B$9:B397,B397)-SUMIFS(M$9:M397,B$9:B397,B397)))</f>
        <v/>
      </c>
      <c r="P397" s="1"/>
      <c r="Q397" s="61"/>
    </row>
    <row r="398" spans="2:17" x14ac:dyDescent="0.2">
      <c r="B398" s="60" t="s">
        <v>42</v>
      </c>
      <c r="C398" s="64" t="s">
        <v>27</v>
      </c>
      <c r="D398" s="65">
        <v>2019</v>
      </c>
      <c r="E398" s="48" t="s">
        <v>10</v>
      </c>
      <c r="F398" s="28">
        <v>9</v>
      </c>
      <c r="G398" s="21">
        <f>IFERROR(VLOOKUP(F398,Base!$H$4:$J$55,3,FALSE),"")</f>
        <v>43526</v>
      </c>
      <c r="H398" s="54"/>
      <c r="I398" s="53" t="str">
        <f t="shared" ref="I398:I399" si="582">IF(IF(H398&lt;40,0,(H398-40)*1.5)=0,"",IF(H398&lt;40,0,(H398-40)*1.5))</f>
        <v/>
      </c>
      <c r="J398" s="28"/>
      <c r="K398" s="28"/>
      <c r="L398" s="53" t="str">
        <f t="shared" ref="L398:L399" si="583">IF(SUM(I398:K398)+IF(ISBLANK(H398),0,MIN(H398,40))=0,"",SUM(I398:K398)+IF(ISBLANK(H398),0,MIN(H398,40)))</f>
        <v/>
      </c>
      <c r="M398" s="54"/>
      <c r="N398" s="53" t="str">
        <f t="shared" ref="N398:N399" si="584">IF(M398&gt;40,IF(M398-40-(40-L398)&gt;0,(40-L398)+((M398-40)*1.5),40-L398),"")</f>
        <v/>
      </c>
      <c r="O398" s="53" t="str">
        <f>IF(SUMIFS(L$9:L398,B$9:B398,B398)-SUMIFS(M$9:M398,B$9:B398,B398)=0,"",IF(N398&lt;&gt;"",M398-L398-N398+SUMIFS(L$9:L398,B$9:B398,B398)-SUMIFS(M$9:M398,B$9:B398,B398),+SUMIFS(L$9:L398,B$9:B398,B398)-SUMIFS(M$9:M398,B$9:B398,B398)))</f>
        <v/>
      </c>
      <c r="P398" s="1"/>
      <c r="Q398" s="61"/>
    </row>
    <row r="399" spans="2:17" x14ac:dyDescent="0.2">
      <c r="B399" s="60" t="s">
        <v>42</v>
      </c>
      <c r="C399" s="64" t="s">
        <v>27</v>
      </c>
      <c r="D399" s="65">
        <v>2019</v>
      </c>
      <c r="E399" s="48" t="s">
        <v>10</v>
      </c>
      <c r="F399" s="28">
        <v>10</v>
      </c>
      <c r="G399" s="21">
        <f>IFERROR(VLOOKUP(F399,Base!$H$4:$J$55,3,FALSE),"")</f>
        <v>43533</v>
      </c>
      <c r="H399" s="54"/>
      <c r="I399" s="53" t="str">
        <f t="shared" si="582"/>
        <v/>
      </c>
      <c r="J399" s="28"/>
      <c r="K399" s="28"/>
      <c r="L399" s="53" t="str">
        <f t="shared" si="583"/>
        <v/>
      </c>
      <c r="M399" s="54"/>
      <c r="N399" s="53" t="str">
        <f t="shared" si="584"/>
        <v/>
      </c>
      <c r="O399" s="53" t="str">
        <f>IF(SUMIFS(L$9:L399,B$9:B399,B399)-SUMIFS(M$9:M399,B$9:B399,B399)=0,"",IF(N399&lt;&gt;"",M399-L399-N399+SUMIFS(L$9:L399,B$9:B399,B399)-SUMIFS(M$9:M399,B$9:B399,B399),+SUMIFS(L$9:L399,B$9:B399,B399)-SUMIFS(M$9:M399,B$9:B399,B399)))</f>
        <v/>
      </c>
      <c r="P399" s="1"/>
      <c r="Q399" s="61"/>
    </row>
    <row r="400" spans="2:17" x14ac:dyDescent="0.2">
      <c r="B400" s="60" t="s">
        <v>43</v>
      </c>
      <c r="C400" s="64" t="s">
        <v>23</v>
      </c>
      <c r="D400" s="65">
        <v>2019</v>
      </c>
      <c r="E400" s="48" t="s">
        <v>10</v>
      </c>
      <c r="F400" s="28">
        <v>9</v>
      </c>
      <c r="G400" s="21">
        <f>IFERROR(VLOOKUP(F400,Base!$H$4:$J$55,3,FALSE),"")</f>
        <v>43526</v>
      </c>
      <c r="H400" s="54"/>
      <c r="I400" s="53" t="str">
        <f t="shared" ref="I400:I401" si="585">IF(IF(H400&lt;40,0,(H400-40)*1.5)=0,"",IF(H400&lt;40,0,(H400-40)*1.5))</f>
        <v/>
      </c>
      <c r="J400" s="28"/>
      <c r="K400" s="28"/>
      <c r="L400" s="53" t="str">
        <f t="shared" ref="L400:L401" si="586">IF(SUM(I400:K400)+IF(ISBLANK(H400),0,MIN(H400,40))=0,"",SUM(I400:K400)+IF(ISBLANK(H400),0,MIN(H400,40)))</f>
        <v/>
      </c>
      <c r="M400" s="54"/>
      <c r="N400" s="53" t="str">
        <f t="shared" ref="N400:N401" si="587">IF(M400&gt;40,IF(M400-40-(40-L400)&gt;0,(40-L400)+((M400-40)*1.5),40-L400),"")</f>
        <v/>
      </c>
      <c r="O400" s="53" t="str">
        <f>IF(SUMIFS(L$9:L400,B$9:B400,B400)-SUMIFS(M$9:M400,B$9:B400,B400)=0,"",IF(N400&lt;&gt;"",M400-L400-N400+SUMIFS(L$9:L400,B$9:B400,B400)-SUMIFS(M$9:M400,B$9:B400,B400),+SUMIFS(L$9:L400,B$9:B400,B400)-SUMIFS(M$9:M400,B$9:B400,B400)))</f>
        <v/>
      </c>
      <c r="P400" s="1"/>
      <c r="Q400" s="61"/>
    </row>
    <row r="401" spans="2:17" x14ac:dyDescent="0.2">
      <c r="B401" s="60" t="s">
        <v>43</v>
      </c>
      <c r="C401" s="64" t="s">
        <v>23</v>
      </c>
      <c r="D401" s="65">
        <v>2019</v>
      </c>
      <c r="E401" s="48" t="s">
        <v>10</v>
      </c>
      <c r="F401" s="28">
        <v>10</v>
      </c>
      <c r="G401" s="21">
        <f>IFERROR(VLOOKUP(F401,Base!$H$4:$J$55,3,FALSE),"")</f>
        <v>43533</v>
      </c>
      <c r="H401" s="54"/>
      <c r="I401" s="53" t="str">
        <f t="shared" si="585"/>
        <v/>
      </c>
      <c r="J401" s="28"/>
      <c r="K401" s="28"/>
      <c r="L401" s="53" t="str">
        <f t="shared" si="586"/>
        <v/>
      </c>
      <c r="M401" s="54"/>
      <c r="N401" s="53" t="str">
        <f t="shared" si="587"/>
        <v/>
      </c>
      <c r="O401" s="53" t="str">
        <f>IF(SUMIFS(L$9:L401,B$9:B401,B401)-SUMIFS(M$9:M401,B$9:B401,B401)=0,"",IF(N401&lt;&gt;"",M401-L401-N401+SUMIFS(L$9:L401,B$9:B401,B401)-SUMIFS(M$9:M401,B$9:B401,B401),+SUMIFS(L$9:L401,B$9:B401,B401)-SUMIFS(M$9:M401,B$9:B401,B401)))</f>
        <v/>
      </c>
      <c r="P401" s="1"/>
      <c r="Q401" s="61"/>
    </row>
    <row r="402" spans="2:17" x14ac:dyDescent="0.2">
      <c r="B402" s="60" t="s">
        <v>44</v>
      </c>
      <c r="C402" s="64" t="s">
        <v>24</v>
      </c>
      <c r="D402" s="65">
        <v>2019</v>
      </c>
      <c r="E402" s="48" t="s">
        <v>10</v>
      </c>
      <c r="F402" s="28">
        <v>9</v>
      </c>
      <c r="G402" s="21">
        <f>IFERROR(VLOOKUP(F402,Base!$H$4:$J$55,3,FALSE),"")</f>
        <v>43526</v>
      </c>
      <c r="H402" s="54"/>
      <c r="I402" s="53" t="str">
        <f t="shared" ref="I402:I403" si="588">IF(IF(H402&lt;40,0,(H402-40)*1.5)=0,"",IF(H402&lt;40,0,(H402-40)*1.5))</f>
        <v/>
      </c>
      <c r="J402" s="28"/>
      <c r="K402" s="28"/>
      <c r="L402" s="53" t="str">
        <f t="shared" ref="L402:L403" si="589">IF(SUM(I402:K402)+IF(ISBLANK(H402),0,MIN(H402,40))=0,"",SUM(I402:K402)+IF(ISBLANK(H402),0,MIN(H402,40)))</f>
        <v/>
      </c>
      <c r="M402" s="54"/>
      <c r="N402" s="53" t="str">
        <f t="shared" ref="N402:N403" si="590">IF(M402&gt;40,IF(M402-40-(40-L402)&gt;0,(40-L402)+((M402-40)*1.5),40-L402),"")</f>
        <v/>
      </c>
      <c r="O402" s="53" t="str">
        <f>IF(SUMIFS(L$9:L402,B$9:B402,B402)-SUMIFS(M$9:M402,B$9:B402,B402)=0,"",IF(N402&lt;&gt;"",M402-L402-N402+SUMIFS(L$9:L402,B$9:B402,B402)-SUMIFS(M$9:M402,B$9:B402,B402),+SUMIFS(L$9:L402,B$9:B402,B402)-SUMIFS(M$9:M402,B$9:B402,B402)))</f>
        <v/>
      </c>
      <c r="P402" s="1"/>
      <c r="Q402" s="61"/>
    </row>
    <row r="403" spans="2:17" x14ac:dyDescent="0.2">
      <c r="B403" s="60" t="s">
        <v>44</v>
      </c>
      <c r="C403" s="64" t="s">
        <v>24</v>
      </c>
      <c r="D403" s="65">
        <v>2019</v>
      </c>
      <c r="E403" s="48" t="s">
        <v>10</v>
      </c>
      <c r="F403" s="28">
        <v>10</v>
      </c>
      <c r="G403" s="21">
        <f>IFERROR(VLOOKUP(F403,Base!$H$4:$J$55,3,FALSE),"")</f>
        <v>43533</v>
      </c>
      <c r="H403" s="54"/>
      <c r="I403" s="53" t="str">
        <f t="shared" si="588"/>
        <v/>
      </c>
      <c r="J403" s="28"/>
      <c r="K403" s="28"/>
      <c r="L403" s="53" t="str">
        <f t="shared" si="589"/>
        <v/>
      </c>
      <c r="M403" s="54"/>
      <c r="N403" s="53" t="str">
        <f t="shared" si="590"/>
        <v/>
      </c>
      <c r="O403" s="53" t="str">
        <f>IF(SUMIFS(L$9:L403,B$9:B403,B403)-SUMIFS(M$9:M403,B$9:B403,B403)=0,"",IF(N403&lt;&gt;"",M403-L403-N403+SUMIFS(L$9:L403,B$9:B403,B403)-SUMIFS(M$9:M403,B$9:B403,B403),+SUMIFS(L$9:L403,B$9:B403,B403)-SUMIFS(M$9:M403,B$9:B403,B403)))</f>
        <v/>
      </c>
      <c r="P403" s="1"/>
      <c r="Q403" s="61"/>
    </row>
    <row r="404" spans="2:17" x14ac:dyDescent="0.2">
      <c r="B404" s="60" t="s">
        <v>45</v>
      </c>
      <c r="C404" s="64" t="s">
        <v>25</v>
      </c>
      <c r="D404" s="65">
        <v>2019</v>
      </c>
      <c r="E404" s="48" t="s">
        <v>10</v>
      </c>
      <c r="F404" s="28">
        <v>9</v>
      </c>
      <c r="G404" s="21">
        <f>IFERROR(VLOOKUP(F404,Base!$H$4:$J$55,3,FALSE),"")</f>
        <v>43526</v>
      </c>
      <c r="H404" s="54"/>
      <c r="I404" s="53" t="str">
        <f t="shared" ref="I404:I405" si="591">IF(IF(H404&lt;40,0,(H404-40)*1.5)=0,"",IF(H404&lt;40,0,(H404-40)*1.5))</f>
        <v/>
      </c>
      <c r="J404" s="28"/>
      <c r="K404" s="28"/>
      <c r="L404" s="53" t="str">
        <f t="shared" ref="L404:L405" si="592">IF(SUM(I404:K404)+IF(ISBLANK(H404),0,MIN(H404,40))=0,"",SUM(I404:K404)+IF(ISBLANK(H404),0,MIN(H404,40)))</f>
        <v/>
      </c>
      <c r="M404" s="54"/>
      <c r="N404" s="53" t="str">
        <f t="shared" ref="N404:N405" si="593">IF(M404&gt;40,IF(M404-40-(40-L404)&gt;0,(40-L404)+((M404-40)*1.5),40-L404),"")</f>
        <v/>
      </c>
      <c r="O404" s="53" t="str">
        <f>IF(SUMIFS(L$9:L404,B$9:B404,B404)-SUMIFS(M$9:M404,B$9:B404,B404)=0,"",IF(N404&lt;&gt;"",M404-L404-N404+SUMIFS(L$9:L404,B$9:B404,B404)-SUMIFS(M$9:M404,B$9:B404,B404),+SUMIFS(L$9:L404,B$9:B404,B404)-SUMIFS(M$9:M404,B$9:B404,B404)))</f>
        <v/>
      </c>
      <c r="P404" s="1"/>
      <c r="Q404" s="61"/>
    </row>
    <row r="405" spans="2:17" x14ac:dyDescent="0.2">
      <c r="B405" s="60" t="s">
        <v>45</v>
      </c>
      <c r="C405" s="64" t="s">
        <v>25</v>
      </c>
      <c r="D405" s="65">
        <v>2019</v>
      </c>
      <c r="E405" s="48" t="s">
        <v>10</v>
      </c>
      <c r="F405" s="28">
        <v>10</v>
      </c>
      <c r="G405" s="21">
        <f>IFERROR(VLOOKUP(F405,Base!$H$4:$J$55,3,FALSE),"")</f>
        <v>43533</v>
      </c>
      <c r="H405" s="54"/>
      <c r="I405" s="53" t="str">
        <f t="shared" si="591"/>
        <v/>
      </c>
      <c r="J405" s="28"/>
      <c r="K405" s="28"/>
      <c r="L405" s="53" t="str">
        <f t="shared" si="592"/>
        <v/>
      </c>
      <c r="M405" s="54"/>
      <c r="N405" s="53" t="str">
        <f t="shared" si="593"/>
        <v/>
      </c>
      <c r="O405" s="53" t="str">
        <f>IF(SUMIFS(L$9:L405,B$9:B405,B405)-SUMIFS(M$9:M405,B$9:B405,B405)=0,"",IF(N405&lt;&gt;"",M405-L405-N405+SUMIFS(L$9:L405,B$9:B405,B405)-SUMIFS(M$9:M405,B$9:B405,B405),+SUMIFS(L$9:L405,B$9:B405,B405)-SUMIFS(M$9:M405,B$9:B405,B405)))</f>
        <v/>
      </c>
      <c r="P405" s="1"/>
      <c r="Q405" s="61"/>
    </row>
    <row r="406" spans="2:17" x14ac:dyDescent="0.2">
      <c r="B406" s="60" t="s">
        <v>46</v>
      </c>
      <c r="C406" s="64" t="s">
        <v>26</v>
      </c>
      <c r="D406" s="65">
        <v>2019</v>
      </c>
      <c r="E406" s="48" t="s">
        <v>10</v>
      </c>
      <c r="F406" s="28">
        <v>9</v>
      </c>
      <c r="G406" s="21">
        <f>IFERROR(VLOOKUP(F406,Base!$H$4:$J$55,3,FALSE),"")</f>
        <v>43526</v>
      </c>
      <c r="H406" s="54"/>
      <c r="I406" s="53" t="str">
        <f t="shared" ref="I406:I407" si="594">IF(IF(H406&lt;40,0,(H406-40)*1.5)=0,"",IF(H406&lt;40,0,(H406-40)*1.5))</f>
        <v/>
      </c>
      <c r="J406" s="28"/>
      <c r="K406" s="28"/>
      <c r="L406" s="53" t="str">
        <f t="shared" ref="L406:L407" si="595">IF(SUM(I406:K406)+IF(ISBLANK(H406),0,MIN(H406,40))=0,"",SUM(I406:K406)+IF(ISBLANK(H406),0,MIN(H406,40)))</f>
        <v/>
      </c>
      <c r="M406" s="54"/>
      <c r="N406" s="53" t="str">
        <f t="shared" ref="N406:N407" si="596">IF(M406&gt;40,IF(M406-40-(40-L406)&gt;0,(40-L406)+((M406-40)*1.5),40-L406),"")</f>
        <v/>
      </c>
      <c r="O406" s="53" t="str">
        <f>IF(SUMIFS(L$9:L406,B$9:B406,B406)-SUMIFS(M$9:M406,B$9:B406,B406)=0,"",IF(N406&lt;&gt;"",M406-L406-N406+SUMIFS(L$9:L406,B$9:B406,B406)-SUMIFS(M$9:M406,B$9:B406,B406),+SUMIFS(L$9:L406,B$9:B406,B406)-SUMIFS(M$9:M406,B$9:B406,B406)))</f>
        <v/>
      </c>
      <c r="P406" s="1"/>
      <c r="Q406" s="61"/>
    </row>
    <row r="407" spans="2:17" x14ac:dyDescent="0.2">
      <c r="B407" s="60" t="s">
        <v>46</v>
      </c>
      <c r="C407" s="64" t="s">
        <v>26</v>
      </c>
      <c r="D407" s="65">
        <v>2019</v>
      </c>
      <c r="E407" s="48" t="s">
        <v>10</v>
      </c>
      <c r="F407" s="28">
        <v>10</v>
      </c>
      <c r="G407" s="21">
        <f>IFERROR(VLOOKUP(F407,Base!$H$4:$J$55,3,FALSE),"")</f>
        <v>43533</v>
      </c>
      <c r="H407" s="54"/>
      <c r="I407" s="53" t="str">
        <f t="shared" si="594"/>
        <v/>
      </c>
      <c r="J407" s="28"/>
      <c r="K407" s="28"/>
      <c r="L407" s="53" t="str">
        <f t="shared" si="595"/>
        <v/>
      </c>
      <c r="M407" s="54"/>
      <c r="N407" s="53" t="str">
        <f t="shared" si="596"/>
        <v/>
      </c>
      <c r="O407" s="53" t="str">
        <f>IF(SUMIFS(L$9:L407,B$9:B407,B407)-SUMIFS(M$9:M407,B$9:B407,B407)=0,"",IF(N407&lt;&gt;"",M407-L407-N407+SUMIFS(L$9:L407,B$9:B407,B407)-SUMIFS(M$9:M407,B$9:B407,B407),+SUMIFS(L$9:L407,B$9:B407,B407)-SUMIFS(M$9:M407,B$9:B407,B407)))</f>
        <v/>
      </c>
      <c r="P407" s="1"/>
      <c r="Q407" s="61"/>
    </row>
    <row r="408" spans="2:17" x14ac:dyDescent="0.2">
      <c r="B408" s="60" t="s">
        <v>47</v>
      </c>
      <c r="C408" s="64" t="s">
        <v>27</v>
      </c>
      <c r="D408" s="65">
        <v>2019</v>
      </c>
      <c r="E408" s="48" t="s">
        <v>10</v>
      </c>
      <c r="F408" s="28">
        <v>9</v>
      </c>
      <c r="G408" s="21">
        <f>IFERROR(VLOOKUP(F408,Base!$H$4:$J$55,3,FALSE),"")</f>
        <v>43526</v>
      </c>
      <c r="H408" s="54"/>
      <c r="I408" s="53" t="str">
        <f t="shared" ref="I408:I409" si="597">IF(IF(H408&lt;40,0,(H408-40)*1.5)=0,"",IF(H408&lt;40,0,(H408-40)*1.5))</f>
        <v/>
      </c>
      <c r="J408" s="28"/>
      <c r="K408" s="28"/>
      <c r="L408" s="53" t="str">
        <f t="shared" ref="L408:L409" si="598">IF(SUM(I408:K408)+IF(ISBLANK(H408),0,MIN(H408,40))=0,"",SUM(I408:K408)+IF(ISBLANK(H408),0,MIN(H408,40)))</f>
        <v/>
      </c>
      <c r="M408" s="54"/>
      <c r="N408" s="53" t="str">
        <f t="shared" ref="N408:N409" si="599">IF(M408&gt;40,IF(M408-40-(40-L408)&gt;0,(40-L408)+((M408-40)*1.5),40-L408),"")</f>
        <v/>
      </c>
      <c r="O408" s="53" t="str">
        <f>IF(SUMIFS(L$9:L408,B$9:B408,B408)-SUMIFS(M$9:M408,B$9:B408,B408)=0,"",IF(N408&lt;&gt;"",M408-L408-N408+SUMIFS(L$9:L408,B$9:B408,B408)-SUMIFS(M$9:M408,B$9:B408,B408),+SUMIFS(L$9:L408,B$9:B408,B408)-SUMIFS(M$9:M408,B$9:B408,B408)))</f>
        <v/>
      </c>
      <c r="P408" s="1"/>
      <c r="Q408" s="61"/>
    </row>
    <row r="409" spans="2:17" x14ac:dyDescent="0.2">
      <c r="B409" s="60" t="s">
        <v>47</v>
      </c>
      <c r="C409" s="64" t="s">
        <v>27</v>
      </c>
      <c r="D409" s="65">
        <v>2019</v>
      </c>
      <c r="E409" s="48" t="s">
        <v>10</v>
      </c>
      <c r="F409" s="28">
        <v>10</v>
      </c>
      <c r="G409" s="21">
        <f>IFERROR(VLOOKUP(F409,Base!$H$4:$J$55,3,FALSE),"")</f>
        <v>43533</v>
      </c>
      <c r="H409" s="54"/>
      <c r="I409" s="53" t="str">
        <f t="shared" si="597"/>
        <v/>
      </c>
      <c r="J409" s="28"/>
      <c r="K409" s="28"/>
      <c r="L409" s="53" t="str">
        <f t="shared" si="598"/>
        <v/>
      </c>
      <c r="M409" s="54"/>
      <c r="N409" s="53" t="str">
        <f t="shared" si="599"/>
        <v/>
      </c>
      <c r="O409" s="53" t="str">
        <f>IF(SUMIFS(L$9:L409,B$9:B409,B409)-SUMIFS(M$9:M409,B$9:B409,B409)=0,"",IF(N409&lt;&gt;"",M409-L409-N409+SUMIFS(L$9:L409,B$9:B409,B409)-SUMIFS(M$9:M409,B$9:B409,B409),+SUMIFS(L$9:L409,B$9:B409,B409)-SUMIFS(M$9:M409,B$9:B409,B409)))</f>
        <v/>
      </c>
      <c r="P409" s="1"/>
      <c r="Q409" s="61"/>
    </row>
    <row r="410" spans="2:17" x14ac:dyDescent="0.2">
      <c r="B410" s="60" t="s">
        <v>48</v>
      </c>
      <c r="C410" s="64" t="s">
        <v>23</v>
      </c>
      <c r="D410" s="65">
        <v>2019</v>
      </c>
      <c r="E410" s="48" t="s">
        <v>10</v>
      </c>
      <c r="F410" s="28">
        <v>9</v>
      </c>
      <c r="G410" s="21">
        <f>IFERROR(VLOOKUP(F410,Base!$H$4:$J$55,3,FALSE),"")</f>
        <v>43526</v>
      </c>
      <c r="H410" s="54"/>
      <c r="I410" s="53" t="str">
        <f t="shared" ref="I410:I411" si="600">IF(IF(H410&lt;40,0,(H410-40)*1.5)=0,"",IF(H410&lt;40,0,(H410-40)*1.5))</f>
        <v/>
      </c>
      <c r="J410" s="28"/>
      <c r="K410" s="28"/>
      <c r="L410" s="53" t="str">
        <f t="shared" ref="L410:L411" si="601">IF(SUM(I410:K410)+IF(ISBLANK(H410),0,MIN(H410,40))=0,"",SUM(I410:K410)+IF(ISBLANK(H410),0,MIN(H410,40)))</f>
        <v/>
      </c>
      <c r="M410" s="54"/>
      <c r="N410" s="53" t="str">
        <f t="shared" ref="N410:N411" si="602">IF(M410&gt;40,IF(M410-40-(40-L410)&gt;0,(40-L410)+((M410-40)*1.5),40-L410),"")</f>
        <v/>
      </c>
      <c r="O410" s="53" t="str">
        <f>IF(SUMIFS(L$9:L410,B$9:B410,B410)-SUMIFS(M$9:M410,B$9:B410,B410)=0,"",IF(N410&lt;&gt;"",M410-L410-N410+SUMIFS(L$9:L410,B$9:B410,B410)-SUMIFS(M$9:M410,B$9:B410,B410),+SUMIFS(L$9:L410,B$9:B410,B410)-SUMIFS(M$9:M410,B$9:B410,B410)))</f>
        <v/>
      </c>
      <c r="P410" s="1"/>
      <c r="Q410" s="61"/>
    </row>
    <row r="411" spans="2:17" x14ac:dyDescent="0.2">
      <c r="B411" s="60" t="s">
        <v>48</v>
      </c>
      <c r="C411" s="64" t="s">
        <v>23</v>
      </c>
      <c r="D411" s="65">
        <v>2019</v>
      </c>
      <c r="E411" s="48" t="s">
        <v>10</v>
      </c>
      <c r="F411" s="28">
        <v>10</v>
      </c>
      <c r="G411" s="21">
        <f>IFERROR(VLOOKUP(F411,Base!$H$4:$J$55,3,FALSE),"")</f>
        <v>43533</v>
      </c>
      <c r="H411" s="54"/>
      <c r="I411" s="53" t="str">
        <f t="shared" si="600"/>
        <v/>
      </c>
      <c r="J411" s="28"/>
      <c r="K411" s="28"/>
      <c r="L411" s="53" t="str">
        <f t="shared" si="601"/>
        <v/>
      </c>
      <c r="M411" s="54"/>
      <c r="N411" s="53" t="str">
        <f t="shared" si="602"/>
        <v/>
      </c>
      <c r="O411" s="53" t="str">
        <f>IF(SUMIFS(L$9:L411,B$9:B411,B411)-SUMIFS(M$9:M411,B$9:B411,B411)=0,"",IF(N411&lt;&gt;"",M411-L411-N411+SUMIFS(L$9:L411,B$9:B411,B411)-SUMIFS(M$9:M411,B$9:B411,B411),+SUMIFS(L$9:L411,B$9:B411,B411)-SUMIFS(M$9:M411,B$9:B411,B411)))</f>
        <v/>
      </c>
      <c r="P411" s="1"/>
      <c r="Q411" s="61"/>
    </row>
    <row r="412" spans="2:17" x14ac:dyDescent="0.2">
      <c r="B412" s="60" t="s">
        <v>49</v>
      </c>
      <c r="C412" s="64" t="s">
        <v>24</v>
      </c>
      <c r="D412" s="65">
        <v>2019</v>
      </c>
      <c r="E412" s="48" t="s">
        <v>10</v>
      </c>
      <c r="F412" s="28">
        <v>9</v>
      </c>
      <c r="G412" s="21">
        <f>IFERROR(VLOOKUP(F412,Base!$H$4:$J$55,3,FALSE),"")</f>
        <v>43526</v>
      </c>
      <c r="H412" s="54"/>
      <c r="I412" s="53" t="str">
        <f t="shared" ref="I412:I413" si="603">IF(IF(H412&lt;40,0,(H412-40)*1.5)=0,"",IF(H412&lt;40,0,(H412-40)*1.5))</f>
        <v/>
      </c>
      <c r="J412" s="28"/>
      <c r="K412" s="28"/>
      <c r="L412" s="53" t="str">
        <f t="shared" ref="L412:L413" si="604">IF(SUM(I412:K412)+IF(ISBLANK(H412),0,MIN(H412,40))=0,"",SUM(I412:K412)+IF(ISBLANK(H412),0,MIN(H412,40)))</f>
        <v/>
      </c>
      <c r="M412" s="54"/>
      <c r="N412" s="53" t="str">
        <f t="shared" ref="N412:N413" si="605">IF(M412&gt;40,IF(M412-40-(40-L412)&gt;0,(40-L412)+((M412-40)*1.5),40-L412),"")</f>
        <v/>
      </c>
      <c r="O412" s="53" t="str">
        <f>IF(SUMIFS(L$9:L412,B$9:B412,B412)-SUMIFS(M$9:M412,B$9:B412,B412)=0,"",IF(N412&lt;&gt;"",M412-L412-N412+SUMIFS(L$9:L412,B$9:B412,B412)-SUMIFS(M$9:M412,B$9:B412,B412),+SUMIFS(L$9:L412,B$9:B412,B412)-SUMIFS(M$9:M412,B$9:B412,B412)))</f>
        <v/>
      </c>
      <c r="P412" s="1"/>
      <c r="Q412" s="61"/>
    </row>
    <row r="413" spans="2:17" x14ac:dyDescent="0.2">
      <c r="B413" s="60" t="s">
        <v>49</v>
      </c>
      <c r="C413" s="64" t="s">
        <v>24</v>
      </c>
      <c r="D413" s="65">
        <v>2019</v>
      </c>
      <c r="E413" s="48" t="s">
        <v>10</v>
      </c>
      <c r="F413" s="28">
        <v>10</v>
      </c>
      <c r="G413" s="21">
        <f>IFERROR(VLOOKUP(F413,Base!$H$4:$J$55,3,FALSE),"")</f>
        <v>43533</v>
      </c>
      <c r="H413" s="54"/>
      <c r="I413" s="53" t="str">
        <f t="shared" si="603"/>
        <v/>
      </c>
      <c r="J413" s="28"/>
      <c r="K413" s="28"/>
      <c r="L413" s="53" t="str">
        <f t="shared" si="604"/>
        <v/>
      </c>
      <c r="M413" s="54"/>
      <c r="N413" s="53" t="str">
        <f t="shared" si="605"/>
        <v/>
      </c>
      <c r="O413" s="53" t="str">
        <f>IF(SUMIFS(L$9:L413,B$9:B413,B413)-SUMIFS(M$9:M413,B$9:B413,B413)=0,"",IF(N413&lt;&gt;"",M413-L413-N413+SUMIFS(L$9:L413,B$9:B413,B413)-SUMIFS(M$9:M413,B$9:B413,B413),+SUMIFS(L$9:L413,B$9:B413,B413)-SUMIFS(M$9:M413,B$9:B413,B413)))</f>
        <v/>
      </c>
      <c r="P413" s="1"/>
      <c r="Q413" s="61"/>
    </row>
    <row r="414" spans="2:17" x14ac:dyDescent="0.2">
      <c r="B414" s="60" t="s">
        <v>50</v>
      </c>
      <c r="C414" s="64" t="s">
        <v>25</v>
      </c>
      <c r="D414" s="65">
        <v>2019</v>
      </c>
      <c r="E414" s="48" t="s">
        <v>10</v>
      </c>
      <c r="F414" s="28">
        <v>9</v>
      </c>
      <c r="G414" s="21">
        <f>IFERROR(VLOOKUP(F414,Base!$H$4:$J$55,3,FALSE),"")</f>
        <v>43526</v>
      </c>
      <c r="H414" s="54"/>
      <c r="I414" s="53" t="str">
        <f t="shared" ref="I414:I415" si="606">IF(IF(H414&lt;40,0,(H414-40)*1.5)=0,"",IF(H414&lt;40,0,(H414-40)*1.5))</f>
        <v/>
      </c>
      <c r="J414" s="28"/>
      <c r="K414" s="28"/>
      <c r="L414" s="53" t="str">
        <f t="shared" ref="L414:L415" si="607">IF(SUM(I414:K414)+IF(ISBLANK(H414),0,MIN(H414,40))=0,"",SUM(I414:K414)+IF(ISBLANK(H414),0,MIN(H414,40)))</f>
        <v/>
      </c>
      <c r="M414" s="54"/>
      <c r="N414" s="53" t="str">
        <f t="shared" ref="N414:N415" si="608">IF(M414&gt;40,IF(M414-40-(40-L414)&gt;0,(40-L414)+((M414-40)*1.5),40-L414),"")</f>
        <v/>
      </c>
      <c r="O414" s="53" t="str">
        <f>IF(SUMIFS(L$9:L414,B$9:B414,B414)-SUMIFS(M$9:M414,B$9:B414,B414)=0,"",IF(N414&lt;&gt;"",M414-L414-N414+SUMIFS(L$9:L414,B$9:B414,B414)-SUMIFS(M$9:M414,B$9:B414,B414),+SUMIFS(L$9:L414,B$9:B414,B414)-SUMIFS(M$9:M414,B$9:B414,B414)))</f>
        <v/>
      </c>
      <c r="P414" s="1"/>
      <c r="Q414" s="61"/>
    </row>
    <row r="415" spans="2:17" x14ac:dyDescent="0.2">
      <c r="B415" s="60" t="s">
        <v>50</v>
      </c>
      <c r="C415" s="64" t="s">
        <v>25</v>
      </c>
      <c r="D415" s="65">
        <v>2019</v>
      </c>
      <c r="E415" s="48" t="s">
        <v>10</v>
      </c>
      <c r="F415" s="28">
        <v>10</v>
      </c>
      <c r="G415" s="21">
        <f>IFERROR(VLOOKUP(F415,Base!$H$4:$J$55,3,FALSE),"")</f>
        <v>43533</v>
      </c>
      <c r="H415" s="54"/>
      <c r="I415" s="53" t="str">
        <f t="shared" si="606"/>
        <v/>
      </c>
      <c r="J415" s="28"/>
      <c r="K415" s="28"/>
      <c r="L415" s="53" t="str">
        <f t="shared" si="607"/>
        <v/>
      </c>
      <c r="M415" s="54"/>
      <c r="N415" s="53" t="str">
        <f t="shared" si="608"/>
        <v/>
      </c>
      <c r="O415" s="53" t="str">
        <f>IF(SUMIFS(L$9:L415,B$9:B415,B415)-SUMIFS(M$9:M415,B$9:B415,B415)=0,"",IF(N415&lt;&gt;"",M415-L415-N415+SUMIFS(L$9:L415,B$9:B415,B415)-SUMIFS(M$9:M415,B$9:B415,B415),+SUMIFS(L$9:L415,B$9:B415,B415)-SUMIFS(M$9:M415,B$9:B415,B415)))</f>
        <v/>
      </c>
      <c r="P415" s="1"/>
      <c r="Q415" s="61"/>
    </row>
    <row r="416" spans="2:17" x14ac:dyDescent="0.2">
      <c r="B416" s="60" t="s">
        <v>51</v>
      </c>
      <c r="C416" s="64" t="s">
        <v>26</v>
      </c>
      <c r="D416" s="65">
        <v>2019</v>
      </c>
      <c r="E416" s="48" t="s">
        <v>10</v>
      </c>
      <c r="F416" s="28">
        <v>9</v>
      </c>
      <c r="G416" s="21">
        <f>IFERROR(VLOOKUP(F416,Base!$H$4:$J$55,3,FALSE),"")</f>
        <v>43526</v>
      </c>
      <c r="H416" s="54"/>
      <c r="I416" s="53" t="str">
        <f t="shared" ref="I416:I417" si="609">IF(IF(H416&lt;40,0,(H416-40)*1.5)=0,"",IF(H416&lt;40,0,(H416-40)*1.5))</f>
        <v/>
      </c>
      <c r="J416" s="28"/>
      <c r="K416" s="28"/>
      <c r="L416" s="53" t="str">
        <f t="shared" ref="L416:L417" si="610">IF(SUM(I416:K416)+IF(ISBLANK(H416),0,MIN(H416,40))=0,"",SUM(I416:K416)+IF(ISBLANK(H416),0,MIN(H416,40)))</f>
        <v/>
      </c>
      <c r="M416" s="54"/>
      <c r="N416" s="53" t="str">
        <f t="shared" ref="N416:N417" si="611">IF(M416&gt;40,IF(M416-40-(40-L416)&gt;0,(40-L416)+((M416-40)*1.5),40-L416),"")</f>
        <v/>
      </c>
      <c r="O416" s="53" t="str">
        <f>IF(SUMIFS(L$9:L416,B$9:B416,B416)-SUMIFS(M$9:M416,B$9:B416,B416)=0,"",IF(N416&lt;&gt;"",M416-L416-N416+SUMIFS(L$9:L416,B$9:B416,B416)-SUMIFS(M$9:M416,B$9:B416,B416),+SUMIFS(L$9:L416,B$9:B416,B416)-SUMIFS(M$9:M416,B$9:B416,B416)))</f>
        <v/>
      </c>
      <c r="P416" s="1"/>
      <c r="Q416" s="61"/>
    </row>
    <row r="417" spans="2:17" x14ac:dyDescent="0.2">
      <c r="B417" s="60" t="s">
        <v>51</v>
      </c>
      <c r="C417" s="64" t="s">
        <v>26</v>
      </c>
      <c r="D417" s="65">
        <v>2019</v>
      </c>
      <c r="E417" s="48" t="s">
        <v>10</v>
      </c>
      <c r="F417" s="28">
        <v>10</v>
      </c>
      <c r="G417" s="21">
        <f>IFERROR(VLOOKUP(F417,Base!$H$4:$J$55,3,FALSE),"")</f>
        <v>43533</v>
      </c>
      <c r="H417" s="54"/>
      <c r="I417" s="53" t="str">
        <f t="shared" si="609"/>
        <v/>
      </c>
      <c r="J417" s="28"/>
      <c r="K417" s="28"/>
      <c r="L417" s="53" t="str">
        <f t="shared" si="610"/>
        <v/>
      </c>
      <c r="M417" s="54"/>
      <c r="N417" s="53" t="str">
        <f t="shared" si="611"/>
        <v/>
      </c>
      <c r="O417" s="53" t="str">
        <f>IF(SUMIFS(L$9:L417,B$9:B417,B417)-SUMIFS(M$9:M417,B$9:B417,B417)=0,"",IF(N417&lt;&gt;"",M417-L417-N417+SUMIFS(L$9:L417,B$9:B417,B417)-SUMIFS(M$9:M417,B$9:B417,B417),+SUMIFS(L$9:L417,B$9:B417,B417)-SUMIFS(M$9:M417,B$9:B417,B417)))</f>
        <v/>
      </c>
      <c r="P417" s="1"/>
      <c r="Q417" s="61"/>
    </row>
    <row r="418" spans="2:17" x14ac:dyDescent="0.2">
      <c r="B418" s="60" t="s">
        <v>52</v>
      </c>
      <c r="C418" s="64" t="s">
        <v>27</v>
      </c>
      <c r="D418" s="65">
        <v>2019</v>
      </c>
      <c r="E418" s="48" t="s">
        <v>10</v>
      </c>
      <c r="F418" s="28">
        <v>9</v>
      </c>
      <c r="G418" s="21">
        <f>IFERROR(VLOOKUP(F418,Base!$H$4:$J$55,3,FALSE),"")</f>
        <v>43526</v>
      </c>
      <c r="H418" s="54"/>
      <c r="I418" s="53" t="str">
        <f t="shared" ref="I418:I419" si="612">IF(IF(H418&lt;40,0,(H418-40)*1.5)=0,"",IF(H418&lt;40,0,(H418-40)*1.5))</f>
        <v/>
      </c>
      <c r="J418" s="28"/>
      <c r="K418" s="28"/>
      <c r="L418" s="53" t="str">
        <f t="shared" ref="L418:L419" si="613">IF(SUM(I418:K418)+IF(ISBLANK(H418),0,MIN(H418,40))=0,"",SUM(I418:K418)+IF(ISBLANK(H418),0,MIN(H418,40)))</f>
        <v/>
      </c>
      <c r="M418" s="54"/>
      <c r="N418" s="53" t="str">
        <f t="shared" ref="N418:N419" si="614">IF(M418&gt;40,IF(M418-40-(40-L418)&gt;0,(40-L418)+((M418-40)*1.5),40-L418),"")</f>
        <v/>
      </c>
      <c r="O418" s="53" t="str">
        <f>IF(SUMIFS(L$9:L418,B$9:B418,B418)-SUMIFS(M$9:M418,B$9:B418,B418)=0,"",IF(N418&lt;&gt;"",M418-L418-N418+SUMIFS(L$9:L418,B$9:B418,B418)-SUMIFS(M$9:M418,B$9:B418,B418),+SUMIFS(L$9:L418,B$9:B418,B418)-SUMIFS(M$9:M418,B$9:B418,B418)))</f>
        <v/>
      </c>
      <c r="P418" s="1"/>
      <c r="Q418" s="61"/>
    </row>
    <row r="419" spans="2:17" x14ac:dyDescent="0.2">
      <c r="B419" s="60" t="s">
        <v>52</v>
      </c>
      <c r="C419" s="64" t="s">
        <v>27</v>
      </c>
      <c r="D419" s="65">
        <v>2019</v>
      </c>
      <c r="E419" s="48" t="s">
        <v>10</v>
      </c>
      <c r="F419" s="28">
        <v>10</v>
      </c>
      <c r="G419" s="21">
        <f>IFERROR(VLOOKUP(F419,Base!$H$4:$J$55,3,FALSE),"")</f>
        <v>43533</v>
      </c>
      <c r="H419" s="54"/>
      <c r="I419" s="53" t="str">
        <f t="shared" si="612"/>
        <v/>
      </c>
      <c r="J419" s="28"/>
      <c r="K419" s="28"/>
      <c r="L419" s="53" t="str">
        <f t="shared" si="613"/>
        <v/>
      </c>
      <c r="M419" s="54"/>
      <c r="N419" s="53" t="str">
        <f t="shared" si="614"/>
        <v/>
      </c>
      <c r="O419" s="53" t="str">
        <f>IF(SUMIFS(L$9:L419,B$9:B419,B419)-SUMIFS(M$9:M419,B$9:B419,B419)=0,"",IF(N419&lt;&gt;"",M419-L419-N419+SUMIFS(L$9:L419,B$9:B419,B419)-SUMIFS(M$9:M419,B$9:B419,B419),+SUMIFS(L$9:L419,B$9:B419,B419)-SUMIFS(M$9:M419,B$9:B419,B419)))</f>
        <v/>
      </c>
      <c r="P419" s="1"/>
      <c r="Q419" s="61"/>
    </row>
    <row r="420" spans="2:17" x14ac:dyDescent="0.2">
      <c r="B420" s="60" t="s">
        <v>53</v>
      </c>
      <c r="C420" s="64" t="s">
        <v>23</v>
      </c>
      <c r="D420" s="65">
        <v>2019</v>
      </c>
      <c r="E420" s="48" t="s">
        <v>10</v>
      </c>
      <c r="F420" s="28">
        <v>9</v>
      </c>
      <c r="G420" s="21">
        <f>IFERROR(VLOOKUP(F420,Base!$H$4:$J$55,3,FALSE),"")</f>
        <v>43526</v>
      </c>
      <c r="H420" s="54"/>
      <c r="I420" s="53" t="str">
        <f t="shared" ref="I420:I421" si="615">IF(IF(H420&lt;40,0,(H420-40)*1.5)=0,"",IF(H420&lt;40,0,(H420-40)*1.5))</f>
        <v/>
      </c>
      <c r="J420" s="28"/>
      <c r="K420" s="28"/>
      <c r="L420" s="53" t="str">
        <f t="shared" ref="L420:L421" si="616">IF(SUM(I420:K420)+IF(ISBLANK(H420),0,MIN(H420,40))=0,"",SUM(I420:K420)+IF(ISBLANK(H420),0,MIN(H420,40)))</f>
        <v/>
      </c>
      <c r="M420" s="54"/>
      <c r="N420" s="53" t="str">
        <f t="shared" ref="N420:N421" si="617">IF(M420&gt;40,IF(M420-40-(40-L420)&gt;0,(40-L420)+((M420-40)*1.5),40-L420),"")</f>
        <v/>
      </c>
      <c r="O420" s="53" t="str">
        <f>IF(SUMIFS(L$9:L420,B$9:B420,B420)-SUMIFS(M$9:M420,B$9:B420,B420)=0,"",IF(N420&lt;&gt;"",M420-L420-N420+SUMIFS(L$9:L420,B$9:B420,B420)-SUMIFS(M$9:M420,B$9:B420,B420),+SUMIFS(L$9:L420,B$9:B420,B420)-SUMIFS(M$9:M420,B$9:B420,B420)))</f>
        <v/>
      </c>
      <c r="P420" s="1"/>
      <c r="Q420" s="61"/>
    </row>
    <row r="421" spans="2:17" x14ac:dyDescent="0.2">
      <c r="B421" s="60" t="s">
        <v>53</v>
      </c>
      <c r="C421" s="64" t="s">
        <v>23</v>
      </c>
      <c r="D421" s="65">
        <v>2019</v>
      </c>
      <c r="E421" s="48" t="s">
        <v>10</v>
      </c>
      <c r="F421" s="28">
        <v>10</v>
      </c>
      <c r="G421" s="21">
        <f>IFERROR(VLOOKUP(F421,Base!$H$4:$J$55,3,FALSE),"")</f>
        <v>43533</v>
      </c>
      <c r="H421" s="54"/>
      <c r="I421" s="53" t="str">
        <f t="shared" si="615"/>
        <v/>
      </c>
      <c r="J421" s="28"/>
      <c r="K421" s="28"/>
      <c r="L421" s="53" t="str">
        <f t="shared" si="616"/>
        <v/>
      </c>
      <c r="M421" s="54"/>
      <c r="N421" s="53" t="str">
        <f t="shared" si="617"/>
        <v/>
      </c>
      <c r="O421" s="53" t="str">
        <f>IF(SUMIFS(L$9:L421,B$9:B421,B421)-SUMIFS(M$9:M421,B$9:B421,B421)=0,"",IF(N421&lt;&gt;"",M421-L421-N421+SUMIFS(L$9:L421,B$9:B421,B421)-SUMIFS(M$9:M421,B$9:B421,B421),+SUMIFS(L$9:L421,B$9:B421,B421)-SUMIFS(M$9:M421,B$9:B421,B421)))</f>
        <v/>
      </c>
      <c r="P421" s="1"/>
      <c r="Q421" s="61"/>
    </row>
    <row r="422" spans="2:17" x14ac:dyDescent="0.2">
      <c r="B422" s="60" t="s">
        <v>54</v>
      </c>
      <c r="C422" s="64" t="s">
        <v>24</v>
      </c>
      <c r="D422" s="65">
        <v>2019</v>
      </c>
      <c r="E422" s="48" t="s">
        <v>10</v>
      </c>
      <c r="F422" s="28">
        <v>9</v>
      </c>
      <c r="G422" s="21">
        <f>IFERROR(VLOOKUP(F422,Base!$H$4:$J$55,3,FALSE),"")</f>
        <v>43526</v>
      </c>
      <c r="H422" s="54"/>
      <c r="I422" s="53" t="str">
        <f t="shared" ref="I422:I423" si="618">IF(IF(H422&lt;40,0,(H422-40)*1.5)=0,"",IF(H422&lt;40,0,(H422-40)*1.5))</f>
        <v/>
      </c>
      <c r="J422" s="28"/>
      <c r="K422" s="28"/>
      <c r="L422" s="53" t="str">
        <f t="shared" ref="L422:L423" si="619">IF(SUM(I422:K422)+IF(ISBLANK(H422),0,MIN(H422,40))=0,"",SUM(I422:K422)+IF(ISBLANK(H422),0,MIN(H422,40)))</f>
        <v/>
      </c>
      <c r="M422" s="54"/>
      <c r="N422" s="53" t="str">
        <f t="shared" ref="N422:N423" si="620">IF(M422&gt;40,IF(M422-40-(40-L422)&gt;0,(40-L422)+((M422-40)*1.5),40-L422),"")</f>
        <v/>
      </c>
      <c r="O422" s="53" t="str">
        <f>IF(SUMIFS(L$9:L422,B$9:B422,B422)-SUMIFS(M$9:M422,B$9:B422,B422)=0,"",IF(N422&lt;&gt;"",M422-L422-N422+SUMIFS(L$9:L422,B$9:B422,B422)-SUMIFS(M$9:M422,B$9:B422,B422),+SUMIFS(L$9:L422,B$9:B422,B422)-SUMIFS(M$9:M422,B$9:B422,B422)))</f>
        <v/>
      </c>
      <c r="P422" s="1"/>
      <c r="Q422" s="61"/>
    </row>
    <row r="423" spans="2:17" x14ac:dyDescent="0.2">
      <c r="B423" s="60" t="s">
        <v>54</v>
      </c>
      <c r="C423" s="64" t="s">
        <v>24</v>
      </c>
      <c r="D423" s="65">
        <v>2019</v>
      </c>
      <c r="E423" s="48" t="s">
        <v>10</v>
      </c>
      <c r="F423" s="28">
        <v>10</v>
      </c>
      <c r="G423" s="21">
        <f>IFERROR(VLOOKUP(F423,Base!$H$4:$J$55,3,FALSE),"")</f>
        <v>43533</v>
      </c>
      <c r="H423" s="54"/>
      <c r="I423" s="53" t="str">
        <f t="shared" si="618"/>
        <v/>
      </c>
      <c r="J423" s="28"/>
      <c r="K423" s="28"/>
      <c r="L423" s="53" t="str">
        <f t="shared" si="619"/>
        <v/>
      </c>
      <c r="M423" s="54"/>
      <c r="N423" s="53" t="str">
        <f t="shared" si="620"/>
        <v/>
      </c>
      <c r="O423" s="53" t="str">
        <f>IF(SUMIFS(L$9:L423,B$9:B423,B423)-SUMIFS(M$9:M423,B$9:B423,B423)=0,"",IF(N423&lt;&gt;"",M423-L423-N423+SUMIFS(L$9:L423,B$9:B423,B423)-SUMIFS(M$9:M423,B$9:B423,B423),+SUMIFS(L$9:L423,B$9:B423,B423)-SUMIFS(M$9:M423,B$9:B423,B423)))</f>
        <v/>
      </c>
      <c r="P423" s="1"/>
      <c r="Q423" s="61"/>
    </row>
    <row r="424" spans="2:17" x14ac:dyDescent="0.2">
      <c r="B424" s="60" t="s">
        <v>55</v>
      </c>
      <c r="C424" s="64" t="s">
        <v>25</v>
      </c>
      <c r="D424" s="65">
        <v>2019</v>
      </c>
      <c r="E424" s="48" t="s">
        <v>10</v>
      </c>
      <c r="F424" s="28">
        <v>9</v>
      </c>
      <c r="G424" s="21">
        <f>IFERROR(VLOOKUP(F424,Base!$H$4:$J$55,3,FALSE),"")</f>
        <v>43526</v>
      </c>
      <c r="H424" s="54"/>
      <c r="I424" s="53" t="str">
        <f t="shared" ref="I424:I425" si="621">IF(IF(H424&lt;40,0,(H424-40)*1.5)=0,"",IF(H424&lt;40,0,(H424-40)*1.5))</f>
        <v/>
      </c>
      <c r="J424" s="28"/>
      <c r="K424" s="28"/>
      <c r="L424" s="53" t="str">
        <f t="shared" ref="L424:L425" si="622">IF(SUM(I424:K424)+IF(ISBLANK(H424),0,MIN(H424,40))=0,"",SUM(I424:K424)+IF(ISBLANK(H424),0,MIN(H424,40)))</f>
        <v/>
      </c>
      <c r="M424" s="54"/>
      <c r="N424" s="53" t="str">
        <f t="shared" ref="N424:N425" si="623">IF(M424&gt;40,IF(M424-40-(40-L424)&gt;0,(40-L424)+((M424-40)*1.5),40-L424),"")</f>
        <v/>
      </c>
      <c r="O424" s="53" t="str">
        <f>IF(SUMIFS(L$9:L424,B$9:B424,B424)-SUMIFS(M$9:M424,B$9:B424,B424)=0,"",IF(N424&lt;&gt;"",M424-L424-N424+SUMIFS(L$9:L424,B$9:B424,B424)-SUMIFS(M$9:M424,B$9:B424,B424),+SUMIFS(L$9:L424,B$9:B424,B424)-SUMIFS(M$9:M424,B$9:B424,B424)))</f>
        <v/>
      </c>
      <c r="P424" s="1"/>
      <c r="Q424" s="61"/>
    </row>
    <row r="425" spans="2:17" x14ac:dyDescent="0.2">
      <c r="B425" s="60" t="s">
        <v>55</v>
      </c>
      <c r="C425" s="64" t="s">
        <v>25</v>
      </c>
      <c r="D425" s="65">
        <v>2019</v>
      </c>
      <c r="E425" s="48" t="s">
        <v>10</v>
      </c>
      <c r="F425" s="28">
        <v>10</v>
      </c>
      <c r="G425" s="21">
        <f>IFERROR(VLOOKUP(F425,Base!$H$4:$J$55,3,FALSE),"")</f>
        <v>43533</v>
      </c>
      <c r="H425" s="54"/>
      <c r="I425" s="53" t="str">
        <f t="shared" si="621"/>
        <v/>
      </c>
      <c r="J425" s="28"/>
      <c r="K425" s="28"/>
      <c r="L425" s="53" t="str">
        <f t="shared" si="622"/>
        <v/>
      </c>
      <c r="M425" s="54"/>
      <c r="N425" s="53" t="str">
        <f t="shared" si="623"/>
        <v/>
      </c>
      <c r="O425" s="53" t="str">
        <f>IF(SUMIFS(L$9:L425,B$9:B425,B425)-SUMIFS(M$9:M425,B$9:B425,B425)=0,"",IF(N425&lt;&gt;"",M425-L425-N425+SUMIFS(L$9:L425,B$9:B425,B425)-SUMIFS(M$9:M425,B$9:B425,B425),+SUMIFS(L$9:L425,B$9:B425,B425)-SUMIFS(M$9:M425,B$9:B425,B425)))</f>
        <v/>
      </c>
      <c r="P425" s="1"/>
      <c r="Q425" s="61"/>
    </row>
    <row r="426" spans="2:17" x14ac:dyDescent="0.2">
      <c r="B426" s="60" t="s">
        <v>56</v>
      </c>
      <c r="C426" s="64" t="s">
        <v>26</v>
      </c>
      <c r="D426" s="65">
        <v>2019</v>
      </c>
      <c r="E426" s="48" t="s">
        <v>10</v>
      </c>
      <c r="F426" s="28">
        <v>9</v>
      </c>
      <c r="G426" s="21">
        <f>IFERROR(VLOOKUP(F426,Base!$H$4:$J$55,3,FALSE),"")</f>
        <v>43526</v>
      </c>
      <c r="H426" s="54"/>
      <c r="I426" s="53" t="str">
        <f t="shared" ref="I426:I427" si="624">IF(IF(H426&lt;40,0,(H426-40)*1.5)=0,"",IF(H426&lt;40,0,(H426-40)*1.5))</f>
        <v/>
      </c>
      <c r="J426" s="28"/>
      <c r="K426" s="28"/>
      <c r="L426" s="53" t="str">
        <f t="shared" ref="L426:L427" si="625">IF(SUM(I426:K426)+IF(ISBLANK(H426),0,MIN(H426,40))=0,"",SUM(I426:K426)+IF(ISBLANK(H426),0,MIN(H426,40)))</f>
        <v/>
      </c>
      <c r="M426" s="54"/>
      <c r="N426" s="53" t="str">
        <f t="shared" ref="N426:N427" si="626">IF(M426&gt;40,IF(M426-40-(40-L426)&gt;0,(40-L426)+((M426-40)*1.5),40-L426),"")</f>
        <v/>
      </c>
      <c r="O426" s="53" t="str">
        <f>IF(SUMIFS(L$9:L426,B$9:B426,B426)-SUMIFS(M$9:M426,B$9:B426,B426)=0,"",IF(N426&lt;&gt;"",M426-L426-N426+SUMIFS(L$9:L426,B$9:B426,B426)-SUMIFS(M$9:M426,B$9:B426,B426),+SUMIFS(L$9:L426,B$9:B426,B426)-SUMIFS(M$9:M426,B$9:B426,B426)))</f>
        <v/>
      </c>
      <c r="P426" s="1"/>
      <c r="Q426" s="61"/>
    </row>
    <row r="427" spans="2:17" x14ac:dyDescent="0.2">
      <c r="B427" s="60" t="s">
        <v>56</v>
      </c>
      <c r="C427" s="64" t="s">
        <v>26</v>
      </c>
      <c r="D427" s="65">
        <v>2019</v>
      </c>
      <c r="E427" s="48" t="s">
        <v>10</v>
      </c>
      <c r="F427" s="28">
        <v>10</v>
      </c>
      <c r="G427" s="21">
        <f>IFERROR(VLOOKUP(F427,Base!$H$4:$J$55,3,FALSE),"")</f>
        <v>43533</v>
      </c>
      <c r="H427" s="54"/>
      <c r="I427" s="53" t="str">
        <f t="shared" si="624"/>
        <v/>
      </c>
      <c r="J427" s="28"/>
      <c r="K427" s="28"/>
      <c r="L427" s="53" t="str">
        <f t="shared" si="625"/>
        <v/>
      </c>
      <c r="M427" s="54"/>
      <c r="N427" s="53" t="str">
        <f t="shared" si="626"/>
        <v/>
      </c>
      <c r="O427" s="53" t="str">
        <f>IF(SUMIFS(L$9:L427,B$9:B427,B427)-SUMIFS(M$9:M427,B$9:B427,B427)=0,"",IF(N427&lt;&gt;"",M427-L427-N427+SUMIFS(L$9:L427,B$9:B427,B427)-SUMIFS(M$9:M427,B$9:B427,B427),+SUMIFS(L$9:L427,B$9:B427,B427)-SUMIFS(M$9:M427,B$9:B427,B427)))</f>
        <v/>
      </c>
      <c r="P427" s="1"/>
      <c r="Q427" s="61"/>
    </row>
    <row r="428" spans="2:17" x14ac:dyDescent="0.2">
      <c r="B428" s="60" t="s">
        <v>57</v>
      </c>
      <c r="C428" s="64" t="s">
        <v>27</v>
      </c>
      <c r="D428" s="65">
        <v>2019</v>
      </c>
      <c r="E428" s="48" t="s">
        <v>10</v>
      </c>
      <c r="F428" s="28">
        <v>9</v>
      </c>
      <c r="G428" s="21">
        <f>IFERROR(VLOOKUP(F428,Base!$H$4:$J$55,3,FALSE),"")</f>
        <v>43526</v>
      </c>
      <c r="H428" s="54"/>
      <c r="I428" s="53" t="str">
        <f t="shared" ref="I428:I429" si="627">IF(IF(H428&lt;40,0,(H428-40)*1.5)=0,"",IF(H428&lt;40,0,(H428-40)*1.5))</f>
        <v/>
      </c>
      <c r="J428" s="28"/>
      <c r="K428" s="28"/>
      <c r="L428" s="53" t="str">
        <f t="shared" ref="L428:L429" si="628">IF(SUM(I428:K428)+IF(ISBLANK(H428),0,MIN(H428,40))=0,"",SUM(I428:K428)+IF(ISBLANK(H428),0,MIN(H428,40)))</f>
        <v/>
      </c>
      <c r="M428" s="54"/>
      <c r="N428" s="53" t="str">
        <f t="shared" ref="N428:N429" si="629">IF(M428&gt;40,IF(M428-40-(40-L428)&gt;0,(40-L428)+((M428-40)*1.5),40-L428),"")</f>
        <v/>
      </c>
      <c r="O428" s="53" t="str">
        <f>IF(SUMIFS(L$9:L428,B$9:B428,B428)-SUMIFS(M$9:M428,B$9:B428,B428)=0,"",IF(N428&lt;&gt;"",M428-L428-N428+SUMIFS(L$9:L428,B$9:B428,B428)-SUMIFS(M$9:M428,B$9:B428,B428),+SUMIFS(L$9:L428,B$9:B428,B428)-SUMIFS(M$9:M428,B$9:B428,B428)))</f>
        <v/>
      </c>
      <c r="P428" s="1"/>
      <c r="Q428" s="61"/>
    </row>
    <row r="429" spans="2:17" x14ac:dyDescent="0.2">
      <c r="B429" s="60" t="s">
        <v>57</v>
      </c>
      <c r="C429" s="64" t="s">
        <v>27</v>
      </c>
      <c r="D429" s="65">
        <v>2019</v>
      </c>
      <c r="E429" s="48" t="s">
        <v>10</v>
      </c>
      <c r="F429" s="28">
        <v>10</v>
      </c>
      <c r="G429" s="21">
        <f>IFERROR(VLOOKUP(F429,Base!$H$4:$J$55,3,FALSE),"")</f>
        <v>43533</v>
      </c>
      <c r="H429" s="54"/>
      <c r="I429" s="53" t="str">
        <f t="shared" si="627"/>
        <v/>
      </c>
      <c r="J429" s="28"/>
      <c r="K429" s="28"/>
      <c r="L429" s="53" t="str">
        <f t="shared" si="628"/>
        <v/>
      </c>
      <c r="M429" s="54"/>
      <c r="N429" s="53" t="str">
        <f t="shared" si="629"/>
        <v/>
      </c>
      <c r="O429" s="53" t="str">
        <f>IF(SUMIFS(L$9:L429,B$9:B429,B429)-SUMIFS(M$9:M429,B$9:B429,B429)=0,"",IF(N429&lt;&gt;"",M429-L429-N429+SUMIFS(L$9:L429,B$9:B429,B429)-SUMIFS(M$9:M429,B$9:B429,B429),+SUMIFS(L$9:L429,B$9:B429,B429)-SUMIFS(M$9:M429,B$9:B429,B429)))</f>
        <v/>
      </c>
      <c r="P429" s="1"/>
      <c r="Q429" s="61"/>
    </row>
    <row r="430" spans="2:17" x14ac:dyDescent="0.2">
      <c r="B430" s="60" t="s">
        <v>58</v>
      </c>
      <c r="C430" s="64" t="s">
        <v>23</v>
      </c>
      <c r="D430" s="65">
        <v>2019</v>
      </c>
      <c r="E430" s="48" t="s">
        <v>10</v>
      </c>
      <c r="F430" s="28">
        <v>9</v>
      </c>
      <c r="G430" s="21">
        <f>IFERROR(VLOOKUP(F430,Base!$H$4:$J$55,3,FALSE),"")</f>
        <v>43526</v>
      </c>
      <c r="H430" s="54"/>
      <c r="I430" s="53" t="str">
        <f t="shared" ref="I430:I431" si="630">IF(IF(H430&lt;40,0,(H430-40)*1.5)=0,"",IF(H430&lt;40,0,(H430-40)*1.5))</f>
        <v/>
      </c>
      <c r="J430" s="28"/>
      <c r="K430" s="28"/>
      <c r="L430" s="53" t="str">
        <f t="shared" ref="L430:L431" si="631">IF(SUM(I430:K430)+IF(ISBLANK(H430),0,MIN(H430,40))=0,"",SUM(I430:K430)+IF(ISBLANK(H430),0,MIN(H430,40)))</f>
        <v/>
      </c>
      <c r="M430" s="54"/>
      <c r="N430" s="53" t="str">
        <f t="shared" ref="N430:N431" si="632">IF(M430&gt;40,IF(M430-40-(40-L430)&gt;0,(40-L430)+((M430-40)*1.5),40-L430),"")</f>
        <v/>
      </c>
      <c r="O430" s="53" t="str">
        <f>IF(SUMIFS(L$9:L430,B$9:B430,B430)-SUMIFS(M$9:M430,B$9:B430,B430)=0,"",IF(N430&lt;&gt;"",M430-L430-N430+SUMIFS(L$9:L430,B$9:B430,B430)-SUMIFS(M$9:M430,B$9:B430,B430),+SUMIFS(L$9:L430,B$9:B430,B430)-SUMIFS(M$9:M430,B$9:B430,B430)))</f>
        <v/>
      </c>
      <c r="P430" s="1"/>
      <c r="Q430" s="61"/>
    </row>
    <row r="431" spans="2:17" x14ac:dyDescent="0.2">
      <c r="B431" s="60" t="s">
        <v>58</v>
      </c>
      <c r="C431" s="64" t="s">
        <v>23</v>
      </c>
      <c r="D431" s="65">
        <v>2019</v>
      </c>
      <c r="E431" s="48" t="s">
        <v>10</v>
      </c>
      <c r="F431" s="28">
        <v>10</v>
      </c>
      <c r="G431" s="21">
        <f>IFERROR(VLOOKUP(F431,Base!$H$4:$J$55,3,FALSE),"")</f>
        <v>43533</v>
      </c>
      <c r="H431" s="54"/>
      <c r="I431" s="53" t="str">
        <f t="shared" si="630"/>
        <v/>
      </c>
      <c r="J431" s="28"/>
      <c r="K431" s="28"/>
      <c r="L431" s="53" t="str">
        <f t="shared" si="631"/>
        <v/>
      </c>
      <c r="M431" s="54"/>
      <c r="N431" s="53" t="str">
        <f t="shared" si="632"/>
        <v/>
      </c>
      <c r="O431" s="53" t="str">
        <f>IF(SUMIFS(L$9:L431,B$9:B431,B431)-SUMIFS(M$9:M431,B$9:B431,B431)=0,"",IF(N431&lt;&gt;"",M431-L431-N431+SUMIFS(L$9:L431,B$9:B431,B431)-SUMIFS(M$9:M431,B$9:B431,B431),+SUMIFS(L$9:L431,B$9:B431,B431)-SUMIFS(M$9:M431,B$9:B431,B431)))</f>
        <v/>
      </c>
      <c r="P431" s="1"/>
      <c r="Q431" s="61"/>
    </row>
    <row r="432" spans="2:17" x14ac:dyDescent="0.2">
      <c r="B432" s="60" t="s">
        <v>59</v>
      </c>
      <c r="C432" s="64" t="s">
        <v>24</v>
      </c>
      <c r="D432" s="65">
        <v>2019</v>
      </c>
      <c r="E432" s="48" t="s">
        <v>10</v>
      </c>
      <c r="F432" s="28">
        <v>9</v>
      </c>
      <c r="G432" s="21">
        <f>IFERROR(VLOOKUP(F432,Base!$H$4:$J$55,3,FALSE),"")</f>
        <v>43526</v>
      </c>
      <c r="H432" s="54"/>
      <c r="I432" s="53" t="str">
        <f t="shared" ref="I432:I433" si="633">IF(IF(H432&lt;40,0,(H432-40)*1.5)=0,"",IF(H432&lt;40,0,(H432-40)*1.5))</f>
        <v/>
      </c>
      <c r="J432" s="28"/>
      <c r="K432" s="28"/>
      <c r="L432" s="53" t="str">
        <f t="shared" ref="L432:L433" si="634">IF(SUM(I432:K432)+IF(ISBLANK(H432),0,MIN(H432,40))=0,"",SUM(I432:K432)+IF(ISBLANK(H432),0,MIN(H432,40)))</f>
        <v/>
      </c>
      <c r="M432" s="54"/>
      <c r="N432" s="53" t="str">
        <f t="shared" ref="N432:N433" si="635">IF(M432&gt;40,IF(M432-40-(40-L432)&gt;0,(40-L432)+((M432-40)*1.5),40-L432),"")</f>
        <v/>
      </c>
      <c r="O432" s="53" t="str">
        <f>IF(SUMIFS(L$9:L432,B$9:B432,B432)-SUMIFS(M$9:M432,B$9:B432,B432)=0,"",IF(N432&lt;&gt;"",M432-L432-N432+SUMIFS(L$9:L432,B$9:B432,B432)-SUMIFS(M$9:M432,B$9:B432,B432),+SUMIFS(L$9:L432,B$9:B432,B432)-SUMIFS(M$9:M432,B$9:B432,B432)))</f>
        <v/>
      </c>
      <c r="P432" s="1"/>
      <c r="Q432" s="61"/>
    </row>
    <row r="433" spans="2:17" x14ac:dyDescent="0.2">
      <c r="B433" s="60" t="s">
        <v>59</v>
      </c>
      <c r="C433" s="64" t="s">
        <v>24</v>
      </c>
      <c r="D433" s="65">
        <v>2019</v>
      </c>
      <c r="E433" s="48" t="s">
        <v>10</v>
      </c>
      <c r="F433" s="28">
        <v>10</v>
      </c>
      <c r="G433" s="21">
        <f>IFERROR(VLOOKUP(F433,Base!$H$4:$J$55,3,FALSE),"")</f>
        <v>43533</v>
      </c>
      <c r="H433" s="54"/>
      <c r="I433" s="53" t="str">
        <f t="shared" si="633"/>
        <v/>
      </c>
      <c r="J433" s="28"/>
      <c r="K433" s="28"/>
      <c r="L433" s="53" t="str">
        <f t="shared" si="634"/>
        <v/>
      </c>
      <c r="M433" s="54"/>
      <c r="N433" s="53" t="str">
        <f t="shared" si="635"/>
        <v/>
      </c>
      <c r="O433" s="53" t="str">
        <f>IF(SUMIFS(L$9:L433,B$9:B433,B433)-SUMIFS(M$9:M433,B$9:B433,B433)=0,"",IF(N433&lt;&gt;"",M433-L433-N433+SUMIFS(L$9:L433,B$9:B433,B433)-SUMIFS(M$9:M433,B$9:B433,B433),+SUMIFS(L$9:L433,B$9:B433,B433)-SUMIFS(M$9:M433,B$9:B433,B433)))</f>
        <v/>
      </c>
      <c r="P433" s="1"/>
      <c r="Q433" s="61"/>
    </row>
    <row r="434" spans="2:17" x14ac:dyDescent="0.2">
      <c r="B434" s="60" t="s">
        <v>60</v>
      </c>
      <c r="C434" s="64" t="s">
        <v>25</v>
      </c>
      <c r="D434" s="65">
        <v>2019</v>
      </c>
      <c r="E434" s="48" t="s">
        <v>10</v>
      </c>
      <c r="F434" s="28">
        <v>9</v>
      </c>
      <c r="G434" s="21">
        <f>IFERROR(VLOOKUP(F434,Base!$H$4:$J$55,3,FALSE),"")</f>
        <v>43526</v>
      </c>
      <c r="H434" s="54"/>
      <c r="I434" s="53" t="str">
        <f t="shared" ref="I434:I435" si="636">IF(IF(H434&lt;40,0,(H434-40)*1.5)=0,"",IF(H434&lt;40,0,(H434-40)*1.5))</f>
        <v/>
      </c>
      <c r="J434" s="28"/>
      <c r="K434" s="28"/>
      <c r="L434" s="53" t="str">
        <f t="shared" ref="L434:L435" si="637">IF(SUM(I434:K434)+IF(ISBLANK(H434),0,MIN(H434,40))=0,"",SUM(I434:K434)+IF(ISBLANK(H434),0,MIN(H434,40)))</f>
        <v/>
      </c>
      <c r="M434" s="54"/>
      <c r="N434" s="53" t="str">
        <f t="shared" ref="N434:N435" si="638">IF(M434&gt;40,IF(M434-40-(40-L434)&gt;0,(40-L434)+((M434-40)*1.5),40-L434),"")</f>
        <v/>
      </c>
      <c r="O434" s="53" t="str">
        <f>IF(SUMIFS(L$9:L434,B$9:B434,B434)-SUMIFS(M$9:M434,B$9:B434,B434)=0,"",IF(N434&lt;&gt;"",M434-L434-N434+SUMIFS(L$9:L434,B$9:B434,B434)-SUMIFS(M$9:M434,B$9:B434,B434),+SUMIFS(L$9:L434,B$9:B434,B434)-SUMIFS(M$9:M434,B$9:B434,B434)))</f>
        <v/>
      </c>
      <c r="P434" s="1"/>
      <c r="Q434" s="61"/>
    </row>
    <row r="435" spans="2:17" x14ac:dyDescent="0.2">
      <c r="B435" s="60" t="s">
        <v>60</v>
      </c>
      <c r="C435" s="64" t="s">
        <v>25</v>
      </c>
      <c r="D435" s="65">
        <v>2019</v>
      </c>
      <c r="E435" s="48" t="s">
        <v>10</v>
      </c>
      <c r="F435" s="28">
        <v>10</v>
      </c>
      <c r="G435" s="21">
        <f>IFERROR(VLOOKUP(F435,Base!$H$4:$J$55,3,FALSE),"")</f>
        <v>43533</v>
      </c>
      <c r="H435" s="54"/>
      <c r="I435" s="53" t="str">
        <f t="shared" si="636"/>
        <v/>
      </c>
      <c r="J435" s="28"/>
      <c r="K435" s="28"/>
      <c r="L435" s="53" t="str">
        <f t="shared" si="637"/>
        <v/>
      </c>
      <c r="M435" s="54"/>
      <c r="N435" s="53" t="str">
        <f t="shared" si="638"/>
        <v/>
      </c>
      <c r="O435" s="53" t="str">
        <f>IF(SUMIFS(L$9:L435,B$9:B435,B435)-SUMIFS(M$9:M435,B$9:B435,B435)=0,"",IF(N435&lt;&gt;"",M435-L435-N435+SUMIFS(L$9:L435,B$9:B435,B435)-SUMIFS(M$9:M435,B$9:B435,B435),+SUMIFS(L$9:L435,B$9:B435,B435)-SUMIFS(M$9:M435,B$9:B435,B435)))</f>
        <v/>
      </c>
      <c r="P435" s="1"/>
      <c r="Q435" s="61"/>
    </row>
    <row r="436" spans="2:17" x14ac:dyDescent="0.2">
      <c r="B436" s="60" t="s">
        <v>61</v>
      </c>
      <c r="C436" s="64" t="s">
        <v>26</v>
      </c>
      <c r="D436" s="65">
        <v>2019</v>
      </c>
      <c r="E436" s="48" t="s">
        <v>10</v>
      </c>
      <c r="F436" s="28">
        <v>9</v>
      </c>
      <c r="G436" s="21">
        <f>IFERROR(VLOOKUP(F436,Base!$H$4:$J$55,3,FALSE),"")</f>
        <v>43526</v>
      </c>
      <c r="H436" s="54"/>
      <c r="I436" s="53" t="str">
        <f t="shared" ref="I436:I437" si="639">IF(IF(H436&lt;40,0,(H436-40)*1.5)=0,"",IF(H436&lt;40,0,(H436-40)*1.5))</f>
        <v/>
      </c>
      <c r="J436" s="28"/>
      <c r="K436" s="28"/>
      <c r="L436" s="53" t="str">
        <f t="shared" ref="L436:L437" si="640">IF(SUM(I436:K436)+IF(ISBLANK(H436),0,MIN(H436,40))=0,"",SUM(I436:K436)+IF(ISBLANK(H436),0,MIN(H436,40)))</f>
        <v/>
      </c>
      <c r="M436" s="54"/>
      <c r="N436" s="53" t="str">
        <f t="shared" ref="N436:N437" si="641">IF(M436&gt;40,IF(M436-40-(40-L436)&gt;0,(40-L436)+((M436-40)*1.5),40-L436),"")</f>
        <v/>
      </c>
      <c r="O436" s="53" t="str">
        <f>IF(SUMIFS(L$9:L436,B$9:B436,B436)-SUMIFS(M$9:M436,B$9:B436,B436)=0,"",IF(N436&lt;&gt;"",M436-L436-N436+SUMIFS(L$9:L436,B$9:B436,B436)-SUMIFS(M$9:M436,B$9:B436,B436),+SUMIFS(L$9:L436,B$9:B436,B436)-SUMIFS(M$9:M436,B$9:B436,B436)))</f>
        <v/>
      </c>
      <c r="P436" s="1"/>
      <c r="Q436" s="61"/>
    </row>
    <row r="437" spans="2:17" x14ac:dyDescent="0.2">
      <c r="B437" s="60" t="s">
        <v>61</v>
      </c>
      <c r="C437" s="64" t="s">
        <v>26</v>
      </c>
      <c r="D437" s="65">
        <v>2019</v>
      </c>
      <c r="E437" s="48" t="s">
        <v>10</v>
      </c>
      <c r="F437" s="28">
        <v>10</v>
      </c>
      <c r="G437" s="21">
        <f>IFERROR(VLOOKUP(F437,Base!$H$4:$J$55,3,FALSE),"")</f>
        <v>43533</v>
      </c>
      <c r="H437" s="54"/>
      <c r="I437" s="53" t="str">
        <f t="shared" si="639"/>
        <v/>
      </c>
      <c r="J437" s="28"/>
      <c r="K437" s="28"/>
      <c r="L437" s="53" t="str">
        <f t="shared" si="640"/>
        <v/>
      </c>
      <c r="M437" s="54"/>
      <c r="N437" s="53" t="str">
        <f t="shared" si="641"/>
        <v/>
      </c>
      <c r="O437" s="53" t="str">
        <f>IF(SUMIFS(L$9:L437,B$9:B437,B437)-SUMIFS(M$9:M437,B$9:B437,B437)=0,"",IF(N437&lt;&gt;"",M437-L437-N437+SUMIFS(L$9:L437,B$9:B437,B437)-SUMIFS(M$9:M437,B$9:B437,B437),+SUMIFS(L$9:L437,B$9:B437,B437)-SUMIFS(M$9:M437,B$9:B437,B437)))</f>
        <v/>
      </c>
      <c r="P437" s="1"/>
      <c r="Q437" s="61"/>
    </row>
    <row r="438" spans="2:17" x14ac:dyDescent="0.2">
      <c r="B438" s="60" t="s">
        <v>62</v>
      </c>
      <c r="C438" s="64" t="s">
        <v>27</v>
      </c>
      <c r="D438" s="65">
        <v>2019</v>
      </c>
      <c r="E438" s="48" t="s">
        <v>10</v>
      </c>
      <c r="F438" s="28">
        <v>9</v>
      </c>
      <c r="G438" s="21">
        <f>IFERROR(VLOOKUP(F438,Base!$H$4:$J$55,3,FALSE),"")</f>
        <v>43526</v>
      </c>
      <c r="H438" s="54"/>
      <c r="I438" s="53" t="str">
        <f t="shared" ref="I438:I439" si="642">IF(IF(H438&lt;40,0,(H438-40)*1.5)=0,"",IF(H438&lt;40,0,(H438-40)*1.5))</f>
        <v/>
      </c>
      <c r="J438" s="28"/>
      <c r="K438" s="28"/>
      <c r="L438" s="53" t="str">
        <f t="shared" ref="L438:L439" si="643">IF(SUM(I438:K438)+IF(ISBLANK(H438),0,MIN(H438,40))=0,"",SUM(I438:K438)+IF(ISBLANK(H438),0,MIN(H438,40)))</f>
        <v/>
      </c>
      <c r="M438" s="54"/>
      <c r="N438" s="53" t="str">
        <f t="shared" ref="N438:N439" si="644">IF(M438&gt;40,IF(M438-40-(40-L438)&gt;0,(40-L438)+((M438-40)*1.5),40-L438),"")</f>
        <v/>
      </c>
      <c r="O438" s="53" t="str">
        <f>IF(SUMIFS(L$9:L438,B$9:B438,B438)-SUMIFS(M$9:M438,B$9:B438,B438)=0,"",IF(N438&lt;&gt;"",M438-L438-N438+SUMIFS(L$9:L438,B$9:B438,B438)-SUMIFS(M$9:M438,B$9:B438,B438),+SUMIFS(L$9:L438,B$9:B438,B438)-SUMIFS(M$9:M438,B$9:B438,B438)))</f>
        <v/>
      </c>
      <c r="P438" s="1"/>
      <c r="Q438" s="61"/>
    </row>
    <row r="439" spans="2:17" x14ac:dyDescent="0.2">
      <c r="B439" s="60" t="s">
        <v>62</v>
      </c>
      <c r="C439" s="64" t="s">
        <v>27</v>
      </c>
      <c r="D439" s="65">
        <v>2019</v>
      </c>
      <c r="E439" s="48" t="s">
        <v>10</v>
      </c>
      <c r="F439" s="28">
        <v>10</v>
      </c>
      <c r="G439" s="21">
        <f>IFERROR(VLOOKUP(F439,Base!$H$4:$J$55,3,FALSE),"")</f>
        <v>43533</v>
      </c>
      <c r="H439" s="54"/>
      <c r="I439" s="53" t="str">
        <f t="shared" si="642"/>
        <v/>
      </c>
      <c r="J439" s="28"/>
      <c r="K439" s="28"/>
      <c r="L439" s="53" t="str">
        <f t="shared" si="643"/>
        <v/>
      </c>
      <c r="M439" s="54"/>
      <c r="N439" s="53" t="str">
        <f t="shared" si="644"/>
        <v/>
      </c>
      <c r="O439" s="53" t="str">
        <f>IF(SUMIFS(L$9:L439,B$9:B439,B439)-SUMIFS(M$9:M439,B$9:B439,B439)=0,"",IF(N439&lt;&gt;"",M439-L439-N439+SUMIFS(L$9:L439,B$9:B439,B439)-SUMIFS(M$9:M439,B$9:B439,B439),+SUMIFS(L$9:L439,B$9:B439,B439)-SUMIFS(M$9:M439,B$9:B439,B439)))</f>
        <v/>
      </c>
      <c r="P439" s="1"/>
      <c r="Q439" s="61"/>
    </row>
    <row r="440" spans="2:17" x14ac:dyDescent="0.2">
      <c r="B440" s="60" t="s">
        <v>63</v>
      </c>
      <c r="C440" s="64" t="s">
        <v>23</v>
      </c>
      <c r="D440" s="65">
        <v>2019</v>
      </c>
      <c r="E440" s="48" t="s">
        <v>10</v>
      </c>
      <c r="F440" s="28">
        <v>9</v>
      </c>
      <c r="G440" s="21">
        <f>IFERROR(VLOOKUP(F440,Base!$H$4:$J$55,3,FALSE),"")</f>
        <v>43526</v>
      </c>
      <c r="H440" s="54"/>
      <c r="I440" s="53" t="str">
        <f t="shared" ref="I440:I441" si="645">IF(IF(H440&lt;40,0,(H440-40)*1.5)=0,"",IF(H440&lt;40,0,(H440-40)*1.5))</f>
        <v/>
      </c>
      <c r="J440" s="28"/>
      <c r="K440" s="28"/>
      <c r="L440" s="53" t="str">
        <f t="shared" ref="L440:L441" si="646">IF(SUM(I440:K440)+IF(ISBLANK(H440),0,MIN(H440,40))=0,"",SUM(I440:K440)+IF(ISBLANK(H440),0,MIN(H440,40)))</f>
        <v/>
      </c>
      <c r="M440" s="54"/>
      <c r="N440" s="53" t="str">
        <f t="shared" ref="N440:N441" si="647">IF(M440&gt;40,IF(M440-40-(40-L440)&gt;0,(40-L440)+((M440-40)*1.5),40-L440),"")</f>
        <v/>
      </c>
      <c r="O440" s="53" t="str">
        <f>IF(SUMIFS(L$9:L440,B$9:B440,B440)-SUMIFS(M$9:M440,B$9:B440,B440)=0,"",IF(N440&lt;&gt;"",M440-L440-N440+SUMIFS(L$9:L440,B$9:B440,B440)-SUMIFS(M$9:M440,B$9:B440,B440),+SUMIFS(L$9:L440,B$9:B440,B440)-SUMIFS(M$9:M440,B$9:B440,B440)))</f>
        <v/>
      </c>
      <c r="P440" s="1"/>
      <c r="Q440" s="61"/>
    </row>
    <row r="441" spans="2:17" x14ac:dyDescent="0.2">
      <c r="B441" s="60" t="s">
        <v>63</v>
      </c>
      <c r="C441" s="64" t="s">
        <v>23</v>
      </c>
      <c r="D441" s="65">
        <v>2019</v>
      </c>
      <c r="E441" s="48" t="s">
        <v>10</v>
      </c>
      <c r="F441" s="28">
        <v>10</v>
      </c>
      <c r="G441" s="21">
        <f>IFERROR(VLOOKUP(F441,Base!$H$4:$J$55,3,FALSE),"")</f>
        <v>43533</v>
      </c>
      <c r="H441" s="54"/>
      <c r="I441" s="53" t="str">
        <f t="shared" si="645"/>
        <v/>
      </c>
      <c r="J441" s="28"/>
      <c r="K441" s="28"/>
      <c r="L441" s="53" t="str">
        <f t="shared" si="646"/>
        <v/>
      </c>
      <c r="M441" s="54"/>
      <c r="N441" s="53" t="str">
        <f t="shared" si="647"/>
        <v/>
      </c>
      <c r="O441" s="53" t="str">
        <f>IF(SUMIFS(L$9:L441,B$9:B441,B441)-SUMIFS(M$9:M441,B$9:B441,B441)=0,"",IF(N441&lt;&gt;"",M441-L441-N441+SUMIFS(L$9:L441,B$9:B441,B441)-SUMIFS(M$9:M441,B$9:B441,B441),+SUMIFS(L$9:L441,B$9:B441,B441)-SUMIFS(M$9:M441,B$9:B441,B441)))</f>
        <v/>
      </c>
      <c r="P441" s="1"/>
      <c r="Q441" s="61"/>
    </row>
    <row r="442" spans="2:17" x14ac:dyDescent="0.2">
      <c r="B442" s="60" t="s">
        <v>64</v>
      </c>
      <c r="C442" s="64" t="s">
        <v>24</v>
      </c>
      <c r="D442" s="65">
        <v>2019</v>
      </c>
      <c r="E442" s="48" t="s">
        <v>10</v>
      </c>
      <c r="F442" s="28">
        <v>9</v>
      </c>
      <c r="G442" s="21">
        <f>IFERROR(VLOOKUP(F442,Base!$H$4:$J$55,3,FALSE),"")</f>
        <v>43526</v>
      </c>
      <c r="H442" s="54"/>
      <c r="I442" s="53" t="str">
        <f t="shared" ref="I442:I443" si="648">IF(IF(H442&lt;40,0,(H442-40)*1.5)=0,"",IF(H442&lt;40,0,(H442-40)*1.5))</f>
        <v/>
      </c>
      <c r="J442" s="28"/>
      <c r="K442" s="28"/>
      <c r="L442" s="53" t="str">
        <f t="shared" ref="L442:L443" si="649">IF(SUM(I442:K442)+IF(ISBLANK(H442),0,MIN(H442,40))=0,"",SUM(I442:K442)+IF(ISBLANK(H442),0,MIN(H442,40)))</f>
        <v/>
      </c>
      <c r="M442" s="54"/>
      <c r="N442" s="53" t="str">
        <f t="shared" ref="N442:N443" si="650">IF(M442&gt;40,IF(M442-40-(40-L442)&gt;0,(40-L442)+((M442-40)*1.5),40-L442),"")</f>
        <v/>
      </c>
      <c r="O442" s="53" t="str">
        <f>IF(SUMIFS(L$9:L442,B$9:B442,B442)-SUMIFS(M$9:M442,B$9:B442,B442)=0,"",IF(N442&lt;&gt;"",M442-L442-N442+SUMIFS(L$9:L442,B$9:B442,B442)-SUMIFS(M$9:M442,B$9:B442,B442),+SUMIFS(L$9:L442,B$9:B442,B442)-SUMIFS(M$9:M442,B$9:B442,B442)))</f>
        <v/>
      </c>
      <c r="P442" s="1"/>
      <c r="Q442" s="61"/>
    </row>
    <row r="443" spans="2:17" x14ac:dyDescent="0.2">
      <c r="B443" s="60" t="s">
        <v>64</v>
      </c>
      <c r="C443" s="64" t="s">
        <v>24</v>
      </c>
      <c r="D443" s="65">
        <v>2019</v>
      </c>
      <c r="E443" s="48" t="s">
        <v>10</v>
      </c>
      <c r="F443" s="28">
        <v>10</v>
      </c>
      <c r="G443" s="21">
        <f>IFERROR(VLOOKUP(F443,Base!$H$4:$J$55,3,FALSE),"")</f>
        <v>43533</v>
      </c>
      <c r="H443" s="54"/>
      <c r="I443" s="53" t="str">
        <f t="shared" si="648"/>
        <v/>
      </c>
      <c r="J443" s="28"/>
      <c r="K443" s="28"/>
      <c r="L443" s="53" t="str">
        <f t="shared" si="649"/>
        <v/>
      </c>
      <c r="M443" s="54"/>
      <c r="N443" s="53" t="str">
        <f t="shared" si="650"/>
        <v/>
      </c>
      <c r="O443" s="53" t="str">
        <f>IF(SUMIFS(L$9:L443,B$9:B443,B443)-SUMIFS(M$9:M443,B$9:B443,B443)=0,"",IF(N443&lt;&gt;"",M443-L443-N443+SUMIFS(L$9:L443,B$9:B443,B443)-SUMIFS(M$9:M443,B$9:B443,B443),+SUMIFS(L$9:L443,B$9:B443,B443)-SUMIFS(M$9:M443,B$9:B443,B443)))</f>
        <v/>
      </c>
      <c r="P443" s="1"/>
      <c r="Q443" s="61"/>
    </row>
    <row r="444" spans="2:17" x14ac:dyDescent="0.2">
      <c r="B444" s="60" t="s">
        <v>65</v>
      </c>
      <c r="C444" s="64" t="s">
        <v>25</v>
      </c>
      <c r="D444" s="65">
        <v>2019</v>
      </c>
      <c r="E444" s="48" t="s">
        <v>10</v>
      </c>
      <c r="F444" s="28">
        <v>9</v>
      </c>
      <c r="G444" s="21">
        <f>IFERROR(VLOOKUP(F444,Base!$H$4:$J$55,3,FALSE),"")</f>
        <v>43526</v>
      </c>
      <c r="H444" s="54"/>
      <c r="I444" s="53" t="str">
        <f t="shared" ref="I444:I445" si="651">IF(IF(H444&lt;40,0,(H444-40)*1.5)=0,"",IF(H444&lt;40,0,(H444-40)*1.5))</f>
        <v/>
      </c>
      <c r="J444" s="28"/>
      <c r="K444" s="28"/>
      <c r="L444" s="53" t="str">
        <f t="shared" ref="L444:L445" si="652">IF(SUM(I444:K444)+IF(ISBLANK(H444),0,MIN(H444,40))=0,"",SUM(I444:K444)+IF(ISBLANK(H444),0,MIN(H444,40)))</f>
        <v/>
      </c>
      <c r="M444" s="54"/>
      <c r="N444" s="53" t="str">
        <f t="shared" ref="N444:N445" si="653">IF(M444&gt;40,IF(M444-40-(40-L444)&gt;0,(40-L444)+((M444-40)*1.5),40-L444),"")</f>
        <v/>
      </c>
      <c r="O444" s="53" t="str">
        <f>IF(SUMIFS(L$9:L444,B$9:B444,B444)-SUMIFS(M$9:M444,B$9:B444,B444)=0,"",IF(N444&lt;&gt;"",M444-L444-N444+SUMIFS(L$9:L444,B$9:B444,B444)-SUMIFS(M$9:M444,B$9:B444,B444),+SUMIFS(L$9:L444,B$9:B444,B444)-SUMIFS(M$9:M444,B$9:B444,B444)))</f>
        <v/>
      </c>
      <c r="P444" s="1"/>
      <c r="Q444" s="61"/>
    </row>
    <row r="445" spans="2:17" x14ac:dyDescent="0.2">
      <c r="B445" s="60" t="s">
        <v>65</v>
      </c>
      <c r="C445" s="64" t="s">
        <v>25</v>
      </c>
      <c r="D445" s="65">
        <v>2019</v>
      </c>
      <c r="E445" s="48" t="s">
        <v>10</v>
      </c>
      <c r="F445" s="28">
        <v>10</v>
      </c>
      <c r="G445" s="21">
        <f>IFERROR(VLOOKUP(F445,Base!$H$4:$J$55,3,FALSE),"")</f>
        <v>43533</v>
      </c>
      <c r="H445" s="54"/>
      <c r="I445" s="53" t="str">
        <f t="shared" si="651"/>
        <v/>
      </c>
      <c r="J445" s="28"/>
      <c r="K445" s="28"/>
      <c r="L445" s="53" t="str">
        <f t="shared" si="652"/>
        <v/>
      </c>
      <c r="M445" s="54"/>
      <c r="N445" s="53" t="str">
        <f t="shared" si="653"/>
        <v/>
      </c>
      <c r="O445" s="53" t="str">
        <f>IF(SUMIFS(L$9:L445,B$9:B445,B445)-SUMIFS(M$9:M445,B$9:B445,B445)=0,"",IF(N445&lt;&gt;"",M445-L445-N445+SUMIFS(L$9:L445,B$9:B445,B445)-SUMIFS(M$9:M445,B$9:B445,B445),+SUMIFS(L$9:L445,B$9:B445,B445)-SUMIFS(M$9:M445,B$9:B445,B445)))</f>
        <v/>
      </c>
      <c r="P445" s="1"/>
      <c r="Q445" s="61"/>
    </row>
    <row r="446" spans="2:17" x14ac:dyDescent="0.2">
      <c r="B446" s="60" t="s">
        <v>66</v>
      </c>
      <c r="C446" s="64" t="s">
        <v>26</v>
      </c>
      <c r="D446" s="65">
        <v>2019</v>
      </c>
      <c r="E446" s="48" t="s">
        <v>10</v>
      </c>
      <c r="F446" s="28">
        <v>9</v>
      </c>
      <c r="G446" s="21">
        <f>IFERROR(VLOOKUP(F446,Base!$H$4:$J$55,3,FALSE),"")</f>
        <v>43526</v>
      </c>
      <c r="H446" s="54"/>
      <c r="I446" s="53" t="str">
        <f t="shared" ref="I446:I447" si="654">IF(IF(H446&lt;40,0,(H446-40)*1.5)=0,"",IF(H446&lt;40,0,(H446-40)*1.5))</f>
        <v/>
      </c>
      <c r="J446" s="28"/>
      <c r="K446" s="28"/>
      <c r="L446" s="53" t="str">
        <f t="shared" ref="L446:L447" si="655">IF(SUM(I446:K446)+IF(ISBLANK(H446),0,MIN(H446,40))=0,"",SUM(I446:K446)+IF(ISBLANK(H446),0,MIN(H446,40)))</f>
        <v/>
      </c>
      <c r="M446" s="54"/>
      <c r="N446" s="53" t="str">
        <f t="shared" ref="N446:N447" si="656">IF(M446&gt;40,IF(M446-40-(40-L446)&gt;0,(40-L446)+((M446-40)*1.5),40-L446),"")</f>
        <v/>
      </c>
      <c r="O446" s="53" t="str">
        <f>IF(SUMIFS(L$9:L446,B$9:B446,B446)-SUMIFS(M$9:M446,B$9:B446,B446)=0,"",IF(N446&lt;&gt;"",M446-L446-N446+SUMIFS(L$9:L446,B$9:B446,B446)-SUMIFS(M$9:M446,B$9:B446,B446),+SUMIFS(L$9:L446,B$9:B446,B446)-SUMIFS(M$9:M446,B$9:B446,B446)))</f>
        <v/>
      </c>
      <c r="P446" s="1"/>
      <c r="Q446" s="61"/>
    </row>
    <row r="447" spans="2:17" x14ac:dyDescent="0.2">
      <c r="B447" s="60" t="s">
        <v>66</v>
      </c>
      <c r="C447" s="64" t="s">
        <v>26</v>
      </c>
      <c r="D447" s="65">
        <v>2019</v>
      </c>
      <c r="E447" s="48" t="s">
        <v>10</v>
      </c>
      <c r="F447" s="28">
        <v>10</v>
      </c>
      <c r="G447" s="21">
        <f>IFERROR(VLOOKUP(F447,Base!$H$4:$J$55,3,FALSE),"")</f>
        <v>43533</v>
      </c>
      <c r="H447" s="54"/>
      <c r="I447" s="53" t="str">
        <f t="shared" si="654"/>
        <v/>
      </c>
      <c r="J447" s="28"/>
      <c r="K447" s="28"/>
      <c r="L447" s="53" t="str">
        <f t="shared" si="655"/>
        <v/>
      </c>
      <c r="M447" s="54"/>
      <c r="N447" s="53" t="str">
        <f t="shared" si="656"/>
        <v/>
      </c>
      <c r="O447" s="53" t="str">
        <f>IF(SUMIFS(L$9:L447,B$9:B447,B447)-SUMIFS(M$9:M447,B$9:B447,B447)=0,"",IF(N447&lt;&gt;"",M447-L447-N447+SUMIFS(L$9:L447,B$9:B447,B447)-SUMIFS(M$9:M447,B$9:B447,B447),+SUMIFS(L$9:L447,B$9:B447,B447)-SUMIFS(M$9:M447,B$9:B447,B447)))</f>
        <v/>
      </c>
      <c r="P447" s="1"/>
      <c r="Q447" s="61"/>
    </row>
    <row r="448" spans="2:17" x14ac:dyDescent="0.2">
      <c r="B448" s="60" t="s">
        <v>67</v>
      </c>
      <c r="C448" s="64" t="s">
        <v>27</v>
      </c>
      <c r="D448" s="65">
        <v>2019</v>
      </c>
      <c r="E448" s="48" t="s">
        <v>10</v>
      </c>
      <c r="F448" s="28">
        <v>9</v>
      </c>
      <c r="G448" s="21">
        <f>IFERROR(VLOOKUP(F448,Base!$H$4:$J$55,3,FALSE),"")</f>
        <v>43526</v>
      </c>
      <c r="H448" s="54"/>
      <c r="I448" s="53" t="str">
        <f t="shared" ref="I448:I449" si="657">IF(IF(H448&lt;40,0,(H448-40)*1.5)=0,"",IF(H448&lt;40,0,(H448-40)*1.5))</f>
        <v/>
      </c>
      <c r="J448" s="28"/>
      <c r="K448" s="28"/>
      <c r="L448" s="53" t="str">
        <f t="shared" ref="L448:L449" si="658">IF(SUM(I448:K448)+IF(ISBLANK(H448),0,MIN(H448,40))=0,"",SUM(I448:K448)+IF(ISBLANK(H448),0,MIN(H448,40)))</f>
        <v/>
      </c>
      <c r="M448" s="54"/>
      <c r="N448" s="53" t="str">
        <f t="shared" ref="N448:N449" si="659">IF(M448&gt;40,IF(M448-40-(40-L448)&gt;0,(40-L448)+((M448-40)*1.5),40-L448),"")</f>
        <v/>
      </c>
      <c r="O448" s="53" t="str">
        <f>IF(SUMIFS(L$9:L448,B$9:B448,B448)-SUMIFS(M$9:M448,B$9:B448,B448)=0,"",IF(N448&lt;&gt;"",M448-L448-N448+SUMIFS(L$9:L448,B$9:B448,B448)-SUMIFS(M$9:M448,B$9:B448,B448),+SUMIFS(L$9:L448,B$9:B448,B448)-SUMIFS(M$9:M448,B$9:B448,B448)))</f>
        <v/>
      </c>
      <c r="P448" s="1"/>
      <c r="Q448" s="61"/>
    </row>
    <row r="449" spans="2:17" x14ac:dyDescent="0.2">
      <c r="B449" s="60" t="s">
        <v>67</v>
      </c>
      <c r="C449" s="64" t="s">
        <v>27</v>
      </c>
      <c r="D449" s="65">
        <v>2019</v>
      </c>
      <c r="E449" s="48" t="s">
        <v>10</v>
      </c>
      <c r="F449" s="28">
        <v>10</v>
      </c>
      <c r="G449" s="21">
        <f>IFERROR(VLOOKUP(F449,Base!$H$4:$J$55,3,FALSE),"")</f>
        <v>43533</v>
      </c>
      <c r="H449" s="54"/>
      <c r="I449" s="53" t="str">
        <f t="shared" si="657"/>
        <v/>
      </c>
      <c r="J449" s="28"/>
      <c r="K449" s="28"/>
      <c r="L449" s="53" t="str">
        <f t="shared" si="658"/>
        <v/>
      </c>
      <c r="M449" s="54"/>
      <c r="N449" s="53" t="str">
        <f t="shared" si="659"/>
        <v/>
      </c>
      <c r="O449" s="53" t="str">
        <f>IF(SUMIFS(L$9:L449,B$9:B449,B449)-SUMIFS(M$9:M449,B$9:B449,B449)=0,"",IF(N449&lt;&gt;"",M449-L449-N449+SUMIFS(L$9:L449,B$9:B449,B449)-SUMIFS(M$9:M449,B$9:B449,B449),+SUMIFS(L$9:L449,B$9:B449,B449)-SUMIFS(M$9:M449,B$9:B449,B449)))</f>
        <v/>
      </c>
      <c r="P449" s="1"/>
      <c r="Q449" s="61"/>
    </row>
    <row r="450" spans="2:17" x14ac:dyDescent="0.2">
      <c r="B450" s="60" t="s">
        <v>68</v>
      </c>
      <c r="C450" s="64" t="s">
        <v>23</v>
      </c>
      <c r="D450" s="65">
        <v>2019</v>
      </c>
      <c r="E450" s="48" t="s">
        <v>10</v>
      </c>
      <c r="F450" s="28">
        <v>9</v>
      </c>
      <c r="G450" s="21">
        <f>IFERROR(VLOOKUP(F450,Base!$H$4:$J$55,3,FALSE),"")</f>
        <v>43526</v>
      </c>
      <c r="H450" s="54"/>
      <c r="I450" s="53" t="str">
        <f t="shared" ref="I450:I451" si="660">IF(IF(H450&lt;40,0,(H450-40)*1.5)=0,"",IF(H450&lt;40,0,(H450-40)*1.5))</f>
        <v/>
      </c>
      <c r="J450" s="28"/>
      <c r="K450" s="28"/>
      <c r="L450" s="53" t="str">
        <f t="shared" ref="L450:L451" si="661">IF(SUM(I450:K450)+IF(ISBLANK(H450),0,MIN(H450,40))=0,"",SUM(I450:K450)+IF(ISBLANK(H450),0,MIN(H450,40)))</f>
        <v/>
      </c>
      <c r="M450" s="54"/>
      <c r="N450" s="53" t="str">
        <f t="shared" ref="N450:N451" si="662">IF(M450&gt;40,IF(M450-40-(40-L450)&gt;0,(40-L450)+((M450-40)*1.5),40-L450),"")</f>
        <v/>
      </c>
      <c r="O450" s="53" t="str">
        <f>IF(SUMIFS(L$9:L450,B$9:B450,B450)-SUMIFS(M$9:M450,B$9:B450,B450)=0,"",IF(N450&lt;&gt;"",M450-L450-N450+SUMIFS(L$9:L450,B$9:B450,B450)-SUMIFS(M$9:M450,B$9:B450,B450),+SUMIFS(L$9:L450,B$9:B450,B450)-SUMIFS(M$9:M450,B$9:B450,B450)))</f>
        <v/>
      </c>
      <c r="P450" s="1"/>
      <c r="Q450" s="61"/>
    </row>
    <row r="451" spans="2:17" x14ac:dyDescent="0.2">
      <c r="B451" s="60" t="s">
        <v>68</v>
      </c>
      <c r="C451" s="64" t="s">
        <v>23</v>
      </c>
      <c r="D451" s="65">
        <v>2019</v>
      </c>
      <c r="E451" s="48" t="s">
        <v>10</v>
      </c>
      <c r="F451" s="28">
        <v>10</v>
      </c>
      <c r="G451" s="21">
        <f>IFERROR(VLOOKUP(F451,Base!$H$4:$J$55,3,FALSE),"")</f>
        <v>43533</v>
      </c>
      <c r="H451" s="54"/>
      <c r="I451" s="53" t="str">
        <f t="shared" si="660"/>
        <v/>
      </c>
      <c r="J451" s="28"/>
      <c r="K451" s="28"/>
      <c r="L451" s="53" t="str">
        <f t="shared" si="661"/>
        <v/>
      </c>
      <c r="M451" s="54"/>
      <c r="N451" s="53" t="str">
        <f t="shared" si="662"/>
        <v/>
      </c>
      <c r="O451" s="53" t="str">
        <f>IF(SUMIFS(L$9:L451,B$9:B451,B451)-SUMIFS(M$9:M451,B$9:B451,B451)=0,"",IF(N451&lt;&gt;"",M451-L451-N451+SUMIFS(L$9:L451,B$9:B451,B451)-SUMIFS(M$9:M451,B$9:B451,B451),+SUMIFS(L$9:L451,B$9:B451,B451)-SUMIFS(M$9:M451,B$9:B451,B451)))</f>
        <v/>
      </c>
      <c r="P451" s="1"/>
      <c r="Q451" s="61"/>
    </row>
    <row r="452" spans="2:17" x14ac:dyDescent="0.2">
      <c r="B452" s="60" t="s">
        <v>69</v>
      </c>
      <c r="C452" s="64" t="s">
        <v>24</v>
      </c>
      <c r="D452" s="65">
        <v>2019</v>
      </c>
      <c r="E452" s="48" t="s">
        <v>10</v>
      </c>
      <c r="F452" s="28">
        <v>9</v>
      </c>
      <c r="G452" s="21">
        <f>IFERROR(VLOOKUP(F452,Base!$H$4:$J$55,3,FALSE),"")</f>
        <v>43526</v>
      </c>
      <c r="H452" s="54"/>
      <c r="I452" s="53" t="str">
        <f t="shared" ref="I452:I453" si="663">IF(IF(H452&lt;40,0,(H452-40)*1.5)=0,"",IF(H452&lt;40,0,(H452-40)*1.5))</f>
        <v/>
      </c>
      <c r="J452" s="28"/>
      <c r="K452" s="28"/>
      <c r="L452" s="53" t="str">
        <f t="shared" ref="L452:L453" si="664">IF(SUM(I452:K452)+IF(ISBLANK(H452),0,MIN(H452,40))=0,"",SUM(I452:K452)+IF(ISBLANK(H452),0,MIN(H452,40)))</f>
        <v/>
      </c>
      <c r="M452" s="54"/>
      <c r="N452" s="53" t="str">
        <f t="shared" ref="N452:N453" si="665">IF(M452&gt;40,IF(M452-40-(40-L452)&gt;0,(40-L452)+((M452-40)*1.5),40-L452),"")</f>
        <v/>
      </c>
      <c r="O452" s="53" t="str">
        <f>IF(SUMIFS(L$9:L452,B$9:B452,B452)-SUMIFS(M$9:M452,B$9:B452,B452)=0,"",IF(N452&lt;&gt;"",M452-L452-N452+SUMIFS(L$9:L452,B$9:B452,B452)-SUMIFS(M$9:M452,B$9:B452,B452),+SUMIFS(L$9:L452,B$9:B452,B452)-SUMIFS(M$9:M452,B$9:B452,B452)))</f>
        <v/>
      </c>
      <c r="P452" s="1"/>
      <c r="Q452" s="61"/>
    </row>
    <row r="453" spans="2:17" x14ac:dyDescent="0.2">
      <c r="B453" s="60" t="s">
        <v>69</v>
      </c>
      <c r="C453" s="64" t="s">
        <v>24</v>
      </c>
      <c r="D453" s="65">
        <v>2019</v>
      </c>
      <c r="E453" s="48" t="s">
        <v>10</v>
      </c>
      <c r="F453" s="28">
        <v>10</v>
      </c>
      <c r="G453" s="21">
        <f>IFERROR(VLOOKUP(F453,Base!$H$4:$J$55,3,FALSE),"")</f>
        <v>43533</v>
      </c>
      <c r="H453" s="54"/>
      <c r="I453" s="53" t="str">
        <f t="shared" si="663"/>
        <v/>
      </c>
      <c r="J453" s="28"/>
      <c r="K453" s="28"/>
      <c r="L453" s="53" t="str">
        <f t="shared" si="664"/>
        <v/>
      </c>
      <c r="M453" s="54"/>
      <c r="N453" s="53" t="str">
        <f t="shared" si="665"/>
        <v/>
      </c>
      <c r="O453" s="53" t="str">
        <f>IF(SUMIFS(L$9:L453,B$9:B453,B453)-SUMIFS(M$9:M453,B$9:B453,B453)=0,"",IF(N453&lt;&gt;"",M453-L453-N453+SUMIFS(L$9:L453,B$9:B453,B453)-SUMIFS(M$9:M453,B$9:B453,B453),+SUMIFS(L$9:L453,B$9:B453,B453)-SUMIFS(M$9:M453,B$9:B453,B453)))</f>
        <v/>
      </c>
      <c r="P453" s="1"/>
      <c r="Q453" s="61"/>
    </row>
    <row r="454" spans="2:17" x14ac:dyDescent="0.2">
      <c r="B454" s="60" t="s">
        <v>70</v>
      </c>
      <c r="C454" s="64" t="s">
        <v>25</v>
      </c>
      <c r="D454" s="65">
        <v>2019</v>
      </c>
      <c r="E454" s="48" t="s">
        <v>10</v>
      </c>
      <c r="F454" s="28">
        <v>9</v>
      </c>
      <c r="G454" s="21">
        <f>IFERROR(VLOOKUP(F454,Base!$H$4:$J$55,3,FALSE),"")</f>
        <v>43526</v>
      </c>
      <c r="H454" s="54"/>
      <c r="I454" s="53" t="str">
        <f t="shared" ref="I454:I455" si="666">IF(IF(H454&lt;40,0,(H454-40)*1.5)=0,"",IF(H454&lt;40,0,(H454-40)*1.5))</f>
        <v/>
      </c>
      <c r="J454" s="28"/>
      <c r="K454" s="28"/>
      <c r="L454" s="53" t="str">
        <f t="shared" ref="L454:L455" si="667">IF(SUM(I454:K454)+IF(ISBLANK(H454),0,MIN(H454,40))=0,"",SUM(I454:K454)+IF(ISBLANK(H454),0,MIN(H454,40)))</f>
        <v/>
      </c>
      <c r="M454" s="54"/>
      <c r="N454" s="53" t="str">
        <f t="shared" ref="N454:N455" si="668">IF(M454&gt;40,IF(M454-40-(40-L454)&gt;0,(40-L454)+((M454-40)*1.5),40-L454),"")</f>
        <v/>
      </c>
      <c r="O454" s="53" t="str">
        <f>IF(SUMIFS(L$9:L454,B$9:B454,B454)-SUMIFS(M$9:M454,B$9:B454,B454)=0,"",IF(N454&lt;&gt;"",M454-L454-N454+SUMIFS(L$9:L454,B$9:B454,B454)-SUMIFS(M$9:M454,B$9:B454,B454),+SUMIFS(L$9:L454,B$9:B454,B454)-SUMIFS(M$9:M454,B$9:B454,B454)))</f>
        <v/>
      </c>
      <c r="P454" s="1"/>
      <c r="Q454" s="61"/>
    </row>
    <row r="455" spans="2:17" x14ac:dyDescent="0.2">
      <c r="B455" s="60" t="s">
        <v>70</v>
      </c>
      <c r="C455" s="64" t="s">
        <v>25</v>
      </c>
      <c r="D455" s="65">
        <v>2019</v>
      </c>
      <c r="E455" s="48" t="s">
        <v>10</v>
      </c>
      <c r="F455" s="28">
        <v>10</v>
      </c>
      <c r="G455" s="21">
        <f>IFERROR(VLOOKUP(F455,Base!$H$4:$J$55,3,FALSE),"")</f>
        <v>43533</v>
      </c>
      <c r="H455" s="54"/>
      <c r="I455" s="53" t="str">
        <f t="shared" si="666"/>
        <v/>
      </c>
      <c r="J455" s="28"/>
      <c r="K455" s="28"/>
      <c r="L455" s="53" t="str">
        <f t="shared" si="667"/>
        <v/>
      </c>
      <c r="M455" s="54"/>
      <c r="N455" s="53" t="str">
        <f t="shared" si="668"/>
        <v/>
      </c>
      <c r="O455" s="53" t="str">
        <f>IF(SUMIFS(L$9:L455,B$9:B455,B455)-SUMIFS(M$9:M455,B$9:B455,B455)=0,"",IF(N455&lt;&gt;"",M455-L455-N455+SUMIFS(L$9:L455,B$9:B455,B455)-SUMIFS(M$9:M455,B$9:B455,B455),+SUMIFS(L$9:L455,B$9:B455,B455)-SUMIFS(M$9:M455,B$9:B455,B455)))</f>
        <v/>
      </c>
      <c r="P455" s="1"/>
      <c r="Q455" s="61"/>
    </row>
    <row r="456" spans="2:17" x14ac:dyDescent="0.2">
      <c r="B456" s="60" t="s">
        <v>71</v>
      </c>
      <c r="C456" s="64" t="s">
        <v>26</v>
      </c>
      <c r="D456" s="65">
        <v>2019</v>
      </c>
      <c r="E456" s="48" t="s">
        <v>10</v>
      </c>
      <c r="F456" s="28">
        <v>9</v>
      </c>
      <c r="G456" s="21">
        <f>IFERROR(VLOOKUP(F456,Base!$H$4:$J$55,3,FALSE),"")</f>
        <v>43526</v>
      </c>
      <c r="H456" s="54"/>
      <c r="I456" s="53" t="str">
        <f t="shared" ref="I456:I457" si="669">IF(IF(H456&lt;40,0,(H456-40)*1.5)=0,"",IF(H456&lt;40,0,(H456-40)*1.5))</f>
        <v/>
      </c>
      <c r="J456" s="28"/>
      <c r="K456" s="28"/>
      <c r="L456" s="53" t="str">
        <f t="shared" ref="L456:L457" si="670">IF(SUM(I456:K456)+IF(ISBLANK(H456),0,MIN(H456,40))=0,"",SUM(I456:K456)+IF(ISBLANK(H456),0,MIN(H456,40)))</f>
        <v/>
      </c>
      <c r="M456" s="54"/>
      <c r="N456" s="53" t="str">
        <f t="shared" ref="N456:N457" si="671">IF(M456&gt;40,IF(M456-40-(40-L456)&gt;0,(40-L456)+((M456-40)*1.5),40-L456),"")</f>
        <v/>
      </c>
      <c r="O456" s="53" t="str">
        <f>IF(SUMIFS(L$9:L456,B$9:B456,B456)-SUMIFS(M$9:M456,B$9:B456,B456)=0,"",IF(N456&lt;&gt;"",M456-L456-N456+SUMIFS(L$9:L456,B$9:B456,B456)-SUMIFS(M$9:M456,B$9:B456,B456),+SUMIFS(L$9:L456,B$9:B456,B456)-SUMIFS(M$9:M456,B$9:B456,B456)))</f>
        <v/>
      </c>
      <c r="P456" s="1"/>
      <c r="Q456" s="61"/>
    </row>
    <row r="457" spans="2:17" x14ac:dyDescent="0.2">
      <c r="B457" s="60" t="s">
        <v>71</v>
      </c>
      <c r="C457" s="64" t="s">
        <v>26</v>
      </c>
      <c r="D457" s="65">
        <v>2019</v>
      </c>
      <c r="E457" s="48" t="s">
        <v>10</v>
      </c>
      <c r="F457" s="28">
        <v>10</v>
      </c>
      <c r="G457" s="21">
        <f>IFERROR(VLOOKUP(F457,Base!$H$4:$J$55,3,FALSE),"")</f>
        <v>43533</v>
      </c>
      <c r="H457" s="54"/>
      <c r="I457" s="53" t="str">
        <f t="shared" si="669"/>
        <v/>
      </c>
      <c r="J457" s="28"/>
      <c r="K457" s="28"/>
      <c r="L457" s="53" t="str">
        <f t="shared" si="670"/>
        <v/>
      </c>
      <c r="M457" s="54"/>
      <c r="N457" s="53" t="str">
        <f t="shared" si="671"/>
        <v/>
      </c>
      <c r="O457" s="53" t="str">
        <f>IF(SUMIFS(L$9:L457,B$9:B457,B457)-SUMIFS(M$9:M457,B$9:B457,B457)=0,"",IF(N457&lt;&gt;"",M457-L457-N457+SUMIFS(L$9:L457,B$9:B457,B457)-SUMIFS(M$9:M457,B$9:B457,B457),+SUMIFS(L$9:L457,B$9:B457,B457)-SUMIFS(M$9:M457,B$9:B457,B457)))</f>
        <v/>
      </c>
      <c r="P457" s="1"/>
      <c r="Q457" s="61"/>
    </row>
    <row r="458" spans="2:17" x14ac:dyDescent="0.2">
      <c r="B458" s="60" t="s">
        <v>72</v>
      </c>
      <c r="C458" s="64" t="s">
        <v>27</v>
      </c>
      <c r="D458" s="65">
        <v>2019</v>
      </c>
      <c r="E458" s="48" t="s">
        <v>10</v>
      </c>
      <c r="F458" s="28">
        <v>9</v>
      </c>
      <c r="G458" s="21">
        <f>IFERROR(VLOOKUP(F458,Base!$H$4:$J$55,3,FALSE),"")</f>
        <v>43526</v>
      </c>
      <c r="H458" s="54"/>
      <c r="I458" s="53" t="str">
        <f t="shared" ref="I458:I459" si="672">IF(IF(H458&lt;40,0,(H458-40)*1.5)=0,"",IF(H458&lt;40,0,(H458-40)*1.5))</f>
        <v/>
      </c>
      <c r="J458" s="28"/>
      <c r="K458" s="28"/>
      <c r="L458" s="53" t="str">
        <f t="shared" ref="L458:L459" si="673">IF(SUM(I458:K458)+IF(ISBLANK(H458),0,MIN(H458,40))=0,"",SUM(I458:K458)+IF(ISBLANK(H458),0,MIN(H458,40)))</f>
        <v/>
      </c>
      <c r="M458" s="54"/>
      <c r="N458" s="53" t="str">
        <f t="shared" ref="N458:N459" si="674">IF(M458&gt;40,IF(M458-40-(40-L458)&gt;0,(40-L458)+((M458-40)*1.5),40-L458),"")</f>
        <v/>
      </c>
      <c r="O458" s="53" t="str">
        <f>IF(SUMIFS(L$9:L458,B$9:B458,B458)-SUMIFS(M$9:M458,B$9:B458,B458)=0,"",IF(N458&lt;&gt;"",M458-L458-N458+SUMIFS(L$9:L458,B$9:B458,B458)-SUMIFS(M$9:M458,B$9:B458,B458),+SUMIFS(L$9:L458,B$9:B458,B458)-SUMIFS(M$9:M458,B$9:B458,B458)))</f>
        <v/>
      </c>
      <c r="P458" s="1"/>
      <c r="Q458" s="61"/>
    </row>
    <row r="459" spans="2:17" x14ac:dyDescent="0.2">
      <c r="B459" s="60" t="s">
        <v>72</v>
      </c>
      <c r="C459" s="64" t="s">
        <v>27</v>
      </c>
      <c r="D459" s="65">
        <v>2019</v>
      </c>
      <c r="E459" s="48" t="s">
        <v>10</v>
      </c>
      <c r="F459" s="28">
        <v>10</v>
      </c>
      <c r="G459" s="21">
        <f>IFERROR(VLOOKUP(F459,Base!$H$4:$J$55,3,FALSE),"")</f>
        <v>43533</v>
      </c>
      <c r="H459" s="54"/>
      <c r="I459" s="53" t="str">
        <f t="shared" si="672"/>
        <v/>
      </c>
      <c r="J459" s="28"/>
      <c r="K459" s="28"/>
      <c r="L459" s="53" t="str">
        <f t="shared" si="673"/>
        <v/>
      </c>
      <c r="M459" s="54"/>
      <c r="N459" s="53" t="str">
        <f t="shared" si="674"/>
        <v/>
      </c>
      <c r="O459" s="53" t="str">
        <f>IF(SUMIFS(L$9:L459,B$9:B459,B459)-SUMIFS(M$9:M459,B$9:B459,B459)=0,"",IF(N459&lt;&gt;"",M459-L459-N459+SUMIFS(L$9:L459,B$9:B459,B459)-SUMIFS(M$9:M459,B$9:B459,B459),+SUMIFS(L$9:L459,B$9:B459,B459)-SUMIFS(M$9:M459,B$9:B459,B459)))</f>
        <v/>
      </c>
      <c r="P459" s="1"/>
      <c r="Q459" s="61"/>
    </row>
    <row r="460" spans="2:17" x14ac:dyDescent="0.2">
      <c r="B460" s="60" t="s">
        <v>28</v>
      </c>
      <c r="C460" s="64" t="s">
        <v>23</v>
      </c>
      <c r="D460" s="65">
        <v>2019</v>
      </c>
      <c r="E460" s="48" t="s">
        <v>11</v>
      </c>
      <c r="F460" s="28">
        <v>9</v>
      </c>
      <c r="G460" s="21">
        <f>IFERROR(VLOOKUP(F460,Base!$H$4:$J$55,3,FALSE),"")</f>
        <v>43526</v>
      </c>
      <c r="H460" s="54"/>
      <c r="I460" s="53" t="str">
        <f t="shared" ref="I460:I461" si="675">IF(IF(H460&lt;40,0,(H460-40)*1.5)=0,"",IF(H460&lt;40,0,(H460-40)*1.5))</f>
        <v/>
      </c>
      <c r="J460" s="28"/>
      <c r="K460" s="28"/>
      <c r="L460" s="53" t="str">
        <f t="shared" ref="L460:L461" si="676">IF(SUM(I460:K460)+IF(ISBLANK(H460),0,MIN(H460,40))=0,"",SUM(I460:K460)+IF(ISBLANK(H460),0,MIN(H460,40)))</f>
        <v/>
      </c>
      <c r="M460" s="54"/>
      <c r="N460" s="53" t="str">
        <f t="shared" ref="N460:N461" si="677">IF(M460&gt;40,IF(M460-40-(40-L460)&gt;0,(40-L460)+((M460-40)*1.5),40-L460),"")</f>
        <v/>
      </c>
      <c r="O460" s="53" t="str">
        <f>IF(SUMIFS(L$9:L460,B$9:B460,B460)-SUMIFS(M$9:M460,B$9:B460,B460)=0,"",IF(N460&lt;&gt;"",M460-L460-N460+SUMIFS(L$9:L460,B$9:B460,B460)-SUMIFS(M$9:M460,B$9:B460,B460),+SUMIFS(L$9:L460,B$9:B460,B460)-SUMIFS(M$9:M460,B$9:B460,B460)))</f>
        <v/>
      </c>
      <c r="P460" s="1"/>
      <c r="Q460" s="61"/>
    </row>
    <row r="461" spans="2:17" x14ac:dyDescent="0.2">
      <c r="B461" s="60" t="s">
        <v>28</v>
      </c>
      <c r="C461" s="64" t="s">
        <v>23</v>
      </c>
      <c r="D461" s="65">
        <v>2019</v>
      </c>
      <c r="E461" s="48" t="s">
        <v>11</v>
      </c>
      <c r="F461" s="28">
        <v>10</v>
      </c>
      <c r="G461" s="21">
        <f>IFERROR(VLOOKUP(F461,Base!$H$4:$J$55,3,FALSE),"")</f>
        <v>43533</v>
      </c>
      <c r="H461" s="54"/>
      <c r="I461" s="53" t="str">
        <f t="shared" si="675"/>
        <v/>
      </c>
      <c r="J461" s="28"/>
      <c r="K461" s="28"/>
      <c r="L461" s="53" t="str">
        <f t="shared" si="676"/>
        <v/>
      </c>
      <c r="M461" s="54"/>
      <c r="N461" s="53" t="str">
        <f t="shared" si="677"/>
        <v/>
      </c>
      <c r="O461" s="53" t="str">
        <f>IF(SUMIFS(L$9:L461,B$9:B461,B461)-SUMIFS(M$9:M461,B$9:B461,B461)=0,"",IF(N461&lt;&gt;"",M461-L461-N461+SUMIFS(L$9:L461,B$9:B461,B461)-SUMIFS(M$9:M461,B$9:B461,B461),+SUMIFS(L$9:L461,B$9:B461,B461)-SUMIFS(M$9:M461,B$9:B461,B461)))</f>
        <v/>
      </c>
      <c r="P461" s="1"/>
      <c r="Q461" s="61"/>
    </row>
    <row r="462" spans="2:17" x14ac:dyDescent="0.2">
      <c r="B462" s="60" t="s">
        <v>29</v>
      </c>
      <c r="C462" s="64" t="s">
        <v>24</v>
      </c>
      <c r="D462" s="65">
        <v>2019</v>
      </c>
      <c r="E462" s="48" t="s">
        <v>11</v>
      </c>
      <c r="F462" s="28">
        <v>9</v>
      </c>
      <c r="G462" s="21">
        <f>IFERROR(VLOOKUP(F462,Base!$H$4:$J$55,3,FALSE),"")</f>
        <v>43526</v>
      </c>
      <c r="H462" s="54"/>
      <c r="I462" s="53" t="str">
        <f t="shared" ref="I462:I463" si="678">IF(IF(H462&lt;40,0,(H462-40)*1.5)=0,"",IF(H462&lt;40,0,(H462-40)*1.5))</f>
        <v/>
      </c>
      <c r="J462" s="28"/>
      <c r="K462" s="28"/>
      <c r="L462" s="53" t="str">
        <f t="shared" ref="L462:L463" si="679">IF(SUM(I462:K462)+IF(ISBLANK(H462),0,MIN(H462,40))=0,"",SUM(I462:K462)+IF(ISBLANK(H462),0,MIN(H462,40)))</f>
        <v/>
      </c>
      <c r="M462" s="54"/>
      <c r="N462" s="53" t="str">
        <f t="shared" ref="N462:N463" si="680">IF(M462&gt;40,IF(M462-40-(40-L462)&gt;0,(40-L462)+((M462-40)*1.5),40-L462),"")</f>
        <v/>
      </c>
      <c r="O462" s="53" t="str">
        <f>IF(SUMIFS(L$9:L462,B$9:B462,B462)-SUMIFS(M$9:M462,B$9:B462,B462)=0,"",IF(N462&lt;&gt;"",M462-L462-N462+SUMIFS(L$9:L462,B$9:B462,B462)-SUMIFS(M$9:M462,B$9:B462,B462),+SUMIFS(L$9:L462,B$9:B462,B462)-SUMIFS(M$9:M462,B$9:B462,B462)))</f>
        <v/>
      </c>
      <c r="P462" s="1"/>
      <c r="Q462" s="61"/>
    </row>
    <row r="463" spans="2:17" x14ac:dyDescent="0.2">
      <c r="B463" s="60" t="s">
        <v>29</v>
      </c>
      <c r="C463" s="64" t="s">
        <v>24</v>
      </c>
      <c r="D463" s="65">
        <v>2019</v>
      </c>
      <c r="E463" s="48" t="s">
        <v>11</v>
      </c>
      <c r="F463" s="28">
        <v>10</v>
      </c>
      <c r="G463" s="21">
        <f>IFERROR(VLOOKUP(F463,Base!$H$4:$J$55,3,FALSE),"")</f>
        <v>43533</v>
      </c>
      <c r="H463" s="54"/>
      <c r="I463" s="53" t="str">
        <f t="shared" si="678"/>
        <v/>
      </c>
      <c r="J463" s="28"/>
      <c r="K463" s="28"/>
      <c r="L463" s="53" t="str">
        <f t="shared" si="679"/>
        <v/>
      </c>
      <c r="M463" s="54"/>
      <c r="N463" s="53" t="str">
        <f t="shared" si="680"/>
        <v/>
      </c>
      <c r="O463" s="53" t="str">
        <f>IF(SUMIFS(L$9:L463,B$9:B463,B463)-SUMIFS(M$9:M463,B$9:B463,B463)=0,"",IF(N463&lt;&gt;"",M463-L463-N463+SUMIFS(L$9:L463,B$9:B463,B463)-SUMIFS(M$9:M463,B$9:B463,B463),+SUMIFS(L$9:L463,B$9:B463,B463)-SUMIFS(M$9:M463,B$9:B463,B463)))</f>
        <v/>
      </c>
      <c r="P463" s="1"/>
      <c r="Q463" s="61"/>
    </row>
    <row r="464" spans="2:17" x14ac:dyDescent="0.2">
      <c r="B464" s="60" t="s">
        <v>30</v>
      </c>
      <c r="C464" s="64" t="s">
        <v>25</v>
      </c>
      <c r="D464" s="65">
        <v>2019</v>
      </c>
      <c r="E464" s="48" t="s">
        <v>11</v>
      </c>
      <c r="F464" s="28">
        <v>9</v>
      </c>
      <c r="G464" s="21">
        <f>IFERROR(VLOOKUP(F464,Base!$H$4:$J$55,3,FALSE),"")</f>
        <v>43526</v>
      </c>
      <c r="H464" s="54"/>
      <c r="I464" s="53" t="str">
        <f t="shared" ref="I464:I465" si="681">IF(IF(H464&lt;40,0,(H464-40)*1.5)=0,"",IF(H464&lt;40,0,(H464-40)*1.5))</f>
        <v/>
      </c>
      <c r="J464" s="28"/>
      <c r="K464" s="28"/>
      <c r="L464" s="53" t="str">
        <f t="shared" ref="L464:L465" si="682">IF(SUM(I464:K464)+IF(ISBLANK(H464),0,MIN(H464,40))=0,"",SUM(I464:K464)+IF(ISBLANK(H464),0,MIN(H464,40)))</f>
        <v/>
      </c>
      <c r="M464" s="54"/>
      <c r="N464" s="53" t="str">
        <f t="shared" ref="N464:N465" si="683">IF(M464&gt;40,IF(M464-40-(40-L464)&gt;0,(40-L464)+((M464-40)*1.5),40-L464),"")</f>
        <v/>
      </c>
      <c r="O464" s="53" t="str">
        <f>IF(SUMIFS(L$9:L464,B$9:B464,B464)-SUMIFS(M$9:M464,B$9:B464,B464)=0,"",IF(N464&lt;&gt;"",M464-L464-N464+SUMIFS(L$9:L464,B$9:B464,B464)-SUMIFS(M$9:M464,B$9:B464,B464),+SUMIFS(L$9:L464,B$9:B464,B464)-SUMIFS(M$9:M464,B$9:B464,B464)))</f>
        <v/>
      </c>
      <c r="P464" s="1"/>
      <c r="Q464" s="61"/>
    </row>
    <row r="465" spans="2:17" x14ac:dyDescent="0.2">
      <c r="B465" s="60" t="s">
        <v>30</v>
      </c>
      <c r="C465" s="64" t="s">
        <v>25</v>
      </c>
      <c r="D465" s="65">
        <v>2019</v>
      </c>
      <c r="E465" s="48" t="s">
        <v>11</v>
      </c>
      <c r="F465" s="28">
        <v>10</v>
      </c>
      <c r="G465" s="21">
        <f>IFERROR(VLOOKUP(F465,Base!$H$4:$J$55,3,FALSE),"")</f>
        <v>43533</v>
      </c>
      <c r="H465" s="54"/>
      <c r="I465" s="53" t="str">
        <f t="shared" si="681"/>
        <v/>
      </c>
      <c r="J465" s="28"/>
      <c r="K465" s="28"/>
      <c r="L465" s="53" t="str">
        <f t="shared" si="682"/>
        <v/>
      </c>
      <c r="M465" s="54"/>
      <c r="N465" s="53" t="str">
        <f t="shared" si="683"/>
        <v/>
      </c>
      <c r="O465" s="53" t="str">
        <f>IF(SUMIFS(L$9:L465,B$9:B465,B465)-SUMIFS(M$9:M465,B$9:B465,B465)=0,"",IF(N465&lt;&gt;"",M465-L465-N465+SUMIFS(L$9:L465,B$9:B465,B465)-SUMIFS(M$9:M465,B$9:B465,B465),+SUMIFS(L$9:L465,B$9:B465,B465)-SUMIFS(M$9:M465,B$9:B465,B465)))</f>
        <v/>
      </c>
      <c r="P465" s="1"/>
      <c r="Q465" s="61"/>
    </row>
    <row r="466" spans="2:17" x14ac:dyDescent="0.2">
      <c r="B466" s="60" t="s">
        <v>31</v>
      </c>
      <c r="C466" s="64" t="s">
        <v>26</v>
      </c>
      <c r="D466" s="65">
        <v>2019</v>
      </c>
      <c r="E466" s="48" t="s">
        <v>11</v>
      </c>
      <c r="F466" s="28">
        <v>9</v>
      </c>
      <c r="G466" s="21">
        <f>IFERROR(VLOOKUP(F466,Base!$H$4:$J$55,3,FALSE),"")</f>
        <v>43526</v>
      </c>
      <c r="H466" s="54"/>
      <c r="I466" s="53" t="str">
        <f t="shared" ref="I466:I467" si="684">IF(IF(H466&lt;40,0,(H466-40)*1.5)=0,"",IF(H466&lt;40,0,(H466-40)*1.5))</f>
        <v/>
      </c>
      <c r="J466" s="28"/>
      <c r="K466" s="28"/>
      <c r="L466" s="53" t="str">
        <f t="shared" ref="L466:L467" si="685">IF(SUM(I466:K466)+IF(ISBLANK(H466),0,MIN(H466,40))=0,"",SUM(I466:K466)+IF(ISBLANK(H466),0,MIN(H466,40)))</f>
        <v/>
      </c>
      <c r="M466" s="54"/>
      <c r="N466" s="53" t="str">
        <f t="shared" ref="N466:N467" si="686">IF(M466&gt;40,IF(M466-40-(40-L466)&gt;0,(40-L466)+((M466-40)*1.5),40-L466),"")</f>
        <v/>
      </c>
      <c r="O466" s="53" t="str">
        <f>IF(SUMIFS(L$9:L466,B$9:B466,B466)-SUMIFS(M$9:M466,B$9:B466,B466)=0,"",IF(N466&lt;&gt;"",M466-L466-N466+SUMIFS(L$9:L466,B$9:B466,B466)-SUMIFS(M$9:M466,B$9:B466,B466),+SUMIFS(L$9:L466,B$9:B466,B466)-SUMIFS(M$9:M466,B$9:B466,B466)))</f>
        <v/>
      </c>
      <c r="P466" s="1"/>
      <c r="Q466" s="61"/>
    </row>
    <row r="467" spans="2:17" x14ac:dyDescent="0.2">
      <c r="B467" s="60" t="s">
        <v>31</v>
      </c>
      <c r="C467" s="64" t="s">
        <v>26</v>
      </c>
      <c r="D467" s="65">
        <v>2019</v>
      </c>
      <c r="E467" s="48" t="s">
        <v>11</v>
      </c>
      <c r="F467" s="28">
        <v>10</v>
      </c>
      <c r="G467" s="21">
        <f>IFERROR(VLOOKUP(F467,Base!$H$4:$J$55,3,FALSE),"")</f>
        <v>43533</v>
      </c>
      <c r="H467" s="54"/>
      <c r="I467" s="53" t="str">
        <f t="shared" si="684"/>
        <v/>
      </c>
      <c r="J467" s="28"/>
      <c r="K467" s="28"/>
      <c r="L467" s="53" t="str">
        <f t="shared" si="685"/>
        <v/>
      </c>
      <c r="M467" s="54"/>
      <c r="N467" s="53" t="str">
        <f t="shared" si="686"/>
        <v/>
      </c>
      <c r="O467" s="53" t="str">
        <f>IF(SUMIFS(L$9:L467,B$9:B467,B467)-SUMIFS(M$9:M467,B$9:B467,B467)=0,"",IF(N467&lt;&gt;"",M467-L467-N467+SUMIFS(L$9:L467,B$9:B467,B467)-SUMIFS(M$9:M467,B$9:B467,B467),+SUMIFS(L$9:L467,B$9:B467,B467)-SUMIFS(M$9:M467,B$9:B467,B467)))</f>
        <v/>
      </c>
      <c r="P467" s="1"/>
      <c r="Q467" s="61"/>
    </row>
    <row r="468" spans="2:17" x14ac:dyDescent="0.2">
      <c r="B468" s="60" t="s">
        <v>32</v>
      </c>
      <c r="C468" s="64" t="s">
        <v>27</v>
      </c>
      <c r="D468" s="65">
        <v>2019</v>
      </c>
      <c r="E468" s="48" t="s">
        <v>11</v>
      </c>
      <c r="F468" s="28">
        <v>9</v>
      </c>
      <c r="G468" s="21">
        <f>IFERROR(VLOOKUP(F468,Base!$H$4:$J$55,3,FALSE),"")</f>
        <v>43526</v>
      </c>
      <c r="H468" s="54"/>
      <c r="I468" s="53" t="str">
        <f t="shared" ref="I468:I469" si="687">IF(IF(H468&lt;40,0,(H468-40)*1.5)=0,"",IF(H468&lt;40,0,(H468-40)*1.5))</f>
        <v/>
      </c>
      <c r="J468" s="28"/>
      <c r="K468" s="28"/>
      <c r="L468" s="53" t="str">
        <f t="shared" ref="L468:L469" si="688">IF(SUM(I468:K468)+IF(ISBLANK(H468),0,MIN(H468,40))=0,"",SUM(I468:K468)+IF(ISBLANK(H468),0,MIN(H468,40)))</f>
        <v/>
      </c>
      <c r="M468" s="54"/>
      <c r="N468" s="53" t="str">
        <f t="shared" ref="N468:N469" si="689">IF(M468&gt;40,IF(M468-40-(40-L468)&gt;0,(40-L468)+((M468-40)*1.5),40-L468),"")</f>
        <v/>
      </c>
      <c r="O468" s="53" t="str">
        <f>IF(SUMIFS(L$9:L468,B$9:B468,B468)-SUMIFS(M$9:M468,B$9:B468,B468)=0,"",IF(N468&lt;&gt;"",M468-L468-N468+SUMIFS(L$9:L468,B$9:B468,B468)-SUMIFS(M$9:M468,B$9:B468,B468),+SUMIFS(L$9:L468,B$9:B468,B468)-SUMIFS(M$9:M468,B$9:B468,B468)))</f>
        <v/>
      </c>
      <c r="P468" s="1"/>
      <c r="Q468" s="61"/>
    </row>
    <row r="469" spans="2:17" x14ac:dyDescent="0.2">
      <c r="B469" s="60" t="s">
        <v>32</v>
      </c>
      <c r="C469" s="64" t="s">
        <v>27</v>
      </c>
      <c r="D469" s="65">
        <v>2019</v>
      </c>
      <c r="E469" s="48" t="s">
        <v>11</v>
      </c>
      <c r="F469" s="28">
        <v>10</v>
      </c>
      <c r="G469" s="21">
        <f>IFERROR(VLOOKUP(F469,Base!$H$4:$J$55,3,FALSE),"")</f>
        <v>43533</v>
      </c>
      <c r="H469" s="54"/>
      <c r="I469" s="53" t="str">
        <f t="shared" si="687"/>
        <v/>
      </c>
      <c r="J469" s="28"/>
      <c r="K469" s="28"/>
      <c r="L469" s="53" t="str">
        <f t="shared" si="688"/>
        <v/>
      </c>
      <c r="M469" s="54"/>
      <c r="N469" s="53" t="str">
        <f t="shared" si="689"/>
        <v/>
      </c>
      <c r="O469" s="53" t="str">
        <f>IF(SUMIFS(L$9:L469,B$9:B469,B469)-SUMIFS(M$9:M469,B$9:B469,B469)=0,"",IF(N469&lt;&gt;"",M469-L469-N469+SUMIFS(L$9:L469,B$9:B469,B469)-SUMIFS(M$9:M469,B$9:B469,B469),+SUMIFS(L$9:L469,B$9:B469,B469)-SUMIFS(M$9:M469,B$9:B469,B469)))</f>
        <v/>
      </c>
      <c r="P469" s="1"/>
      <c r="Q469" s="61"/>
    </row>
    <row r="470" spans="2:17" x14ac:dyDescent="0.2">
      <c r="B470" s="60" t="s">
        <v>33</v>
      </c>
      <c r="C470" s="64" t="s">
        <v>23</v>
      </c>
      <c r="D470" s="65">
        <v>2019</v>
      </c>
      <c r="E470" s="48" t="s">
        <v>11</v>
      </c>
      <c r="F470" s="28">
        <v>9</v>
      </c>
      <c r="G470" s="21">
        <f>IFERROR(VLOOKUP(F470,Base!$H$4:$J$55,3,FALSE),"")</f>
        <v>43526</v>
      </c>
      <c r="H470" s="54"/>
      <c r="I470" s="53" t="str">
        <f t="shared" ref="I470:I471" si="690">IF(IF(H470&lt;40,0,(H470-40)*1.5)=0,"",IF(H470&lt;40,0,(H470-40)*1.5))</f>
        <v/>
      </c>
      <c r="J470" s="28"/>
      <c r="K470" s="28"/>
      <c r="L470" s="53" t="str">
        <f t="shared" ref="L470:L471" si="691">IF(SUM(I470:K470)+IF(ISBLANK(H470),0,MIN(H470,40))=0,"",SUM(I470:K470)+IF(ISBLANK(H470),0,MIN(H470,40)))</f>
        <v/>
      </c>
      <c r="M470" s="54"/>
      <c r="N470" s="53" t="str">
        <f t="shared" ref="N470:N471" si="692">IF(M470&gt;40,IF(M470-40-(40-L470)&gt;0,(40-L470)+((M470-40)*1.5),40-L470),"")</f>
        <v/>
      </c>
      <c r="O470" s="53" t="str">
        <f>IF(SUMIFS(L$9:L470,B$9:B470,B470)-SUMIFS(M$9:M470,B$9:B470,B470)=0,"",IF(N470&lt;&gt;"",M470-L470-N470+SUMIFS(L$9:L470,B$9:B470,B470)-SUMIFS(M$9:M470,B$9:B470,B470),+SUMIFS(L$9:L470,B$9:B470,B470)-SUMIFS(M$9:M470,B$9:B470,B470)))</f>
        <v/>
      </c>
      <c r="P470" s="1"/>
      <c r="Q470" s="61"/>
    </row>
    <row r="471" spans="2:17" x14ac:dyDescent="0.2">
      <c r="B471" s="60" t="s">
        <v>33</v>
      </c>
      <c r="C471" s="64" t="s">
        <v>23</v>
      </c>
      <c r="D471" s="65">
        <v>2019</v>
      </c>
      <c r="E471" s="48" t="s">
        <v>11</v>
      </c>
      <c r="F471" s="28">
        <v>10</v>
      </c>
      <c r="G471" s="21">
        <f>IFERROR(VLOOKUP(F471,Base!$H$4:$J$55,3,FALSE),"")</f>
        <v>43533</v>
      </c>
      <c r="H471" s="54"/>
      <c r="I471" s="53" t="str">
        <f t="shared" si="690"/>
        <v/>
      </c>
      <c r="J471" s="28"/>
      <c r="K471" s="28"/>
      <c r="L471" s="53" t="str">
        <f t="shared" si="691"/>
        <v/>
      </c>
      <c r="M471" s="54"/>
      <c r="N471" s="53" t="str">
        <f t="shared" si="692"/>
        <v/>
      </c>
      <c r="O471" s="53" t="str">
        <f>IF(SUMIFS(L$9:L471,B$9:B471,B471)-SUMIFS(M$9:M471,B$9:B471,B471)=0,"",IF(N471&lt;&gt;"",M471-L471-N471+SUMIFS(L$9:L471,B$9:B471,B471)-SUMIFS(M$9:M471,B$9:B471,B471),+SUMIFS(L$9:L471,B$9:B471,B471)-SUMIFS(M$9:M471,B$9:B471,B471)))</f>
        <v/>
      </c>
      <c r="P471" s="1"/>
      <c r="Q471" s="61"/>
    </row>
    <row r="472" spans="2:17" x14ac:dyDescent="0.2">
      <c r="B472" s="60" t="s">
        <v>34</v>
      </c>
      <c r="C472" s="64" t="s">
        <v>24</v>
      </c>
      <c r="D472" s="65">
        <v>2019</v>
      </c>
      <c r="E472" s="48" t="s">
        <v>11</v>
      </c>
      <c r="F472" s="28">
        <v>9</v>
      </c>
      <c r="G472" s="21">
        <f>IFERROR(VLOOKUP(F472,Base!$H$4:$J$55,3,FALSE),"")</f>
        <v>43526</v>
      </c>
      <c r="H472" s="54"/>
      <c r="I472" s="53" t="str">
        <f t="shared" ref="I472:I473" si="693">IF(IF(H472&lt;40,0,(H472-40)*1.5)=0,"",IF(H472&lt;40,0,(H472-40)*1.5))</f>
        <v/>
      </c>
      <c r="J472" s="28"/>
      <c r="K472" s="28"/>
      <c r="L472" s="53" t="str">
        <f t="shared" ref="L472:L473" si="694">IF(SUM(I472:K472)+IF(ISBLANK(H472),0,MIN(H472,40))=0,"",SUM(I472:K472)+IF(ISBLANK(H472),0,MIN(H472,40)))</f>
        <v/>
      </c>
      <c r="M472" s="54"/>
      <c r="N472" s="53" t="str">
        <f t="shared" ref="N472:N473" si="695">IF(M472&gt;40,IF(M472-40-(40-L472)&gt;0,(40-L472)+((M472-40)*1.5),40-L472),"")</f>
        <v/>
      </c>
      <c r="O472" s="53" t="str">
        <f>IF(SUMIFS(L$9:L472,B$9:B472,B472)-SUMIFS(M$9:M472,B$9:B472,B472)=0,"",IF(N472&lt;&gt;"",M472-L472-N472+SUMIFS(L$9:L472,B$9:B472,B472)-SUMIFS(M$9:M472,B$9:B472,B472),+SUMIFS(L$9:L472,B$9:B472,B472)-SUMIFS(M$9:M472,B$9:B472,B472)))</f>
        <v/>
      </c>
      <c r="P472" s="1"/>
      <c r="Q472" s="61"/>
    </row>
    <row r="473" spans="2:17" x14ac:dyDescent="0.2">
      <c r="B473" s="60" t="s">
        <v>34</v>
      </c>
      <c r="C473" s="64" t="s">
        <v>24</v>
      </c>
      <c r="D473" s="65">
        <v>2019</v>
      </c>
      <c r="E473" s="48" t="s">
        <v>11</v>
      </c>
      <c r="F473" s="28">
        <v>10</v>
      </c>
      <c r="G473" s="21">
        <f>IFERROR(VLOOKUP(F473,Base!$H$4:$J$55,3,FALSE),"")</f>
        <v>43533</v>
      </c>
      <c r="H473" s="54"/>
      <c r="I473" s="53" t="str">
        <f t="shared" si="693"/>
        <v/>
      </c>
      <c r="J473" s="28"/>
      <c r="K473" s="28"/>
      <c r="L473" s="53" t="str">
        <f t="shared" si="694"/>
        <v/>
      </c>
      <c r="M473" s="54"/>
      <c r="N473" s="53" t="str">
        <f t="shared" si="695"/>
        <v/>
      </c>
      <c r="O473" s="53" t="str">
        <f>IF(SUMIFS(L$9:L473,B$9:B473,B473)-SUMIFS(M$9:M473,B$9:B473,B473)=0,"",IF(N473&lt;&gt;"",M473-L473-N473+SUMIFS(L$9:L473,B$9:B473,B473)-SUMIFS(M$9:M473,B$9:B473,B473),+SUMIFS(L$9:L473,B$9:B473,B473)-SUMIFS(M$9:M473,B$9:B473,B473)))</f>
        <v/>
      </c>
      <c r="P473" s="1"/>
      <c r="Q473" s="61"/>
    </row>
    <row r="474" spans="2:17" x14ac:dyDescent="0.2">
      <c r="B474" s="60" t="s">
        <v>35</v>
      </c>
      <c r="C474" s="64" t="s">
        <v>25</v>
      </c>
      <c r="D474" s="65">
        <v>2019</v>
      </c>
      <c r="E474" s="48" t="s">
        <v>11</v>
      </c>
      <c r="F474" s="28">
        <v>9</v>
      </c>
      <c r="G474" s="21">
        <f>IFERROR(VLOOKUP(F474,Base!$H$4:$J$55,3,FALSE),"")</f>
        <v>43526</v>
      </c>
      <c r="H474" s="54"/>
      <c r="I474" s="53" t="str">
        <f t="shared" ref="I474:I475" si="696">IF(IF(H474&lt;40,0,(H474-40)*1.5)=0,"",IF(H474&lt;40,0,(H474-40)*1.5))</f>
        <v/>
      </c>
      <c r="J474" s="28"/>
      <c r="K474" s="28"/>
      <c r="L474" s="53" t="str">
        <f t="shared" ref="L474:L475" si="697">IF(SUM(I474:K474)+IF(ISBLANK(H474),0,MIN(H474,40))=0,"",SUM(I474:K474)+IF(ISBLANK(H474),0,MIN(H474,40)))</f>
        <v/>
      </c>
      <c r="M474" s="54"/>
      <c r="N474" s="53" t="str">
        <f t="shared" ref="N474:N475" si="698">IF(M474&gt;40,IF(M474-40-(40-L474)&gt;0,(40-L474)+((M474-40)*1.5),40-L474),"")</f>
        <v/>
      </c>
      <c r="O474" s="53" t="str">
        <f>IF(SUMIFS(L$9:L474,B$9:B474,B474)-SUMIFS(M$9:M474,B$9:B474,B474)=0,"",IF(N474&lt;&gt;"",M474-L474-N474+SUMIFS(L$9:L474,B$9:B474,B474)-SUMIFS(M$9:M474,B$9:B474,B474),+SUMIFS(L$9:L474,B$9:B474,B474)-SUMIFS(M$9:M474,B$9:B474,B474)))</f>
        <v/>
      </c>
      <c r="P474" s="1"/>
      <c r="Q474" s="61"/>
    </row>
    <row r="475" spans="2:17" x14ac:dyDescent="0.2">
      <c r="B475" s="60" t="s">
        <v>35</v>
      </c>
      <c r="C475" s="64" t="s">
        <v>25</v>
      </c>
      <c r="D475" s="65">
        <v>2019</v>
      </c>
      <c r="E475" s="48" t="s">
        <v>11</v>
      </c>
      <c r="F475" s="28">
        <v>10</v>
      </c>
      <c r="G475" s="21">
        <f>IFERROR(VLOOKUP(F475,Base!$H$4:$J$55,3,FALSE),"")</f>
        <v>43533</v>
      </c>
      <c r="H475" s="54"/>
      <c r="I475" s="53" t="str">
        <f t="shared" si="696"/>
        <v/>
      </c>
      <c r="J475" s="28"/>
      <c r="K475" s="28"/>
      <c r="L475" s="53" t="str">
        <f t="shared" si="697"/>
        <v/>
      </c>
      <c r="M475" s="54"/>
      <c r="N475" s="53" t="str">
        <f t="shared" si="698"/>
        <v/>
      </c>
      <c r="O475" s="53" t="str">
        <f>IF(SUMIFS(L$9:L475,B$9:B475,B475)-SUMIFS(M$9:M475,B$9:B475,B475)=0,"",IF(N475&lt;&gt;"",M475-L475-N475+SUMIFS(L$9:L475,B$9:B475,B475)-SUMIFS(M$9:M475,B$9:B475,B475),+SUMIFS(L$9:L475,B$9:B475,B475)-SUMIFS(M$9:M475,B$9:B475,B475)))</f>
        <v/>
      </c>
      <c r="P475" s="1"/>
      <c r="Q475" s="61"/>
    </row>
    <row r="476" spans="2:17" x14ac:dyDescent="0.2">
      <c r="B476" s="60" t="s">
        <v>36</v>
      </c>
      <c r="C476" s="64" t="s">
        <v>26</v>
      </c>
      <c r="D476" s="65">
        <v>2019</v>
      </c>
      <c r="E476" s="48" t="s">
        <v>11</v>
      </c>
      <c r="F476" s="28">
        <v>9</v>
      </c>
      <c r="G476" s="21">
        <f>IFERROR(VLOOKUP(F476,Base!$H$4:$J$55,3,FALSE),"")</f>
        <v>43526</v>
      </c>
      <c r="H476" s="54"/>
      <c r="I476" s="53" t="str">
        <f t="shared" ref="I476:I477" si="699">IF(IF(H476&lt;40,0,(H476-40)*1.5)=0,"",IF(H476&lt;40,0,(H476-40)*1.5))</f>
        <v/>
      </c>
      <c r="J476" s="28"/>
      <c r="K476" s="28"/>
      <c r="L476" s="53" t="str">
        <f t="shared" ref="L476:L477" si="700">IF(SUM(I476:K476)+IF(ISBLANK(H476),0,MIN(H476,40))=0,"",SUM(I476:K476)+IF(ISBLANK(H476),0,MIN(H476,40)))</f>
        <v/>
      </c>
      <c r="M476" s="54"/>
      <c r="N476" s="53" t="str">
        <f t="shared" ref="N476:N477" si="701">IF(M476&gt;40,IF(M476-40-(40-L476)&gt;0,(40-L476)+((M476-40)*1.5),40-L476),"")</f>
        <v/>
      </c>
      <c r="O476" s="53" t="str">
        <f>IF(SUMIFS(L$9:L476,B$9:B476,B476)-SUMIFS(M$9:M476,B$9:B476,B476)=0,"",IF(N476&lt;&gt;"",M476-L476-N476+SUMIFS(L$9:L476,B$9:B476,B476)-SUMIFS(M$9:M476,B$9:B476,B476),+SUMIFS(L$9:L476,B$9:B476,B476)-SUMIFS(M$9:M476,B$9:B476,B476)))</f>
        <v/>
      </c>
      <c r="P476" s="1"/>
      <c r="Q476" s="61"/>
    </row>
    <row r="477" spans="2:17" x14ac:dyDescent="0.2">
      <c r="B477" s="60" t="s">
        <v>36</v>
      </c>
      <c r="C477" s="64" t="s">
        <v>26</v>
      </c>
      <c r="D477" s="65">
        <v>2019</v>
      </c>
      <c r="E477" s="48" t="s">
        <v>11</v>
      </c>
      <c r="F477" s="28">
        <v>10</v>
      </c>
      <c r="G477" s="21">
        <f>IFERROR(VLOOKUP(F477,Base!$H$4:$J$55,3,FALSE),"")</f>
        <v>43533</v>
      </c>
      <c r="H477" s="54"/>
      <c r="I477" s="53" t="str">
        <f t="shared" si="699"/>
        <v/>
      </c>
      <c r="J477" s="28"/>
      <c r="K477" s="28"/>
      <c r="L477" s="53" t="str">
        <f t="shared" si="700"/>
        <v/>
      </c>
      <c r="M477" s="54"/>
      <c r="N477" s="53" t="str">
        <f t="shared" si="701"/>
        <v/>
      </c>
      <c r="O477" s="53" t="str">
        <f>IF(SUMIFS(L$9:L477,B$9:B477,B477)-SUMIFS(M$9:M477,B$9:B477,B477)=0,"",IF(N477&lt;&gt;"",M477-L477-N477+SUMIFS(L$9:L477,B$9:B477,B477)-SUMIFS(M$9:M477,B$9:B477,B477),+SUMIFS(L$9:L477,B$9:B477,B477)-SUMIFS(M$9:M477,B$9:B477,B477)))</f>
        <v/>
      </c>
      <c r="P477" s="1"/>
      <c r="Q477" s="61"/>
    </row>
    <row r="478" spans="2:17" x14ac:dyDescent="0.2">
      <c r="B478" s="60" t="s">
        <v>37</v>
      </c>
      <c r="C478" s="64" t="s">
        <v>27</v>
      </c>
      <c r="D478" s="65">
        <v>2019</v>
      </c>
      <c r="E478" s="48" t="s">
        <v>11</v>
      </c>
      <c r="F478" s="28">
        <v>9</v>
      </c>
      <c r="G478" s="21">
        <f>IFERROR(VLOOKUP(F478,Base!$H$4:$J$55,3,FALSE),"")</f>
        <v>43526</v>
      </c>
      <c r="H478" s="54"/>
      <c r="I478" s="53" t="str">
        <f t="shared" ref="I478:I479" si="702">IF(IF(H478&lt;40,0,(H478-40)*1.5)=0,"",IF(H478&lt;40,0,(H478-40)*1.5))</f>
        <v/>
      </c>
      <c r="J478" s="28"/>
      <c r="K478" s="28"/>
      <c r="L478" s="53" t="str">
        <f t="shared" ref="L478:L479" si="703">IF(SUM(I478:K478)+IF(ISBLANK(H478),0,MIN(H478,40))=0,"",SUM(I478:K478)+IF(ISBLANK(H478),0,MIN(H478,40)))</f>
        <v/>
      </c>
      <c r="M478" s="54"/>
      <c r="N478" s="53" t="str">
        <f t="shared" ref="N478:N479" si="704">IF(M478&gt;40,IF(M478-40-(40-L478)&gt;0,(40-L478)+((M478-40)*1.5),40-L478),"")</f>
        <v/>
      </c>
      <c r="O478" s="53" t="str">
        <f>IF(SUMIFS(L$9:L478,B$9:B478,B478)-SUMIFS(M$9:M478,B$9:B478,B478)=0,"",IF(N478&lt;&gt;"",M478-L478-N478+SUMIFS(L$9:L478,B$9:B478,B478)-SUMIFS(M$9:M478,B$9:B478,B478),+SUMIFS(L$9:L478,B$9:B478,B478)-SUMIFS(M$9:M478,B$9:B478,B478)))</f>
        <v/>
      </c>
      <c r="P478" s="1"/>
      <c r="Q478" s="61"/>
    </row>
    <row r="479" spans="2:17" x14ac:dyDescent="0.2">
      <c r="B479" s="60" t="s">
        <v>37</v>
      </c>
      <c r="C479" s="64" t="s">
        <v>27</v>
      </c>
      <c r="D479" s="65">
        <v>2019</v>
      </c>
      <c r="E479" s="48" t="s">
        <v>11</v>
      </c>
      <c r="F479" s="28">
        <v>10</v>
      </c>
      <c r="G479" s="21">
        <f>IFERROR(VLOOKUP(F479,Base!$H$4:$J$55,3,FALSE),"")</f>
        <v>43533</v>
      </c>
      <c r="H479" s="54"/>
      <c r="I479" s="53" t="str">
        <f t="shared" si="702"/>
        <v/>
      </c>
      <c r="J479" s="28"/>
      <c r="K479" s="28"/>
      <c r="L479" s="53" t="str">
        <f t="shared" si="703"/>
        <v/>
      </c>
      <c r="M479" s="54"/>
      <c r="N479" s="53" t="str">
        <f t="shared" si="704"/>
        <v/>
      </c>
      <c r="O479" s="53" t="str">
        <f>IF(SUMIFS(L$9:L479,B$9:B479,B479)-SUMIFS(M$9:M479,B$9:B479,B479)=0,"",IF(N479&lt;&gt;"",M479-L479-N479+SUMIFS(L$9:L479,B$9:B479,B479)-SUMIFS(M$9:M479,B$9:B479,B479),+SUMIFS(L$9:L479,B$9:B479,B479)-SUMIFS(M$9:M479,B$9:B479,B479)))</f>
        <v/>
      </c>
      <c r="P479" s="1"/>
      <c r="Q479" s="61"/>
    </row>
    <row r="480" spans="2:17" x14ac:dyDescent="0.2">
      <c r="B480" s="60" t="s">
        <v>38</v>
      </c>
      <c r="C480" s="64" t="s">
        <v>23</v>
      </c>
      <c r="D480" s="65">
        <v>2019</v>
      </c>
      <c r="E480" s="48" t="s">
        <v>11</v>
      </c>
      <c r="F480" s="28">
        <v>9</v>
      </c>
      <c r="G480" s="21">
        <f>IFERROR(VLOOKUP(F480,Base!$H$4:$J$55,3,FALSE),"")</f>
        <v>43526</v>
      </c>
      <c r="H480" s="54"/>
      <c r="I480" s="53" t="str">
        <f t="shared" ref="I480:I481" si="705">IF(IF(H480&lt;40,0,(H480-40)*1.5)=0,"",IF(H480&lt;40,0,(H480-40)*1.5))</f>
        <v/>
      </c>
      <c r="J480" s="28"/>
      <c r="K480" s="28"/>
      <c r="L480" s="53" t="str">
        <f t="shared" ref="L480:L481" si="706">IF(SUM(I480:K480)+IF(ISBLANK(H480),0,MIN(H480,40))=0,"",SUM(I480:K480)+IF(ISBLANK(H480),0,MIN(H480,40)))</f>
        <v/>
      </c>
      <c r="M480" s="54"/>
      <c r="N480" s="53" t="str">
        <f t="shared" ref="N480:N481" si="707">IF(M480&gt;40,IF(M480-40-(40-L480)&gt;0,(40-L480)+((M480-40)*1.5),40-L480),"")</f>
        <v/>
      </c>
      <c r="O480" s="53" t="str">
        <f>IF(SUMIFS(L$9:L480,B$9:B480,B480)-SUMIFS(M$9:M480,B$9:B480,B480)=0,"",IF(N480&lt;&gt;"",M480-L480-N480+SUMIFS(L$9:L480,B$9:B480,B480)-SUMIFS(M$9:M480,B$9:B480,B480),+SUMIFS(L$9:L480,B$9:B480,B480)-SUMIFS(M$9:M480,B$9:B480,B480)))</f>
        <v/>
      </c>
      <c r="P480" s="1"/>
      <c r="Q480" s="61"/>
    </row>
    <row r="481" spans="2:17" x14ac:dyDescent="0.2">
      <c r="B481" s="60" t="s">
        <v>38</v>
      </c>
      <c r="C481" s="64" t="s">
        <v>23</v>
      </c>
      <c r="D481" s="65">
        <v>2019</v>
      </c>
      <c r="E481" s="48" t="s">
        <v>11</v>
      </c>
      <c r="F481" s="28">
        <v>10</v>
      </c>
      <c r="G481" s="21">
        <f>IFERROR(VLOOKUP(F481,Base!$H$4:$J$55,3,FALSE),"")</f>
        <v>43533</v>
      </c>
      <c r="H481" s="54"/>
      <c r="I481" s="53" t="str">
        <f t="shared" si="705"/>
        <v/>
      </c>
      <c r="J481" s="28"/>
      <c r="K481" s="28"/>
      <c r="L481" s="53" t="str">
        <f t="shared" si="706"/>
        <v/>
      </c>
      <c r="M481" s="54"/>
      <c r="N481" s="53" t="str">
        <f t="shared" si="707"/>
        <v/>
      </c>
      <c r="O481" s="53" t="str">
        <f>IF(SUMIFS(L$9:L481,B$9:B481,B481)-SUMIFS(M$9:M481,B$9:B481,B481)=0,"",IF(N481&lt;&gt;"",M481-L481-N481+SUMIFS(L$9:L481,B$9:B481,B481)-SUMIFS(M$9:M481,B$9:B481,B481),+SUMIFS(L$9:L481,B$9:B481,B481)-SUMIFS(M$9:M481,B$9:B481,B481)))</f>
        <v/>
      </c>
      <c r="P481" s="1"/>
      <c r="Q481" s="61"/>
    </row>
    <row r="482" spans="2:17" x14ac:dyDescent="0.2">
      <c r="B482" s="60" t="s">
        <v>39</v>
      </c>
      <c r="C482" s="64" t="s">
        <v>24</v>
      </c>
      <c r="D482" s="65">
        <v>2019</v>
      </c>
      <c r="E482" s="48" t="s">
        <v>11</v>
      </c>
      <c r="F482" s="28">
        <v>9</v>
      </c>
      <c r="G482" s="21">
        <f>IFERROR(VLOOKUP(F482,Base!$H$4:$J$55,3,FALSE),"")</f>
        <v>43526</v>
      </c>
      <c r="H482" s="54"/>
      <c r="I482" s="53" t="str">
        <f t="shared" ref="I482:I483" si="708">IF(IF(H482&lt;40,0,(H482-40)*1.5)=0,"",IF(H482&lt;40,0,(H482-40)*1.5))</f>
        <v/>
      </c>
      <c r="J482" s="28"/>
      <c r="K482" s="28"/>
      <c r="L482" s="53" t="str">
        <f t="shared" ref="L482:L483" si="709">IF(SUM(I482:K482)+IF(ISBLANK(H482),0,MIN(H482,40))=0,"",SUM(I482:K482)+IF(ISBLANK(H482),0,MIN(H482,40)))</f>
        <v/>
      </c>
      <c r="M482" s="54"/>
      <c r="N482" s="53" t="str">
        <f t="shared" ref="N482:N483" si="710">IF(M482&gt;40,IF(M482-40-(40-L482)&gt;0,(40-L482)+((M482-40)*1.5),40-L482),"")</f>
        <v/>
      </c>
      <c r="O482" s="53" t="str">
        <f>IF(SUMIFS(L$9:L482,B$9:B482,B482)-SUMIFS(M$9:M482,B$9:B482,B482)=0,"",IF(N482&lt;&gt;"",M482-L482-N482+SUMIFS(L$9:L482,B$9:B482,B482)-SUMIFS(M$9:M482,B$9:B482,B482),+SUMIFS(L$9:L482,B$9:B482,B482)-SUMIFS(M$9:M482,B$9:B482,B482)))</f>
        <v/>
      </c>
      <c r="P482" s="1"/>
      <c r="Q482" s="61"/>
    </row>
    <row r="483" spans="2:17" x14ac:dyDescent="0.2">
      <c r="B483" s="60" t="s">
        <v>39</v>
      </c>
      <c r="C483" s="64" t="s">
        <v>24</v>
      </c>
      <c r="D483" s="65">
        <v>2019</v>
      </c>
      <c r="E483" s="48" t="s">
        <v>11</v>
      </c>
      <c r="F483" s="28">
        <v>10</v>
      </c>
      <c r="G483" s="21">
        <f>IFERROR(VLOOKUP(F483,Base!$H$4:$J$55,3,FALSE),"")</f>
        <v>43533</v>
      </c>
      <c r="H483" s="54"/>
      <c r="I483" s="53" t="str">
        <f t="shared" si="708"/>
        <v/>
      </c>
      <c r="J483" s="28"/>
      <c r="K483" s="28"/>
      <c r="L483" s="53" t="str">
        <f t="shared" si="709"/>
        <v/>
      </c>
      <c r="M483" s="54"/>
      <c r="N483" s="53" t="str">
        <f t="shared" si="710"/>
        <v/>
      </c>
      <c r="O483" s="53" t="str">
        <f>IF(SUMIFS(L$9:L483,B$9:B483,B483)-SUMIFS(M$9:M483,B$9:B483,B483)=0,"",IF(N483&lt;&gt;"",M483-L483-N483+SUMIFS(L$9:L483,B$9:B483,B483)-SUMIFS(M$9:M483,B$9:B483,B483),+SUMIFS(L$9:L483,B$9:B483,B483)-SUMIFS(M$9:M483,B$9:B483,B483)))</f>
        <v/>
      </c>
      <c r="P483" s="1"/>
      <c r="Q483" s="61"/>
    </row>
    <row r="484" spans="2:17" x14ac:dyDescent="0.2">
      <c r="B484" s="60" t="s">
        <v>40</v>
      </c>
      <c r="C484" s="64" t="s">
        <v>25</v>
      </c>
      <c r="D484" s="65">
        <v>2019</v>
      </c>
      <c r="E484" s="48" t="s">
        <v>11</v>
      </c>
      <c r="F484" s="28">
        <v>9</v>
      </c>
      <c r="G484" s="21">
        <f>IFERROR(VLOOKUP(F484,Base!$H$4:$J$55,3,FALSE),"")</f>
        <v>43526</v>
      </c>
      <c r="H484" s="54"/>
      <c r="I484" s="53" t="str">
        <f t="shared" ref="I484:I485" si="711">IF(IF(H484&lt;40,0,(H484-40)*1.5)=0,"",IF(H484&lt;40,0,(H484-40)*1.5))</f>
        <v/>
      </c>
      <c r="J484" s="28"/>
      <c r="K484" s="28"/>
      <c r="L484" s="53" t="str">
        <f t="shared" ref="L484:L485" si="712">IF(SUM(I484:K484)+IF(ISBLANK(H484),0,MIN(H484,40))=0,"",SUM(I484:K484)+IF(ISBLANK(H484),0,MIN(H484,40)))</f>
        <v/>
      </c>
      <c r="M484" s="54"/>
      <c r="N484" s="53" t="str">
        <f t="shared" ref="N484:N485" si="713">IF(M484&gt;40,IF(M484-40-(40-L484)&gt;0,(40-L484)+((M484-40)*1.5),40-L484),"")</f>
        <v/>
      </c>
      <c r="O484" s="53" t="str">
        <f>IF(SUMIFS(L$9:L484,B$9:B484,B484)-SUMIFS(M$9:M484,B$9:B484,B484)=0,"",IF(N484&lt;&gt;"",M484-L484-N484+SUMIFS(L$9:L484,B$9:B484,B484)-SUMIFS(M$9:M484,B$9:B484,B484),+SUMIFS(L$9:L484,B$9:B484,B484)-SUMIFS(M$9:M484,B$9:B484,B484)))</f>
        <v/>
      </c>
      <c r="P484" s="1"/>
      <c r="Q484" s="61"/>
    </row>
    <row r="485" spans="2:17" x14ac:dyDescent="0.2">
      <c r="B485" s="60" t="s">
        <v>40</v>
      </c>
      <c r="C485" s="64" t="s">
        <v>25</v>
      </c>
      <c r="D485" s="65">
        <v>2019</v>
      </c>
      <c r="E485" s="48" t="s">
        <v>11</v>
      </c>
      <c r="F485" s="28">
        <v>10</v>
      </c>
      <c r="G485" s="21">
        <f>IFERROR(VLOOKUP(F485,Base!$H$4:$J$55,3,FALSE),"")</f>
        <v>43533</v>
      </c>
      <c r="H485" s="54"/>
      <c r="I485" s="53" t="str">
        <f t="shared" si="711"/>
        <v/>
      </c>
      <c r="J485" s="28"/>
      <c r="K485" s="28"/>
      <c r="L485" s="53" t="str">
        <f t="shared" si="712"/>
        <v/>
      </c>
      <c r="M485" s="54"/>
      <c r="N485" s="53" t="str">
        <f t="shared" si="713"/>
        <v/>
      </c>
      <c r="O485" s="53" t="str">
        <f>IF(SUMIFS(L$9:L485,B$9:B485,B485)-SUMIFS(M$9:M485,B$9:B485,B485)=0,"",IF(N485&lt;&gt;"",M485-L485-N485+SUMIFS(L$9:L485,B$9:B485,B485)-SUMIFS(M$9:M485,B$9:B485,B485),+SUMIFS(L$9:L485,B$9:B485,B485)-SUMIFS(M$9:M485,B$9:B485,B485)))</f>
        <v/>
      </c>
      <c r="P485" s="1"/>
      <c r="Q485" s="61"/>
    </row>
    <row r="486" spans="2:17" x14ac:dyDescent="0.2">
      <c r="B486" s="60" t="s">
        <v>41</v>
      </c>
      <c r="C486" s="64" t="s">
        <v>26</v>
      </c>
      <c r="D486" s="65">
        <v>2019</v>
      </c>
      <c r="E486" s="48" t="s">
        <v>11</v>
      </c>
      <c r="F486" s="28">
        <v>9</v>
      </c>
      <c r="G486" s="21">
        <f>IFERROR(VLOOKUP(F486,Base!$H$4:$J$55,3,FALSE),"")</f>
        <v>43526</v>
      </c>
      <c r="H486" s="54"/>
      <c r="I486" s="53" t="str">
        <f t="shared" ref="I486:I487" si="714">IF(IF(H486&lt;40,0,(H486-40)*1.5)=0,"",IF(H486&lt;40,0,(H486-40)*1.5))</f>
        <v/>
      </c>
      <c r="J486" s="28"/>
      <c r="K486" s="28"/>
      <c r="L486" s="53" t="str">
        <f t="shared" ref="L486:L487" si="715">IF(SUM(I486:K486)+IF(ISBLANK(H486),0,MIN(H486,40))=0,"",SUM(I486:K486)+IF(ISBLANK(H486),0,MIN(H486,40)))</f>
        <v/>
      </c>
      <c r="M486" s="54"/>
      <c r="N486" s="53" t="str">
        <f t="shared" ref="N486:N487" si="716">IF(M486&gt;40,IF(M486-40-(40-L486)&gt;0,(40-L486)+((M486-40)*1.5),40-L486),"")</f>
        <v/>
      </c>
      <c r="O486" s="53" t="str">
        <f>IF(SUMIFS(L$9:L486,B$9:B486,B486)-SUMIFS(M$9:M486,B$9:B486,B486)=0,"",IF(N486&lt;&gt;"",M486-L486-N486+SUMIFS(L$9:L486,B$9:B486,B486)-SUMIFS(M$9:M486,B$9:B486,B486),+SUMIFS(L$9:L486,B$9:B486,B486)-SUMIFS(M$9:M486,B$9:B486,B486)))</f>
        <v/>
      </c>
      <c r="P486" s="1"/>
      <c r="Q486" s="61"/>
    </row>
    <row r="487" spans="2:17" x14ac:dyDescent="0.2">
      <c r="B487" s="60" t="s">
        <v>41</v>
      </c>
      <c r="C487" s="64" t="s">
        <v>26</v>
      </c>
      <c r="D487" s="65">
        <v>2019</v>
      </c>
      <c r="E487" s="48" t="s">
        <v>11</v>
      </c>
      <c r="F487" s="28">
        <v>10</v>
      </c>
      <c r="G487" s="21">
        <f>IFERROR(VLOOKUP(F487,Base!$H$4:$J$55,3,FALSE),"")</f>
        <v>43533</v>
      </c>
      <c r="H487" s="54"/>
      <c r="I487" s="53" t="str">
        <f t="shared" si="714"/>
        <v/>
      </c>
      <c r="J487" s="28"/>
      <c r="K487" s="28"/>
      <c r="L487" s="53" t="str">
        <f t="shared" si="715"/>
        <v/>
      </c>
      <c r="M487" s="54"/>
      <c r="N487" s="53" t="str">
        <f t="shared" si="716"/>
        <v/>
      </c>
      <c r="O487" s="53" t="str">
        <f>IF(SUMIFS(L$9:L487,B$9:B487,B487)-SUMIFS(M$9:M487,B$9:B487,B487)=0,"",IF(N487&lt;&gt;"",M487-L487-N487+SUMIFS(L$9:L487,B$9:B487,B487)-SUMIFS(M$9:M487,B$9:B487,B487),+SUMIFS(L$9:L487,B$9:B487,B487)-SUMIFS(M$9:M487,B$9:B487,B487)))</f>
        <v/>
      </c>
      <c r="P487" s="1"/>
      <c r="Q487" s="61"/>
    </row>
    <row r="488" spans="2:17" x14ac:dyDescent="0.2">
      <c r="B488" s="60" t="s">
        <v>42</v>
      </c>
      <c r="C488" s="64" t="s">
        <v>27</v>
      </c>
      <c r="D488" s="65">
        <v>2019</v>
      </c>
      <c r="E488" s="48" t="s">
        <v>11</v>
      </c>
      <c r="F488" s="28">
        <v>9</v>
      </c>
      <c r="G488" s="21">
        <f>IFERROR(VLOOKUP(F488,Base!$H$4:$J$55,3,FALSE),"")</f>
        <v>43526</v>
      </c>
      <c r="H488" s="54"/>
      <c r="I488" s="53" t="str">
        <f t="shared" ref="I488:I489" si="717">IF(IF(H488&lt;40,0,(H488-40)*1.5)=0,"",IF(H488&lt;40,0,(H488-40)*1.5))</f>
        <v/>
      </c>
      <c r="J488" s="28"/>
      <c r="K488" s="28"/>
      <c r="L488" s="53" t="str">
        <f t="shared" ref="L488:L489" si="718">IF(SUM(I488:K488)+IF(ISBLANK(H488),0,MIN(H488,40))=0,"",SUM(I488:K488)+IF(ISBLANK(H488),0,MIN(H488,40)))</f>
        <v/>
      </c>
      <c r="M488" s="54"/>
      <c r="N488" s="53" t="str">
        <f t="shared" ref="N488:N489" si="719">IF(M488&gt;40,IF(M488-40-(40-L488)&gt;0,(40-L488)+((M488-40)*1.5),40-L488),"")</f>
        <v/>
      </c>
      <c r="O488" s="53" t="str">
        <f>IF(SUMIFS(L$9:L488,B$9:B488,B488)-SUMIFS(M$9:M488,B$9:B488,B488)=0,"",IF(N488&lt;&gt;"",M488-L488-N488+SUMIFS(L$9:L488,B$9:B488,B488)-SUMIFS(M$9:M488,B$9:B488,B488),+SUMIFS(L$9:L488,B$9:B488,B488)-SUMIFS(M$9:M488,B$9:B488,B488)))</f>
        <v/>
      </c>
      <c r="P488" s="1"/>
      <c r="Q488" s="61"/>
    </row>
    <row r="489" spans="2:17" x14ac:dyDescent="0.2">
      <c r="B489" s="60" t="s">
        <v>42</v>
      </c>
      <c r="C489" s="64" t="s">
        <v>27</v>
      </c>
      <c r="D489" s="65">
        <v>2019</v>
      </c>
      <c r="E489" s="48" t="s">
        <v>11</v>
      </c>
      <c r="F489" s="28">
        <v>10</v>
      </c>
      <c r="G489" s="21">
        <f>IFERROR(VLOOKUP(F489,Base!$H$4:$J$55,3,FALSE),"")</f>
        <v>43533</v>
      </c>
      <c r="H489" s="54"/>
      <c r="I489" s="53" t="str">
        <f t="shared" si="717"/>
        <v/>
      </c>
      <c r="J489" s="28"/>
      <c r="K489" s="28"/>
      <c r="L489" s="53" t="str">
        <f t="shared" si="718"/>
        <v/>
      </c>
      <c r="M489" s="54"/>
      <c r="N489" s="53" t="str">
        <f t="shared" si="719"/>
        <v/>
      </c>
      <c r="O489" s="53" t="str">
        <f>IF(SUMIFS(L$9:L489,B$9:B489,B489)-SUMIFS(M$9:M489,B$9:B489,B489)=0,"",IF(N489&lt;&gt;"",M489-L489-N489+SUMIFS(L$9:L489,B$9:B489,B489)-SUMIFS(M$9:M489,B$9:B489,B489),+SUMIFS(L$9:L489,B$9:B489,B489)-SUMIFS(M$9:M489,B$9:B489,B489)))</f>
        <v/>
      </c>
      <c r="P489" s="1"/>
      <c r="Q489" s="61"/>
    </row>
    <row r="490" spans="2:17" x14ac:dyDescent="0.2">
      <c r="B490" s="60" t="s">
        <v>43</v>
      </c>
      <c r="C490" s="64" t="s">
        <v>23</v>
      </c>
      <c r="D490" s="65">
        <v>2019</v>
      </c>
      <c r="E490" s="48" t="s">
        <v>11</v>
      </c>
      <c r="F490" s="28">
        <v>9</v>
      </c>
      <c r="G490" s="21">
        <f>IFERROR(VLOOKUP(F490,Base!$H$4:$J$55,3,FALSE),"")</f>
        <v>43526</v>
      </c>
      <c r="H490" s="54"/>
      <c r="I490" s="53" t="str">
        <f t="shared" ref="I490:I491" si="720">IF(IF(H490&lt;40,0,(H490-40)*1.5)=0,"",IF(H490&lt;40,0,(H490-40)*1.5))</f>
        <v/>
      </c>
      <c r="J490" s="28"/>
      <c r="K490" s="28"/>
      <c r="L490" s="53" t="str">
        <f t="shared" ref="L490:L491" si="721">IF(SUM(I490:K490)+IF(ISBLANK(H490),0,MIN(H490,40))=0,"",SUM(I490:K490)+IF(ISBLANK(H490),0,MIN(H490,40)))</f>
        <v/>
      </c>
      <c r="M490" s="54"/>
      <c r="N490" s="53" t="str">
        <f t="shared" ref="N490:N491" si="722">IF(M490&gt;40,IF(M490-40-(40-L490)&gt;0,(40-L490)+((M490-40)*1.5),40-L490),"")</f>
        <v/>
      </c>
      <c r="O490" s="53" t="str">
        <f>IF(SUMIFS(L$9:L490,B$9:B490,B490)-SUMIFS(M$9:M490,B$9:B490,B490)=0,"",IF(N490&lt;&gt;"",M490-L490-N490+SUMIFS(L$9:L490,B$9:B490,B490)-SUMIFS(M$9:M490,B$9:B490,B490),+SUMIFS(L$9:L490,B$9:B490,B490)-SUMIFS(M$9:M490,B$9:B490,B490)))</f>
        <v/>
      </c>
      <c r="P490" s="1"/>
      <c r="Q490" s="61"/>
    </row>
    <row r="491" spans="2:17" x14ac:dyDescent="0.2">
      <c r="B491" s="60" t="s">
        <v>43</v>
      </c>
      <c r="C491" s="64" t="s">
        <v>23</v>
      </c>
      <c r="D491" s="65">
        <v>2019</v>
      </c>
      <c r="E491" s="48" t="s">
        <v>11</v>
      </c>
      <c r="F491" s="28">
        <v>10</v>
      </c>
      <c r="G491" s="21">
        <f>IFERROR(VLOOKUP(F491,Base!$H$4:$J$55,3,FALSE),"")</f>
        <v>43533</v>
      </c>
      <c r="H491" s="54"/>
      <c r="I491" s="53" t="str">
        <f t="shared" si="720"/>
        <v/>
      </c>
      <c r="J491" s="28"/>
      <c r="K491" s="28"/>
      <c r="L491" s="53" t="str">
        <f t="shared" si="721"/>
        <v/>
      </c>
      <c r="M491" s="54"/>
      <c r="N491" s="53" t="str">
        <f t="shared" si="722"/>
        <v/>
      </c>
      <c r="O491" s="53" t="str">
        <f>IF(SUMIFS(L$9:L491,B$9:B491,B491)-SUMIFS(M$9:M491,B$9:B491,B491)=0,"",IF(N491&lt;&gt;"",M491-L491-N491+SUMIFS(L$9:L491,B$9:B491,B491)-SUMIFS(M$9:M491,B$9:B491,B491),+SUMIFS(L$9:L491,B$9:B491,B491)-SUMIFS(M$9:M491,B$9:B491,B491)))</f>
        <v/>
      </c>
      <c r="P491" s="1"/>
      <c r="Q491" s="61"/>
    </row>
    <row r="492" spans="2:17" x14ac:dyDescent="0.2">
      <c r="B492" s="60" t="s">
        <v>44</v>
      </c>
      <c r="C492" s="64" t="s">
        <v>24</v>
      </c>
      <c r="D492" s="65">
        <v>2019</v>
      </c>
      <c r="E492" s="48" t="s">
        <v>11</v>
      </c>
      <c r="F492" s="28">
        <v>9</v>
      </c>
      <c r="G492" s="21">
        <f>IFERROR(VLOOKUP(F492,Base!$H$4:$J$55,3,FALSE),"")</f>
        <v>43526</v>
      </c>
      <c r="H492" s="54"/>
      <c r="I492" s="53" t="str">
        <f t="shared" ref="I492:I493" si="723">IF(IF(H492&lt;40,0,(H492-40)*1.5)=0,"",IF(H492&lt;40,0,(H492-40)*1.5))</f>
        <v/>
      </c>
      <c r="J492" s="28"/>
      <c r="K492" s="28"/>
      <c r="L492" s="53" t="str">
        <f t="shared" ref="L492:L493" si="724">IF(SUM(I492:K492)+IF(ISBLANK(H492),0,MIN(H492,40))=0,"",SUM(I492:K492)+IF(ISBLANK(H492),0,MIN(H492,40)))</f>
        <v/>
      </c>
      <c r="M492" s="54"/>
      <c r="N492" s="53" t="str">
        <f t="shared" ref="N492:N493" si="725">IF(M492&gt;40,IF(M492-40-(40-L492)&gt;0,(40-L492)+((M492-40)*1.5),40-L492),"")</f>
        <v/>
      </c>
      <c r="O492" s="53" t="str">
        <f>IF(SUMIFS(L$9:L492,B$9:B492,B492)-SUMIFS(M$9:M492,B$9:B492,B492)=0,"",IF(N492&lt;&gt;"",M492-L492-N492+SUMIFS(L$9:L492,B$9:B492,B492)-SUMIFS(M$9:M492,B$9:B492,B492),+SUMIFS(L$9:L492,B$9:B492,B492)-SUMIFS(M$9:M492,B$9:B492,B492)))</f>
        <v/>
      </c>
      <c r="P492" s="1"/>
      <c r="Q492" s="61"/>
    </row>
    <row r="493" spans="2:17" x14ac:dyDescent="0.2">
      <c r="B493" s="60" t="s">
        <v>44</v>
      </c>
      <c r="C493" s="64" t="s">
        <v>24</v>
      </c>
      <c r="D493" s="65">
        <v>2019</v>
      </c>
      <c r="E493" s="48" t="s">
        <v>11</v>
      </c>
      <c r="F493" s="28">
        <v>10</v>
      </c>
      <c r="G493" s="21">
        <f>IFERROR(VLOOKUP(F493,Base!$H$4:$J$55,3,FALSE),"")</f>
        <v>43533</v>
      </c>
      <c r="H493" s="54"/>
      <c r="I493" s="53" t="str">
        <f t="shared" si="723"/>
        <v/>
      </c>
      <c r="J493" s="28"/>
      <c r="K493" s="28"/>
      <c r="L493" s="53" t="str">
        <f t="shared" si="724"/>
        <v/>
      </c>
      <c r="M493" s="54"/>
      <c r="N493" s="53" t="str">
        <f t="shared" si="725"/>
        <v/>
      </c>
      <c r="O493" s="53" t="str">
        <f>IF(SUMIFS(L$9:L493,B$9:B493,B493)-SUMIFS(M$9:M493,B$9:B493,B493)=0,"",IF(N493&lt;&gt;"",M493-L493-N493+SUMIFS(L$9:L493,B$9:B493,B493)-SUMIFS(M$9:M493,B$9:B493,B493),+SUMIFS(L$9:L493,B$9:B493,B493)-SUMIFS(M$9:M493,B$9:B493,B493)))</f>
        <v/>
      </c>
      <c r="P493" s="1"/>
      <c r="Q493" s="61"/>
    </row>
    <row r="494" spans="2:17" x14ac:dyDescent="0.2">
      <c r="B494" s="60" t="s">
        <v>45</v>
      </c>
      <c r="C494" s="64" t="s">
        <v>25</v>
      </c>
      <c r="D494" s="65">
        <v>2019</v>
      </c>
      <c r="E494" s="48" t="s">
        <v>11</v>
      </c>
      <c r="F494" s="28">
        <v>9</v>
      </c>
      <c r="G494" s="21">
        <f>IFERROR(VLOOKUP(F494,Base!$H$4:$J$55,3,FALSE),"")</f>
        <v>43526</v>
      </c>
      <c r="H494" s="54"/>
      <c r="I494" s="53" t="str">
        <f t="shared" ref="I494:I495" si="726">IF(IF(H494&lt;40,0,(H494-40)*1.5)=0,"",IF(H494&lt;40,0,(H494-40)*1.5))</f>
        <v/>
      </c>
      <c r="J494" s="28"/>
      <c r="K494" s="28"/>
      <c r="L494" s="53" t="str">
        <f t="shared" ref="L494:L495" si="727">IF(SUM(I494:K494)+IF(ISBLANK(H494),0,MIN(H494,40))=0,"",SUM(I494:K494)+IF(ISBLANK(H494),0,MIN(H494,40)))</f>
        <v/>
      </c>
      <c r="M494" s="54"/>
      <c r="N494" s="53" t="str">
        <f t="shared" ref="N494:N495" si="728">IF(M494&gt;40,IF(M494-40-(40-L494)&gt;0,(40-L494)+((M494-40)*1.5),40-L494),"")</f>
        <v/>
      </c>
      <c r="O494" s="53" t="str">
        <f>IF(SUMIFS(L$9:L494,B$9:B494,B494)-SUMIFS(M$9:M494,B$9:B494,B494)=0,"",IF(N494&lt;&gt;"",M494-L494-N494+SUMIFS(L$9:L494,B$9:B494,B494)-SUMIFS(M$9:M494,B$9:B494,B494),+SUMIFS(L$9:L494,B$9:B494,B494)-SUMIFS(M$9:M494,B$9:B494,B494)))</f>
        <v/>
      </c>
      <c r="P494" s="1"/>
      <c r="Q494" s="61"/>
    </row>
    <row r="495" spans="2:17" x14ac:dyDescent="0.2">
      <c r="B495" s="60" t="s">
        <v>45</v>
      </c>
      <c r="C495" s="64" t="s">
        <v>25</v>
      </c>
      <c r="D495" s="65">
        <v>2019</v>
      </c>
      <c r="E495" s="48" t="s">
        <v>11</v>
      </c>
      <c r="F495" s="28">
        <v>10</v>
      </c>
      <c r="G495" s="21">
        <f>IFERROR(VLOOKUP(F495,Base!$H$4:$J$55,3,FALSE),"")</f>
        <v>43533</v>
      </c>
      <c r="H495" s="54"/>
      <c r="I495" s="53" t="str">
        <f t="shared" si="726"/>
        <v/>
      </c>
      <c r="J495" s="28"/>
      <c r="K495" s="28"/>
      <c r="L495" s="53" t="str">
        <f t="shared" si="727"/>
        <v/>
      </c>
      <c r="M495" s="54"/>
      <c r="N495" s="53" t="str">
        <f t="shared" si="728"/>
        <v/>
      </c>
      <c r="O495" s="53" t="str">
        <f>IF(SUMIFS(L$9:L495,B$9:B495,B495)-SUMIFS(M$9:M495,B$9:B495,B495)=0,"",IF(N495&lt;&gt;"",M495-L495-N495+SUMIFS(L$9:L495,B$9:B495,B495)-SUMIFS(M$9:M495,B$9:B495,B495),+SUMIFS(L$9:L495,B$9:B495,B495)-SUMIFS(M$9:M495,B$9:B495,B495)))</f>
        <v/>
      </c>
      <c r="P495" s="1"/>
      <c r="Q495" s="61"/>
    </row>
    <row r="496" spans="2:17" x14ac:dyDescent="0.2">
      <c r="B496" s="60" t="s">
        <v>46</v>
      </c>
      <c r="C496" s="64" t="s">
        <v>26</v>
      </c>
      <c r="D496" s="65">
        <v>2019</v>
      </c>
      <c r="E496" s="48" t="s">
        <v>11</v>
      </c>
      <c r="F496" s="28">
        <v>9</v>
      </c>
      <c r="G496" s="21">
        <f>IFERROR(VLOOKUP(F496,Base!$H$4:$J$55,3,FALSE),"")</f>
        <v>43526</v>
      </c>
      <c r="H496" s="54"/>
      <c r="I496" s="53" t="str">
        <f t="shared" ref="I496:I497" si="729">IF(IF(H496&lt;40,0,(H496-40)*1.5)=0,"",IF(H496&lt;40,0,(H496-40)*1.5))</f>
        <v/>
      </c>
      <c r="J496" s="28"/>
      <c r="K496" s="28"/>
      <c r="L496" s="53" t="str">
        <f t="shared" ref="L496:L497" si="730">IF(SUM(I496:K496)+IF(ISBLANK(H496),0,MIN(H496,40))=0,"",SUM(I496:K496)+IF(ISBLANK(H496),0,MIN(H496,40)))</f>
        <v/>
      </c>
      <c r="M496" s="54"/>
      <c r="N496" s="53" t="str">
        <f t="shared" ref="N496:N497" si="731">IF(M496&gt;40,IF(M496-40-(40-L496)&gt;0,(40-L496)+((M496-40)*1.5),40-L496),"")</f>
        <v/>
      </c>
      <c r="O496" s="53" t="str">
        <f>IF(SUMIFS(L$9:L496,B$9:B496,B496)-SUMIFS(M$9:M496,B$9:B496,B496)=0,"",IF(N496&lt;&gt;"",M496-L496-N496+SUMIFS(L$9:L496,B$9:B496,B496)-SUMIFS(M$9:M496,B$9:B496,B496),+SUMIFS(L$9:L496,B$9:B496,B496)-SUMIFS(M$9:M496,B$9:B496,B496)))</f>
        <v/>
      </c>
      <c r="P496" s="1"/>
      <c r="Q496" s="61"/>
    </row>
    <row r="497" spans="2:17" x14ac:dyDescent="0.2">
      <c r="B497" s="60" t="s">
        <v>46</v>
      </c>
      <c r="C497" s="64" t="s">
        <v>26</v>
      </c>
      <c r="D497" s="65">
        <v>2019</v>
      </c>
      <c r="E497" s="48" t="s">
        <v>11</v>
      </c>
      <c r="F497" s="28">
        <v>10</v>
      </c>
      <c r="G497" s="21">
        <f>IFERROR(VLOOKUP(F497,Base!$H$4:$J$55,3,FALSE),"")</f>
        <v>43533</v>
      </c>
      <c r="H497" s="54"/>
      <c r="I497" s="53" t="str">
        <f t="shared" si="729"/>
        <v/>
      </c>
      <c r="J497" s="28"/>
      <c r="K497" s="28"/>
      <c r="L497" s="53" t="str">
        <f t="shared" si="730"/>
        <v/>
      </c>
      <c r="M497" s="54"/>
      <c r="N497" s="53" t="str">
        <f t="shared" si="731"/>
        <v/>
      </c>
      <c r="O497" s="53" t="str">
        <f>IF(SUMIFS(L$9:L497,B$9:B497,B497)-SUMIFS(M$9:M497,B$9:B497,B497)=0,"",IF(N497&lt;&gt;"",M497-L497-N497+SUMIFS(L$9:L497,B$9:B497,B497)-SUMIFS(M$9:M497,B$9:B497,B497),+SUMIFS(L$9:L497,B$9:B497,B497)-SUMIFS(M$9:M497,B$9:B497,B497)))</f>
        <v/>
      </c>
      <c r="P497" s="1"/>
      <c r="Q497" s="61"/>
    </row>
    <row r="498" spans="2:17" x14ac:dyDescent="0.2">
      <c r="B498" s="60" t="s">
        <v>47</v>
      </c>
      <c r="C498" s="64" t="s">
        <v>27</v>
      </c>
      <c r="D498" s="65">
        <v>2019</v>
      </c>
      <c r="E498" s="48" t="s">
        <v>11</v>
      </c>
      <c r="F498" s="28">
        <v>9</v>
      </c>
      <c r="G498" s="21">
        <f>IFERROR(VLOOKUP(F498,Base!$H$4:$J$55,3,FALSE),"")</f>
        <v>43526</v>
      </c>
      <c r="H498" s="54"/>
      <c r="I498" s="53" t="str">
        <f t="shared" ref="I498:I499" si="732">IF(IF(H498&lt;40,0,(H498-40)*1.5)=0,"",IF(H498&lt;40,0,(H498-40)*1.5))</f>
        <v/>
      </c>
      <c r="J498" s="28"/>
      <c r="K498" s="28"/>
      <c r="L498" s="53" t="str">
        <f t="shared" ref="L498:L499" si="733">IF(SUM(I498:K498)+IF(ISBLANK(H498),0,MIN(H498,40))=0,"",SUM(I498:K498)+IF(ISBLANK(H498),0,MIN(H498,40)))</f>
        <v/>
      </c>
      <c r="M498" s="54"/>
      <c r="N498" s="53" t="str">
        <f t="shared" ref="N498:N499" si="734">IF(M498&gt;40,IF(M498-40-(40-L498)&gt;0,(40-L498)+((M498-40)*1.5),40-L498),"")</f>
        <v/>
      </c>
      <c r="O498" s="53" t="str">
        <f>IF(SUMIFS(L$9:L498,B$9:B498,B498)-SUMIFS(M$9:M498,B$9:B498,B498)=0,"",IF(N498&lt;&gt;"",M498-L498-N498+SUMIFS(L$9:L498,B$9:B498,B498)-SUMIFS(M$9:M498,B$9:B498,B498),+SUMIFS(L$9:L498,B$9:B498,B498)-SUMIFS(M$9:M498,B$9:B498,B498)))</f>
        <v/>
      </c>
      <c r="P498" s="1"/>
      <c r="Q498" s="61"/>
    </row>
    <row r="499" spans="2:17" x14ac:dyDescent="0.2">
      <c r="B499" s="60" t="s">
        <v>47</v>
      </c>
      <c r="C499" s="64" t="s">
        <v>27</v>
      </c>
      <c r="D499" s="65">
        <v>2019</v>
      </c>
      <c r="E499" s="48" t="s">
        <v>11</v>
      </c>
      <c r="F499" s="28">
        <v>10</v>
      </c>
      <c r="G499" s="21">
        <f>IFERROR(VLOOKUP(F499,Base!$H$4:$J$55,3,FALSE),"")</f>
        <v>43533</v>
      </c>
      <c r="H499" s="54"/>
      <c r="I499" s="53" t="str">
        <f t="shared" si="732"/>
        <v/>
      </c>
      <c r="J499" s="28"/>
      <c r="K499" s="28"/>
      <c r="L499" s="53" t="str">
        <f t="shared" si="733"/>
        <v/>
      </c>
      <c r="M499" s="54"/>
      <c r="N499" s="53" t="str">
        <f t="shared" si="734"/>
        <v/>
      </c>
      <c r="O499" s="53" t="str">
        <f>IF(SUMIFS(L$9:L499,B$9:B499,B499)-SUMIFS(M$9:M499,B$9:B499,B499)=0,"",IF(N499&lt;&gt;"",M499-L499-N499+SUMIFS(L$9:L499,B$9:B499,B499)-SUMIFS(M$9:M499,B$9:B499,B499),+SUMIFS(L$9:L499,B$9:B499,B499)-SUMIFS(M$9:M499,B$9:B499,B499)))</f>
        <v/>
      </c>
      <c r="P499" s="1"/>
      <c r="Q499" s="61"/>
    </row>
    <row r="500" spans="2:17" x14ac:dyDescent="0.2">
      <c r="B500" s="60" t="s">
        <v>48</v>
      </c>
      <c r="C500" s="64" t="s">
        <v>23</v>
      </c>
      <c r="D500" s="65">
        <v>2019</v>
      </c>
      <c r="E500" s="48" t="s">
        <v>11</v>
      </c>
      <c r="F500" s="28">
        <v>9</v>
      </c>
      <c r="G500" s="21">
        <f>IFERROR(VLOOKUP(F500,Base!$H$4:$J$55,3,FALSE),"")</f>
        <v>43526</v>
      </c>
      <c r="H500" s="54"/>
      <c r="I500" s="53" t="str">
        <f t="shared" ref="I500:I501" si="735">IF(IF(H500&lt;40,0,(H500-40)*1.5)=0,"",IF(H500&lt;40,0,(H500-40)*1.5))</f>
        <v/>
      </c>
      <c r="J500" s="28"/>
      <c r="K500" s="28"/>
      <c r="L500" s="53" t="str">
        <f t="shared" ref="L500:L501" si="736">IF(SUM(I500:K500)+IF(ISBLANK(H500),0,MIN(H500,40))=0,"",SUM(I500:K500)+IF(ISBLANK(H500),0,MIN(H500,40)))</f>
        <v/>
      </c>
      <c r="M500" s="54"/>
      <c r="N500" s="53" t="str">
        <f t="shared" ref="N500:N501" si="737">IF(M500&gt;40,IF(M500-40-(40-L500)&gt;0,(40-L500)+((M500-40)*1.5),40-L500),"")</f>
        <v/>
      </c>
      <c r="O500" s="53" t="str">
        <f>IF(SUMIFS(L$9:L500,B$9:B500,B500)-SUMIFS(M$9:M500,B$9:B500,B500)=0,"",IF(N500&lt;&gt;"",M500-L500-N500+SUMIFS(L$9:L500,B$9:B500,B500)-SUMIFS(M$9:M500,B$9:B500,B500),+SUMIFS(L$9:L500,B$9:B500,B500)-SUMIFS(M$9:M500,B$9:B500,B500)))</f>
        <v/>
      </c>
      <c r="P500" s="1"/>
      <c r="Q500" s="61"/>
    </row>
    <row r="501" spans="2:17" x14ac:dyDescent="0.2">
      <c r="B501" s="60" t="s">
        <v>48</v>
      </c>
      <c r="C501" s="64" t="s">
        <v>23</v>
      </c>
      <c r="D501" s="65">
        <v>2019</v>
      </c>
      <c r="E501" s="48" t="s">
        <v>11</v>
      </c>
      <c r="F501" s="28">
        <v>10</v>
      </c>
      <c r="G501" s="21">
        <f>IFERROR(VLOOKUP(F501,Base!$H$4:$J$55,3,FALSE),"")</f>
        <v>43533</v>
      </c>
      <c r="H501" s="54"/>
      <c r="I501" s="53" t="str">
        <f t="shared" si="735"/>
        <v/>
      </c>
      <c r="J501" s="28"/>
      <c r="K501" s="28"/>
      <c r="L501" s="53" t="str">
        <f t="shared" si="736"/>
        <v/>
      </c>
      <c r="M501" s="54"/>
      <c r="N501" s="53" t="str">
        <f t="shared" si="737"/>
        <v/>
      </c>
      <c r="O501" s="53" t="str">
        <f>IF(SUMIFS(L$9:L501,B$9:B501,B501)-SUMIFS(M$9:M501,B$9:B501,B501)=0,"",IF(N501&lt;&gt;"",M501-L501-N501+SUMIFS(L$9:L501,B$9:B501,B501)-SUMIFS(M$9:M501,B$9:B501,B501),+SUMIFS(L$9:L501,B$9:B501,B501)-SUMIFS(M$9:M501,B$9:B501,B501)))</f>
        <v/>
      </c>
      <c r="P501" s="1"/>
      <c r="Q501" s="61"/>
    </row>
    <row r="502" spans="2:17" x14ac:dyDescent="0.2">
      <c r="B502" s="60" t="s">
        <v>49</v>
      </c>
      <c r="C502" s="64" t="s">
        <v>24</v>
      </c>
      <c r="D502" s="65">
        <v>2019</v>
      </c>
      <c r="E502" s="48" t="s">
        <v>11</v>
      </c>
      <c r="F502" s="28">
        <v>9</v>
      </c>
      <c r="G502" s="21">
        <f>IFERROR(VLOOKUP(F502,Base!$H$4:$J$55,3,FALSE),"")</f>
        <v>43526</v>
      </c>
      <c r="H502" s="54"/>
      <c r="I502" s="53" t="str">
        <f t="shared" ref="I502:I503" si="738">IF(IF(H502&lt;40,0,(H502-40)*1.5)=0,"",IF(H502&lt;40,0,(H502-40)*1.5))</f>
        <v/>
      </c>
      <c r="J502" s="28"/>
      <c r="K502" s="28"/>
      <c r="L502" s="53" t="str">
        <f t="shared" ref="L502:L503" si="739">IF(SUM(I502:K502)+IF(ISBLANK(H502),0,MIN(H502,40))=0,"",SUM(I502:K502)+IF(ISBLANK(H502),0,MIN(H502,40)))</f>
        <v/>
      </c>
      <c r="M502" s="54"/>
      <c r="N502" s="53" t="str">
        <f t="shared" ref="N502:N503" si="740">IF(M502&gt;40,IF(M502-40-(40-L502)&gt;0,(40-L502)+((M502-40)*1.5),40-L502),"")</f>
        <v/>
      </c>
      <c r="O502" s="53" t="str">
        <f>IF(SUMIFS(L$9:L502,B$9:B502,B502)-SUMIFS(M$9:M502,B$9:B502,B502)=0,"",IF(N502&lt;&gt;"",M502-L502-N502+SUMIFS(L$9:L502,B$9:B502,B502)-SUMIFS(M$9:M502,B$9:B502,B502),+SUMIFS(L$9:L502,B$9:B502,B502)-SUMIFS(M$9:M502,B$9:B502,B502)))</f>
        <v/>
      </c>
      <c r="P502" s="1"/>
      <c r="Q502" s="61"/>
    </row>
    <row r="503" spans="2:17" x14ac:dyDescent="0.2">
      <c r="B503" s="60" t="s">
        <v>49</v>
      </c>
      <c r="C503" s="64" t="s">
        <v>24</v>
      </c>
      <c r="D503" s="65">
        <v>2019</v>
      </c>
      <c r="E503" s="48" t="s">
        <v>11</v>
      </c>
      <c r="F503" s="28">
        <v>10</v>
      </c>
      <c r="G503" s="21">
        <f>IFERROR(VLOOKUP(F503,Base!$H$4:$J$55,3,FALSE),"")</f>
        <v>43533</v>
      </c>
      <c r="H503" s="54"/>
      <c r="I503" s="53" t="str">
        <f t="shared" si="738"/>
        <v/>
      </c>
      <c r="J503" s="28"/>
      <c r="K503" s="28"/>
      <c r="L503" s="53" t="str">
        <f t="shared" si="739"/>
        <v/>
      </c>
      <c r="M503" s="54"/>
      <c r="N503" s="53" t="str">
        <f t="shared" si="740"/>
        <v/>
      </c>
      <c r="O503" s="53" t="str">
        <f>IF(SUMIFS(L$9:L503,B$9:B503,B503)-SUMIFS(M$9:M503,B$9:B503,B503)=0,"",IF(N503&lt;&gt;"",M503-L503-N503+SUMIFS(L$9:L503,B$9:B503,B503)-SUMIFS(M$9:M503,B$9:B503,B503),+SUMIFS(L$9:L503,B$9:B503,B503)-SUMIFS(M$9:M503,B$9:B503,B503)))</f>
        <v/>
      </c>
      <c r="P503" s="1"/>
      <c r="Q503" s="61"/>
    </row>
    <row r="504" spans="2:17" x14ac:dyDescent="0.2">
      <c r="B504" s="60" t="s">
        <v>50</v>
      </c>
      <c r="C504" s="64" t="s">
        <v>25</v>
      </c>
      <c r="D504" s="65">
        <v>2019</v>
      </c>
      <c r="E504" s="48" t="s">
        <v>11</v>
      </c>
      <c r="F504" s="28">
        <v>9</v>
      </c>
      <c r="G504" s="21">
        <f>IFERROR(VLOOKUP(F504,Base!$H$4:$J$55,3,FALSE),"")</f>
        <v>43526</v>
      </c>
      <c r="H504" s="54"/>
      <c r="I504" s="53" t="str">
        <f t="shared" ref="I504:I505" si="741">IF(IF(H504&lt;40,0,(H504-40)*1.5)=0,"",IF(H504&lt;40,0,(H504-40)*1.5))</f>
        <v/>
      </c>
      <c r="J504" s="28"/>
      <c r="K504" s="28"/>
      <c r="L504" s="53" t="str">
        <f t="shared" ref="L504:L505" si="742">IF(SUM(I504:K504)+IF(ISBLANK(H504),0,MIN(H504,40))=0,"",SUM(I504:K504)+IF(ISBLANK(H504),0,MIN(H504,40)))</f>
        <v/>
      </c>
      <c r="M504" s="54"/>
      <c r="N504" s="53" t="str">
        <f t="shared" ref="N504:N505" si="743">IF(M504&gt;40,IF(M504-40-(40-L504)&gt;0,(40-L504)+((M504-40)*1.5),40-L504),"")</f>
        <v/>
      </c>
      <c r="O504" s="53" t="str">
        <f>IF(SUMIFS(L$9:L504,B$9:B504,B504)-SUMIFS(M$9:M504,B$9:B504,B504)=0,"",IF(N504&lt;&gt;"",M504-L504-N504+SUMIFS(L$9:L504,B$9:B504,B504)-SUMIFS(M$9:M504,B$9:B504,B504),+SUMIFS(L$9:L504,B$9:B504,B504)-SUMIFS(M$9:M504,B$9:B504,B504)))</f>
        <v/>
      </c>
      <c r="P504" s="1"/>
      <c r="Q504" s="61"/>
    </row>
    <row r="505" spans="2:17" x14ac:dyDescent="0.2">
      <c r="B505" s="60" t="s">
        <v>50</v>
      </c>
      <c r="C505" s="64" t="s">
        <v>25</v>
      </c>
      <c r="D505" s="65">
        <v>2019</v>
      </c>
      <c r="E505" s="48" t="s">
        <v>11</v>
      </c>
      <c r="F505" s="28">
        <v>10</v>
      </c>
      <c r="G505" s="21">
        <f>IFERROR(VLOOKUP(F505,Base!$H$4:$J$55,3,FALSE),"")</f>
        <v>43533</v>
      </c>
      <c r="H505" s="54"/>
      <c r="I505" s="53" t="str">
        <f t="shared" si="741"/>
        <v/>
      </c>
      <c r="J505" s="28"/>
      <c r="K505" s="28"/>
      <c r="L505" s="53" t="str">
        <f t="shared" si="742"/>
        <v/>
      </c>
      <c r="M505" s="54"/>
      <c r="N505" s="53" t="str">
        <f t="shared" si="743"/>
        <v/>
      </c>
      <c r="O505" s="53" t="str">
        <f>IF(SUMIFS(L$9:L505,B$9:B505,B505)-SUMIFS(M$9:M505,B$9:B505,B505)=0,"",IF(N505&lt;&gt;"",M505-L505-N505+SUMIFS(L$9:L505,B$9:B505,B505)-SUMIFS(M$9:M505,B$9:B505,B505),+SUMIFS(L$9:L505,B$9:B505,B505)-SUMIFS(M$9:M505,B$9:B505,B505)))</f>
        <v/>
      </c>
      <c r="P505" s="1"/>
      <c r="Q505" s="61"/>
    </row>
    <row r="506" spans="2:17" x14ac:dyDescent="0.2">
      <c r="B506" s="60" t="s">
        <v>51</v>
      </c>
      <c r="C506" s="64" t="s">
        <v>26</v>
      </c>
      <c r="D506" s="65">
        <v>2019</v>
      </c>
      <c r="E506" s="48" t="s">
        <v>11</v>
      </c>
      <c r="F506" s="28">
        <v>9</v>
      </c>
      <c r="G506" s="21">
        <f>IFERROR(VLOOKUP(F506,Base!$H$4:$J$55,3,FALSE),"")</f>
        <v>43526</v>
      </c>
      <c r="H506" s="54"/>
      <c r="I506" s="53" t="str">
        <f t="shared" ref="I506:I507" si="744">IF(IF(H506&lt;40,0,(H506-40)*1.5)=0,"",IF(H506&lt;40,0,(H506-40)*1.5))</f>
        <v/>
      </c>
      <c r="J506" s="28"/>
      <c r="K506" s="28"/>
      <c r="L506" s="53" t="str">
        <f t="shared" ref="L506:L507" si="745">IF(SUM(I506:K506)+IF(ISBLANK(H506),0,MIN(H506,40))=0,"",SUM(I506:K506)+IF(ISBLANK(H506),0,MIN(H506,40)))</f>
        <v/>
      </c>
      <c r="M506" s="54"/>
      <c r="N506" s="53" t="str">
        <f t="shared" ref="N506:N507" si="746">IF(M506&gt;40,IF(M506-40-(40-L506)&gt;0,(40-L506)+((M506-40)*1.5),40-L506),"")</f>
        <v/>
      </c>
      <c r="O506" s="53" t="str">
        <f>IF(SUMIFS(L$9:L506,B$9:B506,B506)-SUMIFS(M$9:M506,B$9:B506,B506)=0,"",IF(N506&lt;&gt;"",M506-L506-N506+SUMIFS(L$9:L506,B$9:B506,B506)-SUMIFS(M$9:M506,B$9:B506,B506),+SUMIFS(L$9:L506,B$9:B506,B506)-SUMIFS(M$9:M506,B$9:B506,B506)))</f>
        <v/>
      </c>
      <c r="P506" s="1"/>
      <c r="Q506" s="61"/>
    </row>
    <row r="507" spans="2:17" x14ac:dyDescent="0.2">
      <c r="B507" s="60" t="s">
        <v>51</v>
      </c>
      <c r="C507" s="64" t="s">
        <v>26</v>
      </c>
      <c r="D507" s="65">
        <v>2019</v>
      </c>
      <c r="E507" s="48" t="s">
        <v>11</v>
      </c>
      <c r="F507" s="28">
        <v>10</v>
      </c>
      <c r="G507" s="21">
        <f>IFERROR(VLOOKUP(F507,Base!$H$4:$J$55,3,FALSE),"")</f>
        <v>43533</v>
      </c>
      <c r="H507" s="54"/>
      <c r="I507" s="53" t="str">
        <f t="shared" si="744"/>
        <v/>
      </c>
      <c r="J507" s="28"/>
      <c r="K507" s="28"/>
      <c r="L507" s="53" t="str">
        <f t="shared" si="745"/>
        <v/>
      </c>
      <c r="M507" s="54"/>
      <c r="N507" s="53" t="str">
        <f t="shared" si="746"/>
        <v/>
      </c>
      <c r="O507" s="53" t="str">
        <f>IF(SUMIFS(L$9:L507,B$9:B507,B507)-SUMIFS(M$9:M507,B$9:B507,B507)=0,"",IF(N507&lt;&gt;"",M507-L507-N507+SUMIFS(L$9:L507,B$9:B507,B507)-SUMIFS(M$9:M507,B$9:B507,B507),+SUMIFS(L$9:L507,B$9:B507,B507)-SUMIFS(M$9:M507,B$9:B507,B507)))</f>
        <v/>
      </c>
      <c r="P507" s="1"/>
      <c r="Q507" s="61"/>
    </row>
    <row r="508" spans="2:17" x14ac:dyDescent="0.2">
      <c r="B508" s="60" t="s">
        <v>52</v>
      </c>
      <c r="C508" s="64" t="s">
        <v>27</v>
      </c>
      <c r="D508" s="65">
        <v>2019</v>
      </c>
      <c r="E508" s="48" t="s">
        <v>11</v>
      </c>
      <c r="F508" s="28">
        <v>9</v>
      </c>
      <c r="G508" s="21">
        <f>IFERROR(VLOOKUP(F508,Base!$H$4:$J$55,3,FALSE),"")</f>
        <v>43526</v>
      </c>
      <c r="H508" s="54"/>
      <c r="I508" s="53" t="str">
        <f t="shared" ref="I508:I509" si="747">IF(IF(H508&lt;40,0,(H508-40)*1.5)=0,"",IF(H508&lt;40,0,(H508-40)*1.5))</f>
        <v/>
      </c>
      <c r="J508" s="28"/>
      <c r="K508" s="28"/>
      <c r="L508" s="53" t="str">
        <f t="shared" ref="L508:L509" si="748">IF(SUM(I508:K508)+IF(ISBLANK(H508),0,MIN(H508,40))=0,"",SUM(I508:K508)+IF(ISBLANK(H508),0,MIN(H508,40)))</f>
        <v/>
      </c>
      <c r="M508" s="54"/>
      <c r="N508" s="53" t="str">
        <f t="shared" ref="N508:N509" si="749">IF(M508&gt;40,IF(M508-40-(40-L508)&gt;0,(40-L508)+((M508-40)*1.5),40-L508),"")</f>
        <v/>
      </c>
      <c r="O508" s="53" t="str">
        <f>IF(SUMIFS(L$9:L508,B$9:B508,B508)-SUMIFS(M$9:M508,B$9:B508,B508)=0,"",IF(N508&lt;&gt;"",M508-L508-N508+SUMIFS(L$9:L508,B$9:B508,B508)-SUMIFS(M$9:M508,B$9:B508,B508),+SUMIFS(L$9:L508,B$9:B508,B508)-SUMIFS(M$9:M508,B$9:B508,B508)))</f>
        <v/>
      </c>
      <c r="P508" s="1"/>
      <c r="Q508" s="61"/>
    </row>
    <row r="509" spans="2:17" x14ac:dyDescent="0.2">
      <c r="B509" s="60" t="s">
        <v>52</v>
      </c>
      <c r="C509" s="64" t="s">
        <v>27</v>
      </c>
      <c r="D509" s="65">
        <v>2019</v>
      </c>
      <c r="E509" s="48" t="s">
        <v>11</v>
      </c>
      <c r="F509" s="28">
        <v>10</v>
      </c>
      <c r="G509" s="21">
        <f>IFERROR(VLOOKUP(F509,Base!$H$4:$J$55,3,FALSE),"")</f>
        <v>43533</v>
      </c>
      <c r="H509" s="54"/>
      <c r="I509" s="53" t="str">
        <f t="shared" si="747"/>
        <v/>
      </c>
      <c r="J509" s="28"/>
      <c r="K509" s="28"/>
      <c r="L509" s="53" t="str">
        <f t="shared" si="748"/>
        <v/>
      </c>
      <c r="M509" s="54"/>
      <c r="N509" s="53" t="str">
        <f t="shared" si="749"/>
        <v/>
      </c>
      <c r="O509" s="53" t="str">
        <f>IF(SUMIFS(L$9:L509,B$9:B509,B509)-SUMIFS(M$9:M509,B$9:B509,B509)=0,"",IF(N509&lt;&gt;"",M509-L509-N509+SUMIFS(L$9:L509,B$9:B509,B509)-SUMIFS(M$9:M509,B$9:B509,B509),+SUMIFS(L$9:L509,B$9:B509,B509)-SUMIFS(M$9:M509,B$9:B509,B509)))</f>
        <v/>
      </c>
      <c r="P509" s="1"/>
      <c r="Q509" s="61"/>
    </row>
    <row r="510" spans="2:17" x14ac:dyDescent="0.2">
      <c r="B510" s="60" t="s">
        <v>53</v>
      </c>
      <c r="C510" s="64" t="s">
        <v>23</v>
      </c>
      <c r="D510" s="65">
        <v>2019</v>
      </c>
      <c r="E510" s="48" t="s">
        <v>11</v>
      </c>
      <c r="F510" s="28">
        <v>9</v>
      </c>
      <c r="G510" s="21">
        <f>IFERROR(VLOOKUP(F510,Base!$H$4:$J$55,3,FALSE),"")</f>
        <v>43526</v>
      </c>
      <c r="H510" s="54"/>
      <c r="I510" s="53" t="str">
        <f t="shared" ref="I510:I511" si="750">IF(IF(H510&lt;40,0,(H510-40)*1.5)=0,"",IF(H510&lt;40,0,(H510-40)*1.5))</f>
        <v/>
      </c>
      <c r="J510" s="28"/>
      <c r="K510" s="28"/>
      <c r="L510" s="53" t="str">
        <f t="shared" ref="L510:L511" si="751">IF(SUM(I510:K510)+IF(ISBLANK(H510),0,MIN(H510,40))=0,"",SUM(I510:K510)+IF(ISBLANK(H510),0,MIN(H510,40)))</f>
        <v/>
      </c>
      <c r="M510" s="54"/>
      <c r="N510" s="53" t="str">
        <f t="shared" ref="N510:N511" si="752">IF(M510&gt;40,IF(M510-40-(40-L510)&gt;0,(40-L510)+((M510-40)*1.5),40-L510),"")</f>
        <v/>
      </c>
      <c r="O510" s="53" t="str">
        <f>IF(SUMIFS(L$9:L510,B$9:B510,B510)-SUMIFS(M$9:M510,B$9:B510,B510)=0,"",IF(N510&lt;&gt;"",M510-L510-N510+SUMIFS(L$9:L510,B$9:B510,B510)-SUMIFS(M$9:M510,B$9:B510,B510),+SUMIFS(L$9:L510,B$9:B510,B510)-SUMIFS(M$9:M510,B$9:B510,B510)))</f>
        <v/>
      </c>
      <c r="P510" s="1"/>
      <c r="Q510" s="61"/>
    </row>
    <row r="511" spans="2:17" x14ac:dyDescent="0.2">
      <c r="B511" s="60" t="s">
        <v>53</v>
      </c>
      <c r="C511" s="64" t="s">
        <v>23</v>
      </c>
      <c r="D511" s="65">
        <v>2019</v>
      </c>
      <c r="E511" s="48" t="s">
        <v>11</v>
      </c>
      <c r="F511" s="28">
        <v>10</v>
      </c>
      <c r="G511" s="21">
        <f>IFERROR(VLOOKUP(F511,Base!$H$4:$J$55,3,FALSE),"")</f>
        <v>43533</v>
      </c>
      <c r="H511" s="54"/>
      <c r="I511" s="53" t="str">
        <f t="shared" si="750"/>
        <v/>
      </c>
      <c r="J511" s="28"/>
      <c r="K511" s="28"/>
      <c r="L511" s="53" t="str">
        <f t="shared" si="751"/>
        <v/>
      </c>
      <c r="M511" s="54"/>
      <c r="N511" s="53" t="str">
        <f t="shared" si="752"/>
        <v/>
      </c>
      <c r="O511" s="53" t="str">
        <f>IF(SUMIFS(L$9:L511,B$9:B511,B511)-SUMIFS(M$9:M511,B$9:B511,B511)=0,"",IF(N511&lt;&gt;"",M511-L511-N511+SUMIFS(L$9:L511,B$9:B511,B511)-SUMIFS(M$9:M511,B$9:B511,B511),+SUMIFS(L$9:L511,B$9:B511,B511)-SUMIFS(M$9:M511,B$9:B511,B511)))</f>
        <v/>
      </c>
      <c r="P511" s="1"/>
      <c r="Q511" s="61"/>
    </row>
    <row r="512" spans="2:17" x14ac:dyDescent="0.2">
      <c r="B512" s="60" t="s">
        <v>54</v>
      </c>
      <c r="C512" s="64" t="s">
        <v>24</v>
      </c>
      <c r="D512" s="65">
        <v>2019</v>
      </c>
      <c r="E512" s="48" t="s">
        <v>11</v>
      </c>
      <c r="F512" s="28">
        <v>9</v>
      </c>
      <c r="G512" s="21">
        <f>IFERROR(VLOOKUP(F512,Base!$H$4:$J$55,3,FALSE),"")</f>
        <v>43526</v>
      </c>
      <c r="H512" s="54"/>
      <c r="I512" s="53" t="str">
        <f t="shared" ref="I512:I513" si="753">IF(IF(H512&lt;40,0,(H512-40)*1.5)=0,"",IF(H512&lt;40,0,(H512-40)*1.5))</f>
        <v/>
      </c>
      <c r="J512" s="28"/>
      <c r="K512" s="28"/>
      <c r="L512" s="53" t="str">
        <f t="shared" ref="L512:L513" si="754">IF(SUM(I512:K512)+IF(ISBLANK(H512),0,MIN(H512,40))=0,"",SUM(I512:K512)+IF(ISBLANK(H512),0,MIN(H512,40)))</f>
        <v/>
      </c>
      <c r="M512" s="54"/>
      <c r="N512" s="53" t="str">
        <f t="shared" ref="N512:N513" si="755">IF(M512&gt;40,IF(M512-40-(40-L512)&gt;0,(40-L512)+((M512-40)*1.5),40-L512),"")</f>
        <v/>
      </c>
      <c r="O512" s="53" t="str">
        <f>IF(SUMIFS(L$9:L512,B$9:B512,B512)-SUMIFS(M$9:M512,B$9:B512,B512)=0,"",IF(N512&lt;&gt;"",M512-L512-N512+SUMIFS(L$9:L512,B$9:B512,B512)-SUMIFS(M$9:M512,B$9:B512,B512),+SUMIFS(L$9:L512,B$9:B512,B512)-SUMIFS(M$9:M512,B$9:B512,B512)))</f>
        <v/>
      </c>
      <c r="P512" s="1"/>
      <c r="Q512" s="61"/>
    </row>
    <row r="513" spans="2:17" x14ac:dyDescent="0.2">
      <c r="B513" s="60" t="s">
        <v>54</v>
      </c>
      <c r="C513" s="64" t="s">
        <v>24</v>
      </c>
      <c r="D513" s="65">
        <v>2019</v>
      </c>
      <c r="E513" s="48" t="s">
        <v>11</v>
      </c>
      <c r="F513" s="28">
        <v>10</v>
      </c>
      <c r="G513" s="21">
        <f>IFERROR(VLOOKUP(F513,Base!$H$4:$J$55,3,FALSE),"")</f>
        <v>43533</v>
      </c>
      <c r="H513" s="54"/>
      <c r="I513" s="53" t="str">
        <f t="shared" si="753"/>
        <v/>
      </c>
      <c r="J513" s="28"/>
      <c r="K513" s="28"/>
      <c r="L513" s="53" t="str">
        <f t="shared" si="754"/>
        <v/>
      </c>
      <c r="M513" s="54"/>
      <c r="N513" s="53" t="str">
        <f t="shared" si="755"/>
        <v/>
      </c>
      <c r="O513" s="53" t="str">
        <f>IF(SUMIFS(L$9:L513,B$9:B513,B513)-SUMIFS(M$9:M513,B$9:B513,B513)=0,"",IF(N513&lt;&gt;"",M513-L513-N513+SUMIFS(L$9:L513,B$9:B513,B513)-SUMIFS(M$9:M513,B$9:B513,B513),+SUMIFS(L$9:L513,B$9:B513,B513)-SUMIFS(M$9:M513,B$9:B513,B513)))</f>
        <v/>
      </c>
      <c r="P513" s="1"/>
      <c r="Q513" s="61"/>
    </row>
    <row r="514" spans="2:17" x14ac:dyDescent="0.2">
      <c r="B514" s="60" t="s">
        <v>55</v>
      </c>
      <c r="C514" s="64" t="s">
        <v>25</v>
      </c>
      <c r="D514" s="65">
        <v>2019</v>
      </c>
      <c r="E514" s="48" t="s">
        <v>11</v>
      </c>
      <c r="F514" s="28">
        <v>9</v>
      </c>
      <c r="G514" s="21">
        <f>IFERROR(VLOOKUP(F514,Base!$H$4:$J$55,3,FALSE),"")</f>
        <v>43526</v>
      </c>
      <c r="H514" s="54"/>
      <c r="I514" s="53" t="str">
        <f t="shared" ref="I514:I515" si="756">IF(IF(H514&lt;40,0,(H514-40)*1.5)=0,"",IF(H514&lt;40,0,(H514-40)*1.5))</f>
        <v/>
      </c>
      <c r="J514" s="28"/>
      <c r="K514" s="28"/>
      <c r="L514" s="53" t="str">
        <f t="shared" ref="L514:L515" si="757">IF(SUM(I514:K514)+IF(ISBLANK(H514),0,MIN(H514,40))=0,"",SUM(I514:K514)+IF(ISBLANK(H514),0,MIN(H514,40)))</f>
        <v/>
      </c>
      <c r="M514" s="54"/>
      <c r="N514" s="53" t="str">
        <f t="shared" ref="N514:N515" si="758">IF(M514&gt;40,IF(M514-40-(40-L514)&gt;0,(40-L514)+((M514-40)*1.5),40-L514),"")</f>
        <v/>
      </c>
      <c r="O514" s="53" t="str">
        <f>IF(SUMIFS(L$9:L514,B$9:B514,B514)-SUMIFS(M$9:M514,B$9:B514,B514)=0,"",IF(N514&lt;&gt;"",M514-L514-N514+SUMIFS(L$9:L514,B$9:B514,B514)-SUMIFS(M$9:M514,B$9:B514,B514),+SUMIFS(L$9:L514,B$9:B514,B514)-SUMIFS(M$9:M514,B$9:B514,B514)))</f>
        <v/>
      </c>
      <c r="P514" s="1"/>
      <c r="Q514" s="61"/>
    </row>
    <row r="515" spans="2:17" x14ac:dyDescent="0.2">
      <c r="B515" s="60" t="s">
        <v>55</v>
      </c>
      <c r="C515" s="64" t="s">
        <v>25</v>
      </c>
      <c r="D515" s="65">
        <v>2019</v>
      </c>
      <c r="E515" s="48" t="s">
        <v>11</v>
      </c>
      <c r="F515" s="28">
        <v>10</v>
      </c>
      <c r="G515" s="21">
        <f>IFERROR(VLOOKUP(F515,Base!$H$4:$J$55,3,FALSE),"")</f>
        <v>43533</v>
      </c>
      <c r="H515" s="54"/>
      <c r="I515" s="53" t="str">
        <f t="shared" si="756"/>
        <v/>
      </c>
      <c r="J515" s="28"/>
      <c r="K515" s="28"/>
      <c r="L515" s="53" t="str">
        <f t="shared" si="757"/>
        <v/>
      </c>
      <c r="M515" s="54"/>
      <c r="N515" s="53" t="str">
        <f t="shared" si="758"/>
        <v/>
      </c>
      <c r="O515" s="53" t="str">
        <f>IF(SUMIFS(L$9:L515,B$9:B515,B515)-SUMIFS(M$9:M515,B$9:B515,B515)=0,"",IF(N515&lt;&gt;"",M515-L515-N515+SUMIFS(L$9:L515,B$9:B515,B515)-SUMIFS(M$9:M515,B$9:B515,B515),+SUMIFS(L$9:L515,B$9:B515,B515)-SUMIFS(M$9:M515,B$9:B515,B515)))</f>
        <v/>
      </c>
      <c r="P515" s="1"/>
      <c r="Q515" s="61"/>
    </row>
    <row r="516" spans="2:17" x14ac:dyDescent="0.2">
      <c r="B516" s="60" t="s">
        <v>56</v>
      </c>
      <c r="C516" s="64" t="s">
        <v>26</v>
      </c>
      <c r="D516" s="65">
        <v>2019</v>
      </c>
      <c r="E516" s="48" t="s">
        <v>11</v>
      </c>
      <c r="F516" s="28">
        <v>9</v>
      </c>
      <c r="G516" s="21">
        <f>IFERROR(VLOOKUP(F516,Base!$H$4:$J$55,3,FALSE),"")</f>
        <v>43526</v>
      </c>
      <c r="H516" s="54"/>
      <c r="I516" s="53" t="str">
        <f t="shared" ref="I516:I517" si="759">IF(IF(H516&lt;40,0,(H516-40)*1.5)=0,"",IF(H516&lt;40,0,(H516-40)*1.5))</f>
        <v/>
      </c>
      <c r="J516" s="28"/>
      <c r="K516" s="28"/>
      <c r="L516" s="53" t="str">
        <f t="shared" ref="L516:L517" si="760">IF(SUM(I516:K516)+IF(ISBLANK(H516),0,MIN(H516,40))=0,"",SUM(I516:K516)+IF(ISBLANK(H516),0,MIN(H516,40)))</f>
        <v/>
      </c>
      <c r="M516" s="54"/>
      <c r="N516" s="53" t="str">
        <f t="shared" ref="N516:N517" si="761">IF(M516&gt;40,IF(M516-40-(40-L516)&gt;0,(40-L516)+((M516-40)*1.5),40-L516),"")</f>
        <v/>
      </c>
      <c r="O516" s="53" t="str">
        <f>IF(SUMIFS(L$9:L516,B$9:B516,B516)-SUMIFS(M$9:M516,B$9:B516,B516)=0,"",IF(N516&lt;&gt;"",M516-L516-N516+SUMIFS(L$9:L516,B$9:B516,B516)-SUMIFS(M$9:M516,B$9:B516,B516),+SUMIFS(L$9:L516,B$9:B516,B516)-SUMIFS(M$9:M516,B$9:B516,B516)))</f>
        <v/>
      </c>
      <c r="P516" s="1"/>
      <c r="Q516" s="61"/>
    </row>
    <row r="517" spans="2:17" x14ac:dyDescent="0.2">
      <c r="B517" s="60" t="s">
        <v>56</v>
      </c>
      <c r="C517" s="64" t="s">
        <v>26</v>
      </c>
      <c r="D517" s="65">
        <v>2019</v>
      </c>
      <c r="E517" s="48" t="s">
        <v>11</v>
      </c>
      <c r="F517" s="28">
        <v>10</v>
      </c>
      <c r="G517" s="21">
        <f>IFERROR(VLOOKUP(F517,Base!$H$4:$J$55,3,FALSE),"")</f>
        <v>43533</v>
      </c>
      <c r="H517" s="54"/>
      <c r="I517" s="53" t="str">
        <f t="shared" si="759"/>
        <v/>
      </c>
      <c r="J517" s="28"/>
      <c r="K517" s="28"/>
      <c r="L517" s="53" t="str">
        <f t="shared" si="760"/>
        <v/>
      </c>
      <c r="M517" s="54"/>
      <c r="N517" s="53" t="str">
        <f t="shared" si="761"/>
        <v/>
      </c>
      <c r="O517" s="53" t="str">
        <f>IF(SUMIFS(L$9:L517,B$9:B517,B517)-SUMIFS(M$9:M517,B$9:B517,B517)=0,"",IF(N517&lt;&gt;"",M517-L517-N517+SUMIFS(L$9:L517,B$9:B517,B517)-SUMIFS(M$9:M517,B$9:B517,B517),+SUMIFS(L$9:L517,B$9:B517,B517)-SUMIFS(M$9:M517,B$9:B517,B517)))</f>
        <v/>
      </c>
      <c r="P517" s="1"/>
      <c r="Q517" s="61"/>
    </row>
    <row r="518" spans="2:17" x14ac:dyDescent="0.2">
      <c r="B518" s="60" t="s">
        <v>57</v>
      </c>
      <c r="C518" s="64" t="s">
        <v>27</v>
      </c>
      <c r="D518" s="65">
        <v>2019</v>
      </c>
      <c r="E518" s="48" t="s">
        <v>11</v>
      </c>
      <c r="F518" s="28">
        <v>9</v>
      </c>
      <c r="G518" s="21">
        <f>IFERROR(VLOOKUP(F518,Base!$H$4:$J$55,3,FALSE),"")</f>
        <v>43526</v>
      </c>
      <c r="H518" s="54"/>
      <c r="I518" s="53" t="str">
        <f t="shared" ref="I518:I519" si="762">IF(IF(H518&lt;40,0,(H518-40)*1.5)=0,"",IF(H518&lt;40,0,(H518-40)*1.5))</f>
        <v/>
      </c>
      <c r="J518" s="28"/>
      <c r="K518" s="28"/>
      <c r="L518" s="53" t="str">
        <f t="shared" ref="L518:L519" si="763">IF(SUM(I518:K518)+IF(ISBLANK(H518),0,MIN(H518,40))=0,"",SUM(I518:K518)+IF(ISBLANK(H518),0,MIN(H518,40)))</f>
        <v/>
      </c>
      <c r="M518" s="54"/>
      <c r="N518" s="53" t="str">
        <f t="shared" ref="N518:N519" si="764">IF(M518&gt;40,IF(M518-40-(40-L518)&gt;0,(40-L518)+((M518-40)*1.5),40-L518),"")</f>
        <v/>
      </c>
      <c r="O518" s="53" t="str">
        <f>IF(SUMIFS(L$9:L518,B$9:B518,B518)-SUMIFS(M$9:M518,B$9:B518,B518)=0,"",IF(N518&lt;&gt;"",M518-L518-N518+SUMIFS(L$9:L518,B$9:B518,B518)-SUMIFS(M$9:M518,B$9:B518,B518),+SUMIFS(L$9:L518,B$9:B518,B518)-SUMIFS(M$9:M518,B$9:B518,B518)))</f>
        <v/>
      </c>
      <c r="P518" s="1"/>
      <c r="Q518" s="61"/>
    </row>
    <row r="519" spans="2:17" x14ac:dyDescent="0.2">
      <c r="B519" s="60" t="s">
        <v>57</v>
      </c>
      <c r="C519" s="64" t="s">
        <v>27</v>
      </c>
      <c r="D519" s="65">
        <v>2019</v>
      </c>
      <c r="E519" s="48" t="s">
        <v>11</v>
      </c>
      <c r="F519" s="28">
        <v>10</v>
      </c>
      <c r="G519" s="21">
        <f>IFERROR(VLOOKUP(F519,Base!$H$4:$J$55,3,FALSE),"")</f>
        <v>43533</v>
      </c>
      <c r="H519" s="54"/>
      <c r="I519" s="53" t="str">
        <f t="shared" si="762"/>
        <v/>
      </c>
      <c r="J519" s="28"/>
      <c r="K519" s="28"/>
      <c r="L519" s="53" t="str">
        <f t="shared" si="763"/>
        <v/>
      </c>
      <c r="M519" s="54"/>
      <c r="N519" s="53" t="str">
        <f t="shared" si="764"/>
        <v/>
      </c>
      <c r="O519" s="53" t="str">
        <f>IF(SUMIFS(L$9:L519,B$9:B519,B519)-SUMIFS(M$9:M519,B$9:B519,B519)=0,"",IF(N519&lt;&gt;"",M519-L519-N519+SUMIFS(L$9:L519,B$9:B519,B519)-SUMIFS(M$9:M519,B$9:B519,B519),+SUMIFS(L$9:L519,B$9:B519,B519)-SUMIFS(M$9:M519,B$9:B519,B519)))</f>
        <v/>
      </c>
      <c r="P519" s="1"/>
      <c r="Q519" s="61"/>
    </row>
    <row r="520" spans="2:17" x14ac:dyDescent="0.2">
      <c r="B520" s="60" t="s">
        <v>58</v>
      </c>
      <c r="C520" s="64" t="s">
        <v>23</v>
      </c>
      <c r="D520" s="65">
        <v>2019</v>
      </c>
      <c r="E520" s="48" t="s">
        <v>11</v>
      </c>
      <c r="F520" s="28">
        <v>9</v>
      </c>
      <c r="G520" s="21">
        <f>IFERROR(VLOOKUP(F520,Base!$H$4:$J$55,3,FALSE),"")</f>
        <v>43526</v>
      </c>
      <c r="H520" s="54"/>
      <c r="I520" s="53" t="str">
        <f t="shared" ref="I520:I521" si="765">IF(IF(H520&lt;40,0,(H520-40)*1.5)=0,"",IF(H520&lt;40,0,(H520-40)*1.5))</f>
        <v/>
      </c>
      <c r="J520" s="28"/>
      <c r="K520" s="28"/>
      <c r="L520" s="53" t="str">
        <f t="shared" ref="L520:L521" si="766">IF(SUM(I520:K520)+IF(ISBLANK(H520),0,MIN(H520,40))=0,"",SUM(I520:K520)+IF(ISBLANK(H520),0,MIN(H520,40)))</f>
        <v/>
      </c>
      <c r="M520" s="54"/>
      <c r="N520" s="53" t="str">
        <f t="shared" ref="N520:N521" si="767">IF(M520&gt;40,IF(M520-40-(40-L520)&gt;0,(40-L520)+((M520-40)*1.5),40-L520),"")</f>
        <v/>
      </c>
      <c r="O520" s="53" t="str">
        <f>IF(SUMIFS(L$9:L520,B$9:B520,B520)-SUMIFS(M$9:M520,B$9:B520,B520)=0,"",IF(N520&lt;&gt;"",M520-L520-N520+SUMIFS(L$9:L520,B$9:B520,B520)-SUMIFS(M$9:M520,B$9:B520,B520),+SUMIFS(L$9:L520,B$9:B520,B520)-SUMIFS(M$9:M520,B$9:B520,B520)))</f>
        <v/>
      </c>
      <c r="P520" s="1"/>
      <c r="Q520" s="61"/>
    </row>
    <row r="521" spans="2:17" x14ac:dyDescent="0.2">
      <c r="B521" s="60" t="s">
        <v>58</v>
      </c>
      <c r="C521" s="64" t="s">
        <v>23</v>
      </c>
      <c r="D521" s="65">
        <v>2019</v>
      </c>
      <c r="E521" s="48" t="s">
        <v>11</v>
      </c>
      <c r="F521" s="28">
        <v>10</v>
      </c>
      <c r="G521" s="21">
        <f>IFERROR(VLOOKUP(F521,Base!$H$4:$J$55,3,FALSE),"")</f>
        <v>43533</v>
      </c>
      <c r="H521" s="54"/>
      <c r="I521" s="53" t="str">
        <f t="shared" si="765"/>
        <v/>
      </c>
      <c r="J521" s="28"/>
      <c r="K521" s="28"/>
      <c r="L521" s="53" t="str">
        <f t="shared" si="766"/>
        <v/>
      </c>
      <c r="M521" s="54"/>
      <c r="N521" s="53" t="str">
        <f t="shared" si="767"/>
        <v/>
      </c>
      <c r="O521" s="53" t="str">
        <f>IF(SUMIFS(L$9:L521,B$9:B521,B521)-SUMIFS(M$9:M521,B$9:B521,B521)=0,"",IF(N521&lt;&gt;"",M521-L521-N521+SUMIFS(L$9:L521,B$9:B521,B521)-SUMIFS(M$9:M521,B$9:B521,B521),+SUMIFS(L$9:L521,B$9:B521,B521)-SUMIFS(M$9:M521,B$9:B521,B521)))</f>
        <v/>
      </c>
      <c r="P521" s="1"/>
      <c r="Q521" s="61"/>
    </row>
    <row r="522" spans="2:17" x14ac:dyDescent="0.2">
      <c r="B522" s="60" t="s">
        <v>59</v>
      </c>
      <c r="C522" s="64" t="s">
        <v>24</v>
      </c>
      <c r="D522" s="65">
        <v>2019</v>
      </c>
      <c r="E522" s="48" t="s">
        <v>11</v>
      </c>
      <c r="F522" s="28">
        <v>9</v>
      </c>
      <c r="G522" s="21">
        <f>IFERROR(VLOOKUP(F522,Base!$H$4:$J$55,3,FALSE),"")</f>
        <v>43526</v>
      </c>
      <c r="H522" s="54"/>
      <c r="I522" s="53" t="str">
        <f t="shared" ref="I522:I523" si="768">IF(IF(H522&lt;40,0,(H522-40)*1.5)=0,"",IF(H522&lt;40,0,(H522-40)*1.5))</f>
        <v/>
      </c>
      <c r="J522" s="28"/>
      <c r="K522" s="28"/>
      <c r="L522" s="53" t="str">
        <f t="shared" ref="L522:L523" si="769">IF(SUM(I522:K522)+IF(ISBLANK(H522),0,MIN(H522,40))=0,"",SUM(I522:K522)+IF(ISBLANK(H522),0,MIN(H522,40)))</f>
        <v/>
      </c>
      <c r="M522" s="54"/>
      <c r="N522" s="53" t="str">
        <f t="shared" ref="N522:N523" si="770">IF(M522&gt;40,IF(M522-40-(40-L522)&gt;0,(40-L522)+((M522-40)*1.5),40-L522),"")</f>
        <v/>
      </c>
      <c r="O522" s="53" t="str">
        <f>IF(SUMIFS(L$9:L522,B$9:B522,B522)-SUMIFS(M$9:M522,B$9:B522,B522)=0,"",IF(N522&lt;&gt;"",M522-L522-N522+SUMIFS(L$9:L522,B$9:B522,B522)-SUMIFS(M$9:M522,B$9:B522,B522),+SUMIFS(L$9:L522,B$9:B522,B522)-SUMIFS(M$9:M522,B$9:B522,B522)))</f>
        <v/>
      </c>
      <c r="P522" s="1"/>
      <c r="Q522" s="61"/>
    </row>
    <row r="523" spans="2:17" x14ac:dyDescent="0.2">
      <c r="B523" s="60" t="s">
        <v>59</v>
      </c>
      <c r="C523" s="64" t="s">
        <v>24</v>
      </c>
      <c r="D523" s="65">
        <v>2019</v>
      </c>
      <c r="E523" s="48" t="s">
        <v>11</v>
      </c>
      <c r="F523" s="28">
        <v>10</v>
      </c>
      <c r="G523" s="21">
        <f>IFERROR(VLOOKUP(F523,Base!$H$4:$J$55,3,FALSE),"")</f>
        <v>43533</v>
      </c>
      <c r="H523" s="54"/>
      <c r="I523" s="53" t="str">
        <f t="shared" si="768"/>
        <v/>
      </c>
      <c r="J523" s="28"/>
      <c r="K523" s="28"/>
      <c r="L523" s="53" t="str">
        <f t="shared" si="769"/>
        <v/>
      </c>
      <c r="M523" s="54"/>
      <c r="N523" s="53" t="str">
        <f t="shared" si="770"/>
        <v/>
      </c>
      <c r="O523" s="53" t="str">
        <f>IF(SUMIFS(L$9:L523,B$9:B523,B523)-SUMIFS(M$9:M523,B$9:B523,B523)=0,"",IF(N523&lt;&gt;"",M523-L523-N523+SUMIFS(L$9:L523,B$9:B523,B523)-SUMIFS(M$9:M523,B$9:B523,B523),+SUMIFS(L$9:L523,B$9:B523,B523)-SUMIFS(M$9:M523,B$9:B523,B523)))</f>
        <v/>
      </c>
      <c r="P523" s="1"/>
      <c r="Q523" s="61"/>
    </row>
    <row r="524" spans="2:17" x14ac:dyDescent="0.2">
      <c r="B524" s="60" t="s">
        <v>60</v>
      </c>
      <c r="C524" s="64" t="s">
        <v>25</v>
      </c>
      <c r="D524" s="65">
        <v>2019</v>
      </c>
      <c r="E524" s="48" t="s">
        <v>11</v>
      </c>
      <c r="F524" s="28">
        <v>9</v>
      </c>
      <c r="G524" s="21">
        <f>IFERROR(VLOOKUP(F524,Base!$H$4:$J$55,3,FALSE),"")</f>
        <v>43526</v>
      </c>
      <c r="H524" s="54"/>
      <c r="I524" s="53" t="str">
        <f t="shared" ref="I524:I525" si="771">IF(IF(H524&lt;40,0,(H524-40)*1.5)=0,"",IF(H524&lt;40,0,(H524-40)*1.5))</f>
        <v/>
      </c>
      <c r="J524" s="28"/>
      <c r="K524" s="28"/>
      <c r="L524" s="53" t="str">
        <f t="shared" ref="L524:L525" si="772">IF(SUM(I524:K524)+IF(ISBLANK(H524),0,MIN(H524,40))=0,"",SUM(I524:K524)+IF(ISBLANK(H524),0,MIN(H524,40)))</f>
        <v/>
      </c>
      <c r="M524" s="54"/>
      <c r="N524" s="53" t="str">
        <f t="shared" ref="N524:N525" si="773">IF(M524&gt;40,IF(M524-40-(40-L524)&gt;0,(40-L524)+((M524-40)*1.5),40-L524),"")</f>
        <v/>
      </c>
      <c r="O524" s="53" t="str">
        <f>IF(SUMIFS(L$9:L524,B$9:B524,B524)-SUMIFS(M$9:M524,B$9:B524,B524)=0,"",IF(N524&lt;&gt;"",M524-L524-N524+SUMIFS(L$9:L524,B$9:B524,B524)-SUMIFS(M$9:M524,B$9:B524,B524),+SUMIFS(L$9:L524,B$9:B524,B524)-SUMIFS(M$9:M524,B$9:B524,B524)))</f>
        <v/>
      </c>
      <c r="P524" s="1"/>
      <c r="Q524" s="61"/>
    </row>
    <row r="525" spans="2:17" x14ac:dyDescent="0.2">
      <c r="B525" s="60" t="s">
        <v>60</v>
      </c>
      <c r="C525" s="64" t="s">
        <v>25</v>
      </c>
      <c r="D525" s="65">
        <v>2019</v>
      </c>
      <c r="E525" s="48" t="s">
        <v>11</v>
      </c>
      <c r="F525" s="28">
        <v>10</v>
      </c>
      <c r="G525" s="21">
        <f>IFERROR(VLOOKUP(F525,Base!$H$4:$J$55,3,FALSE),"")</f>
        <v>43533</v>
      </c>
      <c r="H525" s="54"/>
      <c r="I525" s="53" t="str">
        <f t="shared" si="771"/>
        <v/>
      </c>
      <c r="J525" s="28"/>
      <c r="K525" s="28"/>
      <c r="L525" s="53" t="str">
        <f t="shared" si="772"/>
        <v/>
      </c>
      <c r="M525" s="54"/>
      <c r="N525" s="53" t="str">
        <f t="shared" si="773"/>
        <v/>
      </c>
      <c r="O525" s="53" t="str">
        <f>IF(SUMIFS(L$9:L525,B$9:B525,B525)-SUMIFS(M$9:M525,B$9:B525,B525)=0,"",IF(N525&lt;&gt;"",M525-L525-N525+SUMIFS(L$9:L525,B$9:B525,B525)-SUMIFS(M$9:M525,B$9:B525,B525),+SUMIFS(L$9:L525,B$9:B525,B525)-SUMIFS(M$9:M525,B$9:B525,B525)))</f>
        <v/>
      </c>
      <c r="P525" s="1"/>
      <c r="Q525" s="61"/>
    </row>
    <row r="526" spans="2:17" x14ac:dyDescent="0.2">
      <c r="B526" s="60" t="s">
        <v>61</v>
      </c>
      <c r="C526" s="64" t="s">
        <v>26</v>
      </c>
      <c r="D526" s="65">
        <v>2019</v>
      </c>
      <c r="E526" s="48" t="s">
        <v>11</v>
      </c>
      <c r="F526" s="28">
        <v>9</v>
      </c>
      <c r="G526" s="21">
        <f>IFERROR(VLOOKUP(F526,Base!$H$4:$J$55,3,FALSE),"")</f>
        <v>43526</v>
      </c>
      <c r="H526" s="54"/>
      <c r="I526" s="53" t="str">
        <f t="shared" ref="I526:I527" si="774">IF(IF(H526&lt;40,0,(H526-40)*1.5)=0,"",IF(H526&lt;40,0,(H526-40)*1.5))</f>
        <v/>
      </c>
      <c r="J526" s="28"/>
      <c r="K526" s="28"/>
      <c r="L526" s="53" t="str">
        <f t="shared" ref="L526:L527" si="775">IF(SUM(I526:K526)+IF(ISBLANK(H526),0,MIN(H526,40))=0,"",SUM(I526:K526)+IF(ISBLANK(H526),0,MIN(H526,40)))</f>
        <v/>
      </c>
      <c r="M526" s="54"/>
      <c r="N526" s="53" t="str">
        <f t="shared" ref="N526:N527" si="776">IF(M526&gt;40,IF(M526-40-(40-L526)&gt;0,(40-L526)+((M526-40)*1.5),40-L526),"")</f>
        <v/>
      </c>
      <c r="O526" s="53" t="str">
        <f>IF(SUMIFS(L$9:L526,B$9:B526,B526)-SUMIFS(M$9:M526,B$9:B526,B526)=0,"",IF(N526&lt;&gt;"",M526-L526-N526+SUMIFS(L$9:L526,B$9:B526,B526)-SUMIFS(M$9:M526,B$9:B526,B526),+SUMIFS(L$9:L526,B$9:B526,B526)-SUMIFS(M$9:M526,B$9:B526,B526)))</f>
        <v/>
      </c>
      <c r="P526" s="1"/>
      <c r="Q526" s="61"/>
    </row>
    <row r="527" spans="2:17" x14ac:dyDescent="0.2">
      <c r="B527" s="60" t="s">
        <v>61</v>
      </c>
      <c r="C527" s="64" t="s">
        <v>26</v>
      </c>
      <c r="D527" s="65">
        <v>2019</v>
      </c>
      <c r="E527" s="48" t="s">
        <v>11</v>
      </c>
      <c r="F527" s="28">
        <v>10</v>
      </c>
      <c r="G527" s="21">
        <f>IFERROR(VLOOKUP(F527,Base!$H$4:$J$55,3,FALSE),"")</f>
        <v>43533</v>
      </c>
      <c r="H527" s="54"/>
      <c r="I527" s="53" t="str">
        <f t="shared" si="774"/>
        <v/>
      </c>
      <c r="J527" s="28"/>
      <c r="K527" s="28"/>
      <c r="L527" s="53" t="str">
        <f t="shared" si="775"/>
        <v/>
      </c>
      <c r="M527" s="54"/>
      <c r="N527" s="53" t="str">
        <f t="shared" si="776"/>
        <v/>
      </c>
      <c r="O527" s="53" t="str">
        <f>IF(SUMIFS(L$9:L527,B$9:B527,B527)-SUMIFS(M$9:M527,B$9:B527,B527)=0,"",IF(N527&lt;&gt;"",M527-L527-N527+SUMIFS(L$9:L527,B$9:B527,B527)-SUMIFS(M$9:M527,B$9:B527,B527),+SUMIFS(L$9:L527,B$9:B527,B527)-SUMIFS(M$9:M527,B$9:B527,B527)))</f>
        <v/>
      </c>
      <c r="P527" s="1"/>
      <c r="Q527" s="61"/>
    </row>
    <row r="528" spans="2:17" x14ac:dyDescent="0.2">
      <c r="B528" s="60" t="s">
        <v>62</v>
      </c>
      <c r="C528" s="64" t="s">
        <v>27</v>
      </c>
      <c r="D528" s="65">
        <v>2019</v>
      </c>
      <c r="E528" s="48" t="s">
        <v>11</v>
      </c>
      <c r="F528" s="28">
        <v>9</v>
      </c>
      <c r="G528" s="21">
        <f>IFERROR(VLOOKUP(F528,Base!$H$4:$J$55,3,FALSE),"")</f>
        <v>43526</v>
      </c>
      <c r="H528" s="54"/>
      <c r="I528" s="53" t="str">
        <f t="shared" ref="I528:I529" si="777">IF(IF(H528&lt;40,0,(H528-40)*1.5)=0,"",IF(H528&lt;40,0,(H528-40)*1.5))</f>
        <v/>
      </c>
      <c r="J528" s="28"/>
      <c r="K528" s="28"/>
      <c r="L528" s="53" t="str">
        <f t="shared" ref="L528:L529" si="778">IF(SUM(I528:K528)+IF(ISBLANK(H528),0,MIN(H528,40))=0,"",SUM(I528:K528)+IF(ISBLANK(H528),0,MIN(H528,40)))</f>
        <v/>
      </c>
      <c r="M528" s="54"/>
      <c r="N528" s="53" t="str">
        <f t="shared" ref="N528:N529" si="779">IF(M528&gt;40,IF(M528-40-(40-L528)&gt;0,(40-L528)+((M528-40)*1.5),40-L528),"")</f>
        <v/>
      </c>
      <c r="O528" s="53" t="str">
        <f>IF(SUMIFS(L$9:L528,B$9:B528,B528)-SUMIFS(M$9:M528,B$9:B528,B528)=0,"",IF(N528&lt;&gt;"",M528-L528-N528+SUMIFS(L$9:L528,B$9:B528,B528)-SUMIFS(M$9:M528,B$9:B528,B528),+SUMIFS(L$9:L528,B$9:B528,B528)-SUMIFS(M$9:M528,B$9:B528,B528)))</f>
        <v/>
      </c>
      <c r="P528" s="1"/>
      <c r="Q528" s="61"/>
    </row>
    <row r="529" spans="2:17" x14ac:dyDescent="0.2">
      <c r="B529" s="60" t="s">
        <v>62</v>
      </c>
      <c r="C529" s="64" t="s">
        <v>27</v>
      </c>
      <c r="D529" s="65">
        <v>2019</v>
      </c>
      <c r="E529" s="48" t="s">
        <v>11</v>
      </c>
      <c r="F529" s="28">
        <v>10</v>
      </c>
      <c r="G529" s="21">
        <f>IFERROR(VLOOKUP(F529,Base!$H$4:$J$55,3,FALSE),"")</f>
        <v>43533</v>
      </c>
      <c r="H529" s="54"/>
      <c r="I529" s="53" t="str">
        <f t="shared" si="777"/>
        <v/>
      </c>
      <c r="J529" s="28"/>
      <c r="K529" s="28"/>
      <c r="L529" s="53" t="str">
        <f t="shared" si="778"/>
        <v/>
      </c>
      <c r="M529" s="54"/>
      <c r="N529" s="53" t="str">
        <f t="shared" si="779"/>
        <v/>
      </c>
      <c r="O529" s="53" t="str">
        <f>IF(SUMIFS(L$9:L529,B$9:B529,B529)-SUMIFS(M$9:M529,B$9:B529,B529)=0,"",IF(N529&lt;&gt;"",M529-L529-N529+SUMIFS(L$9:L529,B$9:B529,B529)-SUMIFS(M$9:M529,B$9:B529,B529),+SUMIFS(L$9:L529,B$9:B529,B529)-SUMIFS(M$9:M529,B$9:B529,B529)))</f>
        <v/>
      </c>
      <c r="P529" s="1"/>
      <c r="Q529" s="61"/>
    </row>
    <row r="530" spans="2:17" x14ac:dyDescent="0.2">
      <c r="B530" s="60" t="s">
        <v>63</v>
      </c>
      <c r="C530" s="64" t="s">
        <v>23</v>
      </c>
      <c r="D530" s="65">
        <v>2019</v>
      </c>
      <c r="E530" s="48" t="s">
        <v>11</v>
      </c>
      <c r="F530" s="28">
        <v>9</v>
      </c>
      <c r="G530" s="21">
        <f>IFERROR(VLOOKUP(F530,Base!$H$4:$J$55,3,FALSE),"")</f>
        <v>43526</v>
      </c>
      <c r="H530" s="54"/>
      <c r="I530" s="53" t="str">
        <f t="shared" ref="I530:I531" si="780">IF(IF(H530&lt;40,0,(H530-40)*1.5)=0,"",IF(H530&lt;40,0,(H530-40)*1.5))</f>
        <v/>
      </c>
      <c r="J530" s="28"/>
      <c r="K530" s="28"/>
      <c r="L530" s="53" t="str">
        <f t="shared" ref="L530:L531" si="781">IF(SUM(I530:K530)+IF(ISBLANK(H530),0,MIN(H530,40))=0,"",SUM(I530:K530)+IF(ISBLANK(H530),0,MIN(H530,40)))</f>
        <v/>
      </c>
      <c r="M530" s="54"/>
      <c r="N530" s="53" t="str">
        <f t="shared" ref="N530:N531" si="782">IF(M530&gt;40,IF(M530-40-(40-L530)&gt;0,(40-L530)+((M530-40)*1.5),40-L530),"")</f>
        <v/>
      </c>
      <c r="O530" s="53" t="str">
        <f>IF(SUMIFS(L$9:L530,B$9:B530,B530)-SUMIFS(M$9:M530,B$9:B530,B530)=0,"",IF(N530&lt;&gt;"",M530-L530-N530+SUMIFS(L$9:L530,B$9:B530,B530)-SUMIFS(M$9:M530,B$9:B530,B530),+SUMIFS(L$9:L530,B$9:B530,B530)-SUMIFS(M$9:M530,B$9:B530,B530)))</f>
        <v/>
      </c>
      <c r="P530" s="1"/>
      <c r="Q530" s="61"/>
    </row>
    <row r="531" spans="2:17" x14ac:dyDescent="0.2">
      <c r="B531" s="60" t="s">
        <v>63</v>
      </c>
      <c r="C531" s="64" t="s">
        <v>23</v>
      </c>
      <c r="D531" s="65">
        <v>2019</v>
      </c>
      <c r="E531" s="48" t="s">
        <v>11</v>
      </c>
      <c r="F531" s="28">
        <v>10</v>
      </c>
      <c r="G531" s="21">
        <f>IFERROR(VLOOKUP(F531,Base!$H$4:$J$55,3,FALSE),"")</f>
        <v>43533</v>
      </c>
      <c r="H531" s="54"/>
      <c r="I531" s="53" t="str">
        <f t="shared" si="780"/>
        <v/>
      </c>
      <c r="J531" s="28"/>
      <c r="K531" s="28"/>
      <c r="L531" s="53" t="str">
        <f t="shared" si="781"/>
        <v/>
      </c>
      <c r="M531" s="54"/>
      <c r="N531" s="53" t="str">
        <f t="shared" si="782"/>
        <v/>
      </c>
      <c r="O531" s="53" t="str">
        <f>IF(SUMIFS(L$9:L531,B$9:B531,B531)-SUMIFS(M$9:M531,B$9:B531,B531)=0,"",IF(N531&lt;&gt;"",M531-L531-N531+SUMIFS(L$9:L531,B$9:B531,B531)-SUMIFS(M$9:M531,B$9:B531,B531),+SUMIFS(L$9:L531,B$9:B531,B531)-SUMIFS(M$9:M531,B$9:B531,B531)))</f>
        <v/>
      </c>
      <c r="P531" s="1"/>
      <c r="Q531" s="61"/>
    </row>
    <row r="532" spans="2:17" x14ac:dyDescent="0.2">
      <c r="B532" s="60" t="s">
        <v>64</v>
      </c>
      <c r="C532" s="64" t="s">
        <v>24</v>
      </c>
      <c r="D532" s="65">
        <v>2019</v>
      </c>
      <c r="E532" s="48" t="s">
        <v>11</v>
      </c>
      <c r="F532" s="28">
        <v>9</v>
      </c>
      <c r="G532" s="21">
        <f>IFERROR(VLOOKUP(F532,Base!$H$4:$J$55,3,FALSE),"")</f>
        <v>43526</v>
      </c>
      <c r="H532" s="54"/>
      <c r="I532" s="53" t="str">
        <f t="shared" ref="I532:I533" si="783">IF(IF(H532&lt;40,0,(H532-40)*1.5)=0,"",IF(H532&lt;40,0,(H532-40)*1.5))</f>
        <v/>
      </c>
      <c r="J532" s="28"/>
      <c r="K532" s="28"/>
      <c r="L532" s="53" t="str">
        <f t="shared" ref="L532:L533" si="784">IF(SUM(I532:K532)+IF(ISBLANK(H532),0,MIN(H532,40))=0,"",SUM(I532:K532)+IF(ISBLANK(H532),0,MIN(H532,40)))</f>
        <v/>
      </c>
      <c r="M532" s="54"/>
      <c r="N532" s="53" t="str">
        <f t="shared" ref="N532:N533" si="785">IF(M532&gt;40,IF(M532-40-(40-L532)&gt;0,(40-L532)+((M532-40)*1.5),40-L532),"")</f>
        <v/>
      </c>
      <c r="O532" s="53" t="str">
        <f>IF(SUMIFS(L$9:L532,B$9:B532,B532)-SUMIFS(M$9:M532,B$9:B532,B532)=0,"",IF(N532&lt;&gt;"",M532-L532-N532+SUMIFS(L$9:L532,B$9:B532,B532)-SUMIFS(M$9:M532,B$9:B532,B532),+SUMIFS(L$9:L532,B$9:B532,B532)-SUMIFS(M$9:M532,B$9:B532,B532)))</f>
        <v/>
      </c>
      <c r="P532" s="1"/>
      <c r="Q532" s="61"/>
    </row>
    <row r="533" spans="2:17" x14ac:dyDescent="0.2">
      <c r="B533" s="60" t="s">
        <v>64</v>
      </c>
      <c r="C533" s="64" t="s">
        <v>24</v>
      </c>
      <c r="D533" s="65">
        <v>2019</v>
      </c>
      <c r="E533" s="48" t="s">
        <v>11</v>
      </c>
      <c r="F533" s="28">
        <v>10</v>
      </c>
      <c r="G533" s="21">
        <f>IFERROR(VLOOKUP(F533,Base!$H$4:$J$55,3,FALSE),"")</f>
        <v>43533</v>
      </c>
      <c r="H533" s="54"/>
      <c r="I533" s="53" t="str">
        <f t="shared" si="783"/>
        <v/>
      </c>
      <c r="J533" s="28"/>
      <c r="K533" s="28"/>
      <c r="L533" s="53" t="str">
        <f t="shared" si="784"/>
        <v/>
      </c>
      <c r="M533" s="54"/>
      <c r="N533" s="53" t="str">
        <f t="shared" si="785"/>
        <v/>
      </c>
      <c r="O533" s="53" t="str">
        <f>IF(SUMIFS(L$9:L533,B$9:B533,B533)-SUMIFS(M$9:M533,B$9:B533,B533)=0,"",IF(N533&lt;&gt;"",M533-L533-N533+SUMIFS(L$9:L533,B$9:B533,B533)-SUMIFS(M$9:M533,B$9:B533,B533),+SUMIFS(L$9:L533,B$9:B533,B533)-SUMIFS(M$9:M533,B$9:B533,B533)))</f>
        <v/>
      </c>
      <c r="P533" s="1"/>
      <c r="Q533" s="61"/>
    </row>
    <row r="534" spans="2:17" x14ac:dyDescent="0.2">
      <c r="B534" s="60" t="s">
        <v>65</v>
      </c>
      <c r="C534" s="64" t="s">
        <v>25</v>
      </c>
      <c r="D534" s="65">
        <v>2019</v>
      </c>
      <c r="E534" s="48" t="s">
        <v>11</v>
      </c>
      <c r="F534" s="28">
        <v>9</v>
      </c>
      <c r="G534" s="21">
        <f>IFERROR(VLOOKUP(F534,Base!$H$4:$J$55,3,FALSE),"")</f>
        <v>43526</v>
      </c>
      <c r="H534" s="54"/>
      <c r="I534" s="53" t="str">
        <f t="shared" ref="I534:I535" si="786">IF(IF(H534&lt;40,0,(H534-40)*1.5)=0,"",IF(H534&lt;40,0,(H534-40)*1.5))</f>
        <v/>
      </c>
      <c r="J534" s="28"/>
      <c r="K534" s="28"/>
      <c r="L534" s="53" t="str">
        <f t="shared" ref="L534:L535" si="787">IF(SUM(I534:K534)+IF(ISBLANK(H534),0,MIN(H534,40))=0,"",SUM(I534:K534)+IF(ISBLANK(H534),0,MIN(H534,40)))</f>
        <v/>
      </c>
      <c r="M534" s="54"/>
      <c r="N534" s="53" t="str">
        <f t="shared" ref="N534:N535" si="788">IF(M534&gt;40,IF(M534-40-(40-L534)&gt;0,(40-L534)+((M534-40)*1.5),40-L534),"")</f>
        <v/>
      </c>
      <c r="O534" s="53" t="str">
        <f>IF(SUMIFS(L$9:L534,B$9:B534,B534)-SUMIFS(M$9:M534,B$9:B534,B534)=0,"",IF(N534&lt;&gt;"",M534-L534-N534+SUMIFS(L$9:L534,B$9:B534,B534)-SUMIFS(M$9:M534,B$9:B534,B534),+SUMIFS(L$9:L534,B$9:B534,B534)-SUMIFS(M$9:M534,B$9:B534,B534)))</f>
        <v/>
      </c>
      <c r="P534" s="1"/>
      <c r="Q534" s="61"/>
    </row>
    <row r="535" spans="2:17" x14ac:dyDescent="0.2">
      <c r="B535" s="60" t="s">
        <v>65</v>
      </c>
      <c r="C535" s="64" t="s">
        <v>25</v>
      </c>
      <c r="D535" s="65">
        <v>2019</v>
      </c>
      <c r="E535" s="48" t="s">
        <v>11</v>
      </c>
      <c r="F535" s="28">
        <v>10</v>
      </c>
      <c r="G535" s="21">
        <f>IFERROR(VLOOKUP(F535,Base!$H$4:$J$55,3,FALSE),"")</f>
        <v>43533</v>
      </c>
      <c r="H535" s="54"/>
      <c r="I535" s="53" t="str">
        <f t="shared" si="786"/>
        <v/>
      </c>
      <c r="J535" s="28"/>
      <c r="K535" s="28"/>
      <c r="L535" s="53" t="str">
        <f t="shared" si="787"/>
        <v/>
      </c>
      <c r="M535" s="54"/>
      <c r="N535" s="53" t="str">
        <f t="shared" si="788"/>
        <v/>
      </c>
      <c r="O535" s="53" t="str">
        <f>IF(SUMIFS(L$9:L535,B$9:B535,B535)-SUMIFS(M$9:M535,B$9:B535,B535)=0,"",IF(N535&lt;&gt;"",M535-L535-N535+SUMIFS(L$9:L535,B$9:B535,B535)-SUMIFS(M$9:M535,B$9:B535,B535),+SUMIFS(L$9:L535,B$9:B535,B535)-SUMIFS(M$9:M535,B$9:B535,B535)))</f>
        <v/>
      </c>
      <c r="P535" s="1"/>
      <c r="Q535" s="61"/>
    </row>
    <row r="536" spans="2:17" x14ac:dyDescent="0.2">
      <c r="B536" s="60" t="s">
        <v>66</v>
      </c>
      <c r="C536" s="64" t="s">
        <v>26</v>
      </c>
      <c r="D536" s="65">
        <v>2019</v>
      </c>
      <c r="E536" s="48" t="s">
        <v>11</v>
      </c>
      <c r="F536" s="28">
        <v>9</v>
      </c>
      <c r="G536" s="21">
        <f>IFERROR(VLOOKUP(F536,Base!$H$4:$J$55,3,FALSE),"")</f>
        <v>43526</v>
      </c>
      <c r="H536" s="54"/>
      <c r="I536" s="53" t="str">
        <f t="shared" ref="I536:I537" si="789">IF(IF(H536&lt;40,0,(H536-40)*1.5)=0,"",IF(H536&lt;40,0,(H536-40)*1.5))</f>
        <v/>
      </c>
      <c r="J536" s="28"/>
      <c r="K536" s="28"/>
      <c r="L536" s="53" t="str">
        <f t="shared" ref="L536:L537" si="790">IF(SUM(I536:K536)+IF(ISBLANK(H536),0,MIN(H536,40))=0,"",SUM(I536:K536)+IF(ISBLANK(H536),0,MIN(H536,40)))</f>
        <v/>
      </c>
      <c r="M536" s="54"/>
      <c r="N536" s="53" t="str">
        <f t="shared" ref="N536:N537" si="791">IF(M536&gt;40,IF(M536-40-(40-L536)&gt;0,(40-L536)+((M536-40)*1.5),40-L536),"")</f>
        <v/>
      </c>
      <c r="O536" s="53" t="str">
        <f>IF(SUMIFS(L$9:L536,B$9:B536,B536)-SUMIFS(M$9:M536,B$9:B536,B536)=0,"",IF(N536&lt;&gt;"",M536-L536-N536+SUMIFS(L$9:L536,B$9:B536,B536)-SUMIFS(M$9:M536,B$9:B536,B536),+SUMIFS(L$9:L536,B$9:B536,B536)-SUMIFS(M$9:M536,B$9:B536,B536)))</f>
        <v/>
      </c>
      <c r="P536" s="1"/>
      <c r="Q536" s="61"/>
    </row>
    <row r="537" spans="2:17" x14ac:dyDescent="0.2">
      <c r="B537" s="60" t="s">
        <v>66</v>
      </c>
      <c r="C537" s="64" t="s">
        <v>26</v>
      </c>
      <c r="D537" s="65">
        <v>2019</v>
      </c>
      <c r="E537" s="48" t="s">
        <v>11</v>
      </c>
      <c r="F537" s="28">
        <v>10</v>
      </c>
      <c r="G537" s="21">
        <f>IFERROR(VLOOKUP(F537,Base!$H$4:$J$55,3,FALSE),"")</f>
        <v>43533</v>
      </c>
      <c r="H537" s="54"/>
      <c r="I537" s="53" t="str">
        <f t="shared" si="789"/>
        <v/>
      </c>
      <c r="J537" s="28"/>
      <c r="K537" s="28"/>
      <c r="L537" s="53" t="str">
        <f t="shared" si="790"/>
        <v/>
      </c>
      <c r="M537" s="54"/>
      <c r="N537" s="53" t="str">
        <f t="shared" si="791"/>
        <v/>
      </c>
      <c r="O537" s="53" t="str">
        <f>IF(SUMIFS(L$9:L537,B$9:B537,B537)-SUMIFS(M$9:M537,B$9:B537,B537)=0,"",IF(N537&lt;&gt;"",M537-L537-N537+SUMIFS(L$9:L537,B$9:B537,B537)-SUMIFS(M$9:M537,B$9:B537,B537),+SUMIFS(L$9:L537,B$9:B537,B537)-SUMIFS(M$9:M537,B$9:B537,B537)))</f>
        <v/>
      </c>
      <c r="P537" s="1"/>
      <c r="Q537" s="61"/>
    </row>
    <row r="538" spans="2:17" x14ac:dyDescent="0.2">
      <c r="B538" s="60" t="s">
        <v>67</v>
      </c>
      <c r="C538" s="64" t="s">
        <v>27</v>
      </c>
      <c r="D538" s="65">
        <v>2019</v>
      </c>
      <c r="E538" s="48" t="s">
        <v>11</v>
      </c>
      <c r="F538" s="28">
        <v>9</v>
      </c>
      <c r="G538" s="21">
        <f>IFERROR(VLOOKUP(F538,Base!$H$4:$J$55,3,FALSE),"")</f>
        <v>43526</v>
      </c>
      <c r="H538" s="54"/>
      <c r="I538" s="53" t="str">
        <f t="shared" ref="I538:I539" si="792">IF(IF(H538&lt;40,0,(H538-40)*1.5)=0,"",IF(H538&lt;40,0,(H538-40)*1.5))</f>
        <v/>
      </c>
      <c r="J538" s="28"/>
      <c r="K538" s="28"/>
      <c r="L538" s="53" t="str">
        <f t="shared" ref="L538:L539" si="793">IF(SUM(I538:K538)+IF(ISBLANK(H538),0,MIN(H538,40))=0,"",SUM(I538:K538)+IF(ISBLANK(H538),0,MIN(H538,40)))</f>
        <v/>
      </c>
      <c r="M538" s="54"/>
      <c r="N538" s="53" t="str">
        <f t="shared" ref="N538:N539" si="794">IF(M538&gt;40,IF(M538-40-(40-L538)&gt;0,(40-L538)+((M538-40)*1.5),40-L538),"")</f>
        <v/>
      </c>
      <c r="O538" s="53" t="str">
        <f>IF(SUMIFS(L$9:L538,B$9:B538,B538)-SUMIFS(M$9:M538,B$9:B538,B538)=0,"",IF(N538&lt;&gt;"",M538-L538-N538+SUMIFS(L$9:L538,B$9:B538,B538)-SUMIFS(M$9:M538,B$9:B538,B538),+SUMIFS(L$9:L538,B$9:B538,B538)-SUMIFS(M$9:M538,B$9:B538,B538)))</f>
        <v/>
      </c>
      <c r="P538" s="1"/>
      <c r="Q538" s="61"/>
    </row>
    <row r="539" spans="2:17" x14ac:dyDescent="0.2">
      <c r="B539" s="60" t="s">
        <v>67</v>
      </c>
      <c r="C539" s="64" t="s">
        <v>27</v>
      </c>
      <c r="D539" s="65">
        <v>2019</v>
      </c>
      <c r="E539" s="48" t="s">
        <v>11</v>
      </c>
      <c r="F539" s="28">
        <v>10</v>
      </c>
      <c r="G539" s="21">
        <f>IFERROR(VLOOKUP(F539,Base!$H$4:$J$55,3,FALSE),"")</f>
        <v>43533</v>
      </c>
      <c r="H539" s="54"/>
      <c r="I539" s="53" t="str">
        <f t="shared" si="792"/>
        <v/>
      </c>
      <c r="J539" s="28"/>
      <c r="K539" s="28"/>
      <c r="L539" s="53" t="str">
        <f t="shared" si="793"/>
        <v/>
      </c>
      <c r="M539" s="54"/>
      <c r="N539" s="53" t="str">
        <f t="shared" si="794"/>
        <v/>
      </c>
      <c r="O539" s="53" t="str">
        <f>IF(SUMIFS(L$9:L539,B$9:B539,B539)-SUMIFS(M$9:M539,B$9:B539,B539)=0,"",IF(N539&lt;&gt;"",M539-L539-N539+SUMIFS(L$9:L539,B$9:B539,B539)-SUMIFS(M$9:M539,B$9:B539,B539),+SUMIFS(L$9:L539,B$9:B539,B539)-SUMIFS(M$9:M539,B$9:B539,B539)))</f>
        <v/>
      </c>
      <c r="P539" s="1"/>
      <c r="Q539" s="61"/>
    </row>
    <row r="540" spans="2:17" x14ac:dyDescent="0.2">
      <c r="B540" s="60" t="s">
        <v>68</v>
      </c>
      <c r="C540" s="64" t="s">
        <v>23</v>
      </c>
      <c r="D540" s="65">
        <v>2019</v>
      </c>
      <c r="E540" s="48" t="s">
        <v>11</v>
      </c>
      <c r="F540" s="28">
        <v>9</v>
      </c>
      <c r="G540" s="21">
        <f>IFERROR(VLOOKUP(F540,Base!$H$4:$J$55,3,FALSE),"")</f>
        <v>43526</v>
      </c>
      <c r="H540" s="54"/>
      <c r="I540" s="53" t="str">
        <f t="shared" ref="I540:I541" si="795">IF(IF(H540&lt;40,0,(H540-40)*1.5)=0,"",IF(H540&lt;40,0,(H540-40)*1.5))</f>
        <v/>
      </c>
      <c r="J540" s="28"/>
      <c r="K540" s="28"/>
      <c r="L540" s="53" t="str">
        <f t="shared" ref="L540:L541" si="796">IF(SUM(I540:K540)+IF(ISBLANK(H540),0,MIN(H540,40))=0,"",SUM(I540:K540)+IF(ISBLANK(H540),0,MIN(H540,40)))</f>
        <v/>
      </c>
      <c r="M540" s="54"/>
      <c r="N540" s="53" t="str">
        <f t="shared" ref="N540:N541" si="797">IF(M540&gt;40,IF(M540-40-(40-L540)&gt;0,(40-L540)+((M540-40)*1.5),40-L540),"")</f>
        <v/>
      </c>
      <c r="O540" s="53" t="str">
        <f>IF(SUMIFS(L$9:L540,B$9:B540,B540)-SUMIFS(M$9:M540,B$9:B540,B540)=0,"",IF(N540&lt;&gt;"",M540-L540-N540+SUMIFS(L$9:L540,B$9:B540,B540)-SUMIFS(M$9:M540,B$9:B540,B540),+SUMIFS(L$9:L540,B$9:B540,B540)-SUMIFS(M$9:M540,B$9:B540,B540)))</f>
        <v/>
      </c>
      <c r="P540" s="1"/>
      <c r="Q540" s="61"/>
    </row>
    <row r="541" spans="2:17" x14ac:dyDescent="0.2">
      <c r="B541" s="60" t="s">
        <v>68</v>
      </c>
      <c r="C541" s="64" t="s">
        <v>23</v>
      </c>
      <c r="D541" s="65">
        <v>2019</v>
      </c>
      <c r="E541" s="48" t="s">
        <v>11</v>
      </c>
      <c r="F541" s="28">
        <v>10</v>
      </c>
      <c r="G541" s="21">
        <f>IFERROR(VLOOKUP(F541,Base!$H$4:$J$55,3,FALSE),"")</f>
        <v>43533</v>
      </c>
      <c r="H541" s="54"/>
      <c r="I541" s="53" t="str">
        <f t="shared" si="795"/>
        <v/>
      </c>
      <c r="J541" s="28"/>
      <c r="K541" s="28"/>
      <c r="L541" s="53" t="str">
        <f t="shared" si="796"/>
        <v/>
      </c>
      <c r="M541" s="54"/>
      <c r="N541" s="53" t="str">
        <f t="shared" si="797"/>
        <v/>
      </c>
      <c r="O541" s="53" t="str">
        <f>IF(SUMIFS(L$9:L541,B$9:B541,B541)-SUMIFS(M$9:M541,B$9:B541,B541)=0,"",IF(N541&lt;&gt;"",M541-L541-N541+SUMIFS(L$9:L541,B$9:B541,B541)-SUMIFS(M$9:M541,B$9:B541,B541),+SUMIFS(L$9:L541,B$9:B541,B541)-SUMIFS(M$9:M541,B$9:B541,B541)))</f>
        <v/>
      </c>
      <c r="P541" s="1"/>
      <c r="Q541" s="61"/>
    </row>
    <row r="542" spans="2:17" x14ac:dyDescent="0.2">
      <c r="B542" s="60" t="s">
        <v>69</v>
      </c>
      <c r="C542" s="64" t="s">
        <v>24</v>
      </c>
      <c r="D542" s="65">
        <v>2019</v>
      </c>
      <c r="E542" s="48" t="s">
        <v>11</v>
      </c>
      <c r="F542" s="28">
        <v>9</v>
      </c>
      <c r="G542" s="21">
        <f>IFERROR(VLOOKUP(F542,Base!$H$4:$J$55,3,FALSE),"")</f>
        <v>43526</v>
      </c>
      <c r="H542" s="54"/>
      <c r="I542" s="53" t="str">
        <f t="shared" ref="I542:I543" si="798">IF(IF(H542&lt;40,0,(H542-40)*1.5)=0,"",IF(H542&lt;40,0,(H542-40)*1.5))</f>
        <v/>
      </c>
      <c r="J542" s="28"/>
      <c r="K542" s="28"/>
      <c r="L542" s="53" t="str">
        <f t="shared" ref="L542:L543" si="799">IF(SUM(I542:K542)+IF(ISBLANK(H542),0,MIN(H542,40))=0,"",SUM(I542:K542)+IF(ISBLANK(H542),0,MIN(H542,40)))</f>
        <v/>
      </c>
      <c r="M542" s="54"/>
      <c r="N542" s="53" t="str">
        <f t="shared" ref="N542:N543" si="800">IF(M542&gt;40,IF(M542-40-(40-L542)&gt;0,(40-L542)+((M542-40)*1.5),40-L542),"")</f>
        <v/>
      </c>
      <c r="O542" s="53" t="str">
        <f>IF(SUMIFS(L$9:L542,B$9:B542,B542)-SUMIFS(M$9:M542,B$9:B542,B542)=0,"",IF(N542&lt;&gt;"",M542-L542-N542+SUMIFS(L$9:L542,B$9:B542,B542)-SUMIFS(M$9:M542,B$9:B542,B542),+SUMIFS(L$9:L542,B$9:B542,B542)-SUMIFS(M$9:M542,B$9:B542,B542)))</f>
        <v/>
      </c>
      <c r="P542" s="1"/>
      <c r="Q542" s="61"/>
    </row>
    <row r="543" spans="2:17" x14ac:dyDescent="0.2">
      <c r="B543" s="60" t="s">
        <v>69</v>
      </c>
      <c r="C543" s="64" t="s">
        <v>24</v>
      </c>
      <c r="D543" s="65">
        <v>2019</v>
      </c>
      <c r="E543" s="48" t="s">
        <v>11</v>
      </c>
      <c r="F543" s="28">
        <v>10</v>
      </c>
      <c r="G543" s="21">
        <f>IFERROR(VLOOKUP(F543,Base!$H$4:$J$55,3,FALSE),"")</f>
        <v>43533</v>
      </c>
      <c r="H543" s="54"/>
      <c r="I543" s="53" t="str">
        <f t="shared" si="798"/>
        <v/>
      </c>
      <c r="J543" s="28"/>
      <c r="K543" s="28"/>
      <c r="L543" s="53" t="str">
        <f t="shared" si="799"/>
        <v/>
      </c>
      <c r="M543" s="54"/>
      <c r="N543" s="53" t="str">
        <f t="shared" si="800"/>
        <v/>
      </c>
      <c r="O543" s="53" t="str">
        <f>IF(SUMIFS(L$9:L543,B$9:B543,B543)-SUMIFS(M$9:M543,B$9:B543,B543)=0,"",IF(N543&lt;&gt;"",M543-L543-N543+SUMIFS(L$9:L543,B$9:B543,B543)-SUMIFS(M$9:M543,B$9:B543,B543),+SUMIFS(L$9:L543,B$9:B543,B543)-SUMIFS(M$9:M543,B$9:B543,B543)))</f>
        <v/>
      </c>
      <c r="P543" s="1"/>
      <c r="Q543" s="61"/>
    </row>
    <row r="544" spans="2:17" x14ac:dyDescent="0.2">
      <c r="B544" s="60" t="s">
        <v>70</v>
      </c>
      <c r="C544" s="64" t="s">
        <v>25</v>
      </c>
      <c r="D544" s="65">
        <v>2019</v>
      </c>
      <c r="E544" s="48" t="s">
        <v>11</v>
      </c>
      <c r="F544" s="28">
        <v>9</v>
      </c>
      <c r="G544" s="21">
        <f>IFERROR(VLOOKUP(F544,Base!$H$4:$J$55,3,FALSE),"")</f>
        <v>43526</v>
      </c>
      <c r="H544" s="54"/>
      <c r="I544" s="53" t="str">
        <f t="shared" ref="I544:I545" si="801">IF(IF(H544&lt;40,0,(H544-40)*1.5)=0,"",IF(H544&lt;40,0,(H544-40)*1.5))</f>
        <v/>
      </c>
      <c r="J544" s="28"/>
      <c r="K544" s="28"/>
      <c r="L544" s="53" t="str">
        <f t="shared" ref="L544:L545" si="802">IF(SUM(I544:K544)+IF(ISBLANK(H544),0,MIN(H544,40))=0,"",SUM(I544:K544)+IF(ISBLANK(H544),0,MIN(H544,40)))</f>
        <v/>
      </c>
      <c r="M544" s="54"/>
      <c r="N544" s="53" t="str">
        <f t="shared" ref="N544:N545" si="803">IF(M544&gt;40,IF(M544-40-(40-L544)&gt;0,(40-L544)+((M544-40)*1.5),40-L544),"")</f>
        <v/>
      </c>
      <c r="O544" s="53" t="str">
        <f>IF(SUMIFS(L$9:L544,B$9:B544,B544)-SUMIFS(M$9:M544,B$9:B544,B544)=0,"",IF(N544&lt;&gt;"",M544-L544-N544+SUMIFS(L$9:L544,B$9:B544,B544)-SUMIFS(M$9:M544,B$9:B544,B544),+SUMIFS(L$9:L544,B$9:B544,B544)-SUMIFS(M$9:M544,B$9:B544,B544)))</f>
        <v/>
      </c>
      <c r="P544" s="1"/>
      <c r="Q544" s="61"/>
    </row>
    <row r="545" spans="2:17" x14ac:dyDescent="0.2">
      <c r="B545" s="60" t="s">
        <v>70</v>
      </c>
      <c r="C545" s="64" t="s">
        <v>25</v>
      </c>
      <c r="D545" s="65">
        <v>2019</v>
      </c>
      <c r="E545" s="48" t="s">
        <v>11</v>
      </c>
      <c r="F545" s="28">
        <v>10</v>
      </c>
      <c r="G545" s="21">
        <f>IFERROR(VLOOKUP(F545,Base!$H$4:$J$55,3,FALSE),"")</f>
        <v>43533</v>
      </c>
      <c r="H545" s="54"/>
      <c r="I545" s="53" t="str">
        <f t="shared" si="801"/>
        <v/>
      </c>
      <c r="J545" s="28"/>
      <c r="K545" s="28"/>
      <c r="L545" s="53" t="str">
        <f t="shared" si="802"/>
        <v/>
      </c>
      <c r="M545" s="54"/>
      <c r="N545" s="53" t="str">
        <f t="shared" si="803"/>
        <v/>
      </c>
      <c r="O545" s="53" t="str">
        <f>IF(SUMIFS(L$9:L545,B$9:B545,B545)-SUMIFS(M$9:M545,B$9:B545,B545)=0,"",IF(N545&lt;&gt;"",M545-L545-N545+SUMIFS(L$9:L545,B$9:B545,B545)-SUMIFS(M$9:M545,B$9:B545,B545),+SUMIFS(L$9:L545,B$9:B545,B545)-SUMIFS(M$9:M545,B$9:B545,B545)))</f>
        <v/>
      </c>
      <c r="P545" s="1"/>
      <c r="Q545" s="61"/>
    </row>
    <row r="546" spans="2:17" x14ac:dyDescent="0.2">
      <c r="B546" s="60" t="s">
        <v>71</v>
      </c>
      <c r="C546" s="64" t="s">
        <v>26</v>
      </c>
      <c r="D546" s="65">
        <v>2019</v>
      </c>
      <c r="E546" s="48" t="s">
        <v>11</v>
      </c>
      <c r="F546" s="28">
        <v>9</v>
      </c>
      <c r="G546" s="21">
        <f>IFERROR(VLOOKUP(F546,Base!$H$4:$J$55,3,FALSE),"")</f>
        <v>43526</v>
      </c>
      <c r="H546" s="54"/>
      <c r="I546" s="53" t="str">
        <f t="shared" ref="I546:I547" si="804">IF(IF(H546&lt;40,0,(H546-40)*1.5)=0,"",IF(H546&lt;40,0,(H546-40)*1.5))</f>
        <v/>
      </c>
      <c r="J546" s="28"/>
      <c r="K546" s="28"/>
      <c r="L546" s="53" t="str">
        <f t="shared" ref="L546:L547" si="805">IF(SUM(I546:K546)+IF(ISBLANK(H546),0,MIN(H546,40))=0,"",SUM(I546:K546)+IF(ISBLANK(H546),0,MIN(H546,40)))</f>
        <v/>
      </c>
      <c r="M546" s="54"/>
      <c r="N546" s="53" t="str">
        <f t="shared" ref="N546:N547" si="806">IF(M546&gt;40,IF(M546-40-(40-L546)&gt;0,(40-L546)+((M546-40)*1.5),40-L546),"")</f>
        <v/>
      </c>
      <c r="O546" s="53" t="str">
        <f>IF(SUMIFS(L$9:L546,B$9:B546,B546)-SUMIFS(M$9:M546,B$9:B546,B546)=0,"",IF(N546&lt;&gt;"",M546-L546-N546+SUMIFS(L$9:L546,B$9:B546,B546)-SUMIFS(M$9:M546,B$9:B546,B546),+SUMIFS(L$9:L546,B$9:B546,B546)-SUMIFS(M$9:M546,B$9:B546,B546)))</f>
        <v/>
      </c>
      <c r="P546" s="1"/>
      <c r="Q546" s="61"/>
    </row>
    <row r="547" spans="2:17" x14ac:dyDescent="0.2">
      <c r="B547" s="60" t="s">
        <v>71</v>
      </c>
      <c r="C547" s="64" t="s">
        <v>26</v>
      </c>
      <c r="D547" s="65">
        <v>2019</v>
      </c>
      <c r="E547" s="48" t="s">
        <v>11</v>
      </c>
      <c r="F547" s="28">
        <v>10</v>
      </c>
      <c r="G547" s="21">
        <f>IFERROR(VLOOKUP(F547,Base!$H$4:$J$55,3,FALSE),"")</f>
        <v>43533</v>
      </c>
      <c r="H547" s="54"/>
      <c r="I547" s="53" t="str">
        <f t="shared" si="804"/>
        <v/>
      </c>
      <c r="J547" s="28"/>
      <c r="K547" s="28"/>
      <c r="L547" s="53" t="str">
        <f t="shared" si="805"/>
        <v/>
      </c>
      <c r="M547" s="54"/>
      <c r="N547" s="53" t="str">
        <f t="shared" si="806"/>
        <v/>
      </c>
      <c r="O547" s="53" t="str">
        <f>IF(SUMIFS(L$9:L547,B$9:B547,B547)-SUMIFS(M$9:M547,B$9:B547,B547)=0,"",IF(N547&lt;&gt;"",M547-L547-N547+SUMIFS(L$9:L547,B$9:B547,B547)-SUMIFS(M$9:M547,B$9:B547,B547),+SUMIFS(L$9:L547,B$9:B547,B547)-SUMIFS(M$9:M547,B$9:B547,B547)))</f>
        <v/>
      </c>
      <c r="P547" s="1"/>
      <c r="Q547" s="61"/>
    </row>
    <row r="548" spans="2:17" x14ac:dyDescent="0.2">
      <c r="B548" s="60" t="s">
        <v>72</v>
      </c>
      <c r="C548" s="64" t="s">
        <v>27</v>
      </c>
      <c r="D548" s="65">
        <v>2019</v>
      </c>
      <c r="E548" s="48" t="s">
        <v>11</v>
      </c>
      <c r="F548" s="28">
        <v>9</v>
      </c>
      <c r="G548" s="21">
        <f>IFERROR(VLOOKUP(F548,Base!$H$4:$J$55,3,FALSE),"")</f>
        <v>43526</v>
      </c>
      <c r="H548" s="54"/>
      <c r="I548" s="53" t="str">
        <f t="shared" ref="I548:I549" si="807">IF(IF(H548&lt;40,0,(H548-40)*1.5)=0,"",IF(H548&lt;40,0,(H548-40)*1.5))</f>
        <v/>
      </c>
      <c r="J548" s="28"/>
      <c r="K548" s="28"/>
      <c r="L548" s="53" t="str">
        <f t="shared" ref="L548:L549" si="808">IF(SUM(I548:K548)+IF(ISBLANK(H548),0,MIN(H548,40))=0,"",SUM(I548:K548)+IF(ISBLANK(H548),0,MIN(H548,40)))</f>
        <v/>
      </c>
      <c r="M548" s="54"/>
      <c r="N548" s="53" t="str">
        <f t="shared" ref="N548:N549" si="809">IF(M548&gt;40,IF(M548-40-(40-L548)&gt;0,(40-L548)+((M548-40)*1.5),40-L548),"")</f>
        <v/>
      </c>
      <c r="O548" s="53" t="str">
        <f>IF(SUMIFS(L$9:L548,B$9:B548,B548)-SUMIFS(M$9:M548,B$9:B548,B548)=0,"",IF(N548&lt;&gt;"",M548-L548-N548+SUMIFS(L$9:L548,B$9:B548,B548)-SUMIFS(M$9:M548,B$9:B548,B548),+SUMIFS(L$9:L548,B$9:B548,B548)-SUMIFS(M$9:M548,B$9:B548,B548)))</f>
        <v/>
      </c>
      <c r="P548" s="1"/>
      <c r="Q548" s="61"/>
    </row>
    <row r="549" spans="2:17" x14ac:dyDescent="0.2">
      <c r="B549" s="60" t="s">
        <v>72</v>
      </c>
      <c r="C549" s="64" t="s">
        <v>27</v>
      </c>
      <c r="D549" s="65">
        <v>2019</v>
      </c>
      <c r="E549" s="48" t="s">
        <v>11</v>
      </c>
      <c r="F549" s="28">
        <v>10</v>
      </c>
      <c r="G549" s="21">
        <f>IFERROR(VLOOKUP(F549,Base!$H$4:$J$55,3,FALSE),"")</f>
        <v>43533</v>
      </c>
      <c r="H549" s="54"/>
      <c r="I549" s="53" t="str">
        <f t="shared" si="807"/>
        <v/>
      </c>
      <c r="J549" s="28"/>
      <c r="K549" s="28"/>
      <c r="L549" s="53" t="str">
        <f t="shared" si="808"/>
        <v/>
      </c>
      <c r="M549" s="54"/>
      <c r="N549" s="53" t="str">
        <f t="shared" si="809"/>
        <v/>
      </c>
      <c r="O549" s="53" t="str">
        <f>IF(SUMIFS(L$9:L549,B$9:B549,B549)-SUMIFS(M$9:M549,B$9:B549,B549)=0,"",IF(N549&lt;&gt;"",M549-L549-N549+SUMIFS(L$9:L549,B$9:B549,B549)-SUMIFS(M$9:M549,B$9:B549,B549),+SUMIFS(L$9:L549,B$9:B549,B549)-SUMIFS(M$9:M549,B$9:B549,B549)))</f>
        <v/>
      </c>
      <c r="P549" s="1"/>
      <c r="Q549" s="61"/>
    </row>
    <row r="550" spans="2:17" x14ac:dyDescent="0.2">
      <c r="B550" s="60"/>
      <c r="C550" s="64"/>
      <c r="D550" s="65"/>
      <c r="E550" s="48"/>
      <c r="F550" s="28"/>
      <c r="G550" s="21"/>
      <c r="H550" s="54"/>
      <c r="I550" s="53"/>
      <c r="J550" s="28"/>
      <c r="K550" s="28"/>
      <c r="L550" s="53"/>
      <c r="M550" s="54"/>
      <c r="N550" s="53"/>
      <c r="O550" s="53"/>
      <c r="P550" s="1"/>
      <c r="Q550" s="61"/>
    </row>
    <row r="551" spans="2:17" ht="7.15" customHeight="1" thickBot="1" x14ac:dyDescent="0.25">
      <c r="B551" s="39"/>
      <c r="C551" s="40"/>
      <c r="D551" s="41"/>
      <c r="E551" s="41"/>
      <c r="F551" s="41"/>
      <c r="G551" s="42"/>
      <c r="H551" s="43"/>
      <c r="I551" s="51"/>
      <c r="J551" s="43"/>
      <c r="K551" s="43"/>
      <c r="L551" s="43"/>
      <c r="M551" s="43"/>
      <c r="N551" s="57"/>
      <c r="O551" s="44"/>
      <c r="P551" s="43"/>
      <c r="Q551" s="45"/>
    </row>
    <row r="555" spans="2:17" x14ac:dyDescent="0.2">
      <c r="H555" s="16"/>
      <c r="J555" s="16"/>
      <c r="K555" s="16"/>
      <c r="L555" s="16"/>
    </row>
    <row r="556" spans="2:17" x14ac:dyDescent="0.2">
      <c r="H556" s="16"/>
      <c r="J556" s="16"/>
      <c r="K556" s="16"/>
      <c r="L556" s="16"/>
    </row>
    <row r="557" spans="2:17" x14ac:dyDescent="0.2">
      <c r="H557" s="16"/>
      <c r="J557" s="16"/>
      <c r="K557" s="16"/>
      <c r="L557" s="16"/>
    </row>
    <row r="558" spans="2:17" x14ac:dyDescent="0.2">
      <c r="H558" s="16"/>
      <c r="J558" s="16"/>
      <c r="K558" s="16"/>
      <c r="L558" s="16"/>
    </row>
  </sheetData>
  <sheetProtection formatCells="0" formatColumns="0" formatRows="0" autoFilter="0"/>
  <autoFilter ref="B8:Q9" xr:uid="{3D212C8A-5FB2-4C41-A19B-34C5C8CC38AD}"/>
  <phoneticPr fontId="4" type="noConversion"/>
  <dataValidations count="2">
    <dataValidation type="list" allowBlank="1" showInputMessage="1" showErrorMessage="1" sqref="E10:E550" xr:uid="{140FC258-3B4B-4469-8712-D06B08AB94AD}">
      <formula1>B_Mois</formula1>
    </dataValidation>
    <dataValidation type="list" allowBlank="1" showInputMessage="1" showErrorMessage="1" sqref="C10:C551" xr:uid="{D4D8837C-4D41-4E8A-A97F-20DEA20848DC}">
      <formula1>B_Fonction</formula1>
    </dataValidation>
  </dataValidation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12E2C-C912-45CF-8734-C4B8112B566F}">
  <sheetPr codeName="Feuil1"/>
  <dimension ref="M1:M16"/>
  <sheetViews>
    <sheetView workbookViewId="0">
      <selection activeCell="J19" sqref="J19"/>
    </sheetView>
  </sheetViews>
  <sheetFormatPr baseColWidth="10" defaultRowHeight="12.75" x14ac:dyDescent="0.2"/>
  <cols>
    <col min="13" max="13" width="14.28515625" style="22" customWidth="1"/>
  </cols>
  <sheetData>
    <row r="1" spans="13:13" ht="13.5" thickBot="1" x14ac:dyDescent="0.25"/>
    <row r="2" spans="13:13" x14ac:dyDescent="0.2">
      <c r="M2" s="66" t="s">
        <v>22</v>
      </c>
    </row>
    <row r="3" spans="13:13" x14ac:dyDescent="0.2">
      <c r="M3" s="67"/>
    </row>
    <row r="4" spans="13:13" x14ac:dyDescent="0.2">
      <c r="M4" s="46" t="s">
        <v>8</v>
      </c>
    </row>
    <row r="5" spans="13:13" x14ac:dyDescent="0.2">
      <c r="M5" s="46" t="s">
        <v>9</v>
      </c>
    </row>
    <row r="6" spans="13:13" x14ac:dyDescent="0.2">
      <c r="M6" s="46" t="s">
        <v>10</v>
      </c>
    </row>
    <row r="7" spans="13:13" x14ac:dyDescent="0.2">
      <c r="M7" s="46" t="s">
        <v>11</v>
      </c>
    </row>
    <row r="8" spans="13:13" x14ac:dyDescent="0.2">
      <c r="M8" s="46" t="s">
        <v>12</v>
      </c>
    </row>
    <row r="9" spans="13:13" x14ac:dyDescent="0.2">
      <c r="M9" s="46" t="s">
        <v>13</v>
      </c>
    </row>
    <row r="10" spans="13:13" x14ac:dyDescent="0.2">
      <c r="M10" s="46" t="s">
        <v>14</v>
      </c>
    </row>
    <row r="11" spans="13:13" x14ac:dyDescent="0.2">
      <c r="M11" s="46" t="s">
        <v>15</v>
      </c>
    </row>
    <row r="12" spans="13:13" x14ac:dyDescent="0.2">
      <c r="M12" s="46" t="s">
        <v>16</v>
      </c>
    </row>
    <row r="13" spans="13:13" x14ac:dyDescent="0.2">
      <c r="M13" s="46" t="s">
        <v>17</v>
      </c>
    </row>
    <row r="14" spans="13:13" x14ac:dyDescent="0.2">
      <c r="M14" s="46" t="s">
        <v>18</v>
      </c>
    </row>
    <row r="15" spans="13:13" ht="13.5" thickBot="1" x14ac:dyDescent="0.25">
      <c r="M15" s="55" t="s">
        <v>19</v>
      </c>
    </row>
    <row r="16" spans="13:13" x14ac:dyDescent="0.2">
      <c r="M16" s="23"/>
    </row>
  </sheetData>
  <sheetProtection formatCells="0" formatColumns="0" formatRows="0" autoFilter="0"/>
  <mergeCells count="1">
    <mergeCell ref="M2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2C0A3-9112-42DE-8E8B-7294027A2864}">
  <sheetPr codeName="Base"/>
  <dimension ref="B1:J55"/>
  <sheetViews>
    <sheetView workbookViewId="0">
      <pane ySplit="3" topLeftCell="A4" activePane="bottomLeft" state="frozenSplit"/>
      <selection pane="bottomLeft" activeCell="D4" sqref="D4"/>
    </sheetView>
  </sheetViews>
  <sheetFormatPr baseColWidth="10" defaultColWidth="11.5703125" defaultRowHeight="12.75" x14ac:dyDescent="0.2"/>
  <cols>
    <col min="1" max="1" width="3.42578125" style="22" customWidth="1"/>
    <col min="2" max="3" width="21.7109375" style="22" customWidth="1"/>
    <col min="4" max="4" width="58.7109375" style="22" customWidth="1"/>
    <col min="5" max="5" width="3.42578125" style="22" customWidth="1"/>
    <col min="6" max="6" width="21.7109375" style="22" customWidth="1"/>
    <col min="7" max="7" width="3.42578125" style="22" customWidth="1"/>
    <col min="8" max="10" width="12.85546875" style="22" customWidth="1"/>
    <col min="11" max="11" width="3.42578125" style="22" customWidth="1"/>
    <col min="12" max="16384" width="11.5703125" style="22"/>
  </cols>
  <sheetData>
    <row r="1" spans="2:10" ht="13.5" thickBot="1" x14ac:dyDescent="0.25"/>
    <row r="2" spans="2:10" ht="22.9" customHeight="1" x14ac:dyDescent="0.2">
      <c r="B2" s="29" t="s">
        <v>20</v>
      </c>
      <c r="C2" s="29"/>
      <c r="D2" s="29"/>
      <c r="F2" s="66" t="s">
        <v>21</v>
      </c>
      <c r="H2" s="70" t="s">
        <v>3</v>
      </c>
      <c r="I2" s="68" t="s">
        <v>6</v>
      </c>
      <c r="J2" s="69"/>
    </row>
    <row r="3" spans="2:10" ht="19.149999999999999" customHeight="1" x14ac:dyDescent="0.2">
      <c r="B3" s="31" t="s">
        <v>7</v>
      </c>
      <c r="C3" s="32" t="s">
        <v>0</v>
      </c>
      <c r="D3" s="33" t="s">
        <v>1</v>
      </c>
      <c r="F3" s="67"/>
      <c r="H3" s="71"/>
      <c r="I3" s="36" t="s">
        <v>4</v>
      </c>
      <c r="J3" s="37" t="s">
        <v>5</v>
      </c>
    </row>
    <row r="4" spans="2:10" ht="15" x14ac:dyDescent="0.25">
      <c r="B4" s="58" t="s">
        <v>28</v>
      </c>
      <c r="C4" s="30" t="s">
        <v>23</v>
      </c>
      <c r="D4" s="15"/>
      <c r="F4" s="34" t="s">
        <v>23</v>
      </c>
      <c r="H4" s="9">
        <v>1</v>
      </c>
      <c r="I4" s="38">
        <v>43464</v>
      </c>
      <c r="J4" s="35">
        <f>I4+6</f>
        <v>43470</v>
      </c>
    </row>
    <row r="5" spans="2:10" ht="15" x14ac:dyDescent="0.25">
      <c r="B5" s="59" t="s">
        <v>29</v>
      </c>
      <c r="C5" s="25" t="s">
        <v>24</v>
      </c>
      <c r="D5" s="3"/>
      <c r="F5" s="34" t="s">
        <v>24</v>
      </c>
      <c r="H5" s="9">
        <v>2</v>
      </c>
      <c r="I5" s="10">
        <f>I4+7</f>
        <v>43471</v>
      </c>
      <c r="J5" s="11">
        <f>J4+7</f>
        <v>43477</v>
      </c>
    </row>
    <row r="6" spans="2:10" ht="15" x14ac:dyDescent="0.25">
      <c r="B6" s="59" t="s">
        <v>30</v>
      </c>
      <c r="C6" s="25" t="s">
        <v>25</v>
      </c>
      <c r="D6" s="3"/>
      <c r="F6" s="34" t="s">
        <v>25</v>
      </c>
      <c r="H6" s="9">
        <v>3</v>
      </c>
      <c r="I6" s="10">
        <f t="shared" ref="I6:I55" si="0">I5+7</f>
        <v>43478</v>
      </c>
      <c r="J6" s="11">
        <f t="shared" ref="J6:J55" si="1">J5+7</f>
        <v>43484</v>
      </c>
    </row>
    <row r="7" spans="2:10" ht="15" x14ac:dyDescent="0.25">
      <c r="B7" s="59" t="s">
        <v>31</v>
      </c>
      <c r="C7" s="25" t="s">
        <v>26</v>
      </c>
      <c r="D7" s="3"/>
      <c r="F7" s="34" t="s">
        <v>26</v>
      </c>
      <c r="H7" s="9">
        <v>4</v>
      </c>
      <c r="I7" s="10">
        <f t="shared" si="0"/>
        <v>43485</v>
      </c>
      <c r="J7" s="11">
        <f t="shared" si="1"/>
        <v>43491</v>
      </c>
    </row>
    <row r="8" spans="2:10" ht="15" x14ac:dyDescent="0.25">
      <c r="B8" s="59" t="s">
        <v>32</v>
      </c>
      <c r="C8" s="25" t="s">
        <v>27</v>
      </c>
      <c r="D8" s="3"/>
      <c r="F8" s="34" t="s">
        <v>27</v>
      </c>
      <c r="H8" s="9">
        <v>5</v>
      </c>
      <c r="I8" s="10">
        <f t="shared" si="0"/>
        <v>43492</v>
      </c>
      <c r="J8" s="11">
        <f t="shared" si="1"/>
        <v>43498</v>
      </c>
    </row>
    <row r="9" spans="2:10" ht="15" x14ac:dyDescent="0.25">
      <c r="B9" s="59" t="s">
        <v>33</v>
      </c>
      <c r="C9" s="30" t="s">
        <v>23</v>
      </c>
      <c r="D9" s="3"/>
      <c r="F9" s="7"/>
      <c r="H9" s="9">
        <v>6</v>
      </c>
      <c r="I9" s="10">
        <f t="shared" si="0"/>
        <v>43499</v>
      </c>
      <c r="J9" s="11">
        <f t="shared" si="1"/>
        <v>43505</v>
      </c>
    </row>
    <row r="10" spans="2:10" ht="15" x14ac:dyDescent="0.25">
      <c r="B10" s="59" t="s">
        <v>34</v>
      </c>
      <c r="C10" s="25" t="s">
        <v>24</v>
      </c>
      <c r="D10" s="3"/>
      <c r="F10" s="6"/>
      <c r="H10" s="9">
        <v>7</v>
      </c>
      <c r="I10" s="10">
        <f t="shared" si="0"/>
        <v>43506</v>
      </c>
      <c r="J10" s="11">
        <f t="shared" si="1"/>
        <v>43512</v>
      </c>
    </row>
    <row r="11" spans="2:10" ht="15" x14ac:dyDescent="0.25">
      <c r="B11" s="59" t="s">
        <v>35</v>
      </c>
      <c r="C11" s="25" t="s">
        <v>25</v>
      </c>
      <c r="D11" s="3"/>
      <c r="F11" s="6"/>
      <c r="H11" s="9">
        <v>8</v>
      </c>
      <c r="I11" s="10">
        <f t="shared" si="0"/>
        <v>43513</v>
      </c>
      <c r="J11" s="11">
        <f t="shared" si="1"/>
        <v>43519</v>
      </c>
    </row>
    <row r="12" spans="2:10" ht="15" x14ac:dyDescent="0.25">
      <c r="B12" s="59" t="s">
        <v>36</v>
      </c>
      <c r="C12" s="25" t="s">
        <v>26</v>
      </c>
      <c r="D12" s="3"/>
      <c r="F12" s="6"/>
      <c r="H12" s="9">
        <v>9</v>
      </c>
      <c r="I12" s="10">
        <f t="shared" si="0"/>
        <v>43520</v>
      </c>
      <c r="J12" s="11">
        <f t="shared" si="1"/>
        <v>43526</v>
      </c>
    </row>
    <row r="13" spans="2:10" ht="15" x14ac:dyDescent="0.25">
      <c r="B13" s="59" t="s">
        <v>37</v>
      </c>
      <c r="C13" s="25" t="s">
        <v>27</v>
      </c>
      <c r="D13" s="3"/>
      <c r="F13" s="6"/>
      <c r="H13" s="9">
        <v>10</v>
      </c>
      <c r="I13" s="10">
        <f t="shared" si="0"/>
        <v>43527</v>
      </c>
      <c r="J13" s="11">
        <f t="shared" si="1"/>
        <v>43533</v>
      </c>
    </row>
    <row r="14" spans="2:10" ht="15" x14ac:dyDescent="0.25">
      <c r="B14" s="59" t="s">
        <v>38</v>
      </c>
      <c r="C14" s="30" t="s">
        <v>23</v>
      </c>
      <c r="D14" s="3"/>
      <c r="F14" s="6"/>
      <c r="H14" s="9">
        <v>11</v>
      </c>
      <c r="I14" s="10">
        <f t="shared" si="0"/>
        <v>43534</v>
      </c>
      <c r="J14" s="11">
        <f t="shared" si="1"/>
        <v>43540</v>
      </c>
    </row>
    <row r="15" spans="2:10" ht="15" x14ac:dyDescent="0.25">
      <c r="B15" s="59" t="s">
        <v>39</v>
      </c>
      <c r="C15" s="25" t="s">
        <v>24</v>
      </c>
      <c r="D15" s="3"/>
      <c r="F15" s="6"/>
      <c r="H15" s="9">
        <v>12</v>
      </c>
      <c r="I15" s="10">
        <f t="shared" si="0"/>
        <v>43541</v>
      </c>
      <c r="J15" s="11">
        <f t="shared" si="1"/>
        <v>43547</v>
      </c>
    </row>
    <row r="16" spans="2:10" ht="15" x14ac:dyDescent="0.25">
      <c r="B16" s="59" t="s">
        <v>40</v>
      </c>
      <c r="C16" s="25" t="s">
        <v>25</v>
      </c>
      <c r="D16" s="3"/>
      <c r="F16" s="6"/>
      <c r="H16" s="9">
        <v>13</v>
      </c>
      <c r="I16" s="10">
        <f t="shared" si="0"/>
        <v>43548</v>
      </c>
      <c r="J16" s="11">
        <f t="shared" si="1"/>
        <v>43554</v>
      </c>
    </row>
    <row r="17" spans="2:10" ht="15" x14ac:dyDescent="0.25">
      <c r="B17" s="59" t="s">
        <v>41</v>
      </c>
      <c r="C17" s="25" t="s">
        <v>26</v>
      </c>
      <c r="D17" s="3"/>
      <c r="F17" s="6"/>
      <c r="H17" s="9">
        <v>14</v>
      </c>
      <c r="I17" s="10">
        <f t="shared" si="0"/>
        <v>43555</v>
      </c>
      <c r="J17" s="11">
        <f t="shared" si="1"/>
        <v>43561</v>
      </c>
    </row>
    <row r="18" spans="2:10" ht="15" x14ac:dyDescent="0.25">
      <c r="B18" s="59" t="s">
        <v>42</v>
      </c>
      <c r="C18" s="25" t="s">
        <v>27</v>
      </c>
      <c r="D18" s="3"/>
      <c r="F18" s="6"/>
      <c r="H18" s="9">
        <v>15</v>
      </c>
      <c r="I18" s="10">
        <f t="shared" si="0"/>
        <v>43562</v>
      </c>
      <c r="J18" s="11">
        <f t="shared" si="1"/>
        <v>43568</v>
      </c>
    </row>
    <row r="19" spans="2:10" ht="15" x14ac:dyDescent="0.25">
      <c r="B19" s="59" t="s">
        <v>43</v>
      </c>
      <c r="C19" s="30" t="s">
        <v>23</v>
      </c>
      <c r="D19" s="3"/>
      <c r="F19" s="6"/>
      <c r="H19" s="9">
        <v>16</v>
      </c>
      <c r="I19" s="10">
        <f t="shared" si="0"/>
        <v>43569</v>
      </c>
      <c r="J19" s="11">
        <f t="shared" si="1"/>
        <v>43575</v>
      </c>
    </row>
    <row r="20" spans="2:10" ht="15.75" thickBot="1" x14ac:dyDescent="0.3">
      <c r="B20" s="59" t="s">
        <v>44</v>
      </c>
      <c r="C20" s="25" t="s">
        <v>24</v>
      </c>
      <c r="D20" s="3"/>
      <c r="F20" s="8"/>
      <c r="H20" s="9">
        <v>17</v>
      </c>
      <c r="I20" s="10">
        <f t="shared" si="0"/>
        <v>43576</v>
      </c>
      <c r="J20" s="11">
        <f t="shared" si="1"/>
        <v>43582</v>
      </c>
    </row>
    <row r="21" spans="2:10" ht="15" x14ac:dyDescent="0.25">
      <c r="B21" s="59" t="s">
        <v>45</v>
      </c>
      <c r="C21" s="25" t="s">
        <v>25</v>
      </c>
      <c r="D21" s="3"/>
      <c r="F21" s="23" t="s">
        <v>2</v>
      </c>
      <c r="H21" s="9">
        <v>18</v>
      </c>
      <c r="I21" s="10">
        <f t="shared" si="0"/>
        <v>43583</v>
      </c>
      <c r="J21" s="11">
        <f t="shared" si="1"/>
        <v>43589</v>
      </c>
    </row>
    <row r="22" spans="2:10" ht="15" x14ac:dyDescent="0.25">
      <c r="B22" s="59" t="s">
        <v>46</v>
      </c>
      <c r="C22" s="25" t="s">
        <v>26</v>
      </c>
      <c r="D22" s="3"/>
      <c r="H22" s="9">
        <v>19</v>
      </c>
      <c r="I22" s="10">
        <f t="shared" si="0"/>
        <v>43590</v>
      </c>
      <c r="J22" s="11">
        <f t="shared" si="1"/>
        <v>43596</v>
      </c>
    </row>
    <row r="23" spans="2:10" ht="15" x14ac:dyDescent="0.25">
      <c r="B23" s="59" t="s">
        <v>47</v>
      </c>
      <c r="C23" s="25" t="s">
        <v>27</v>
      </c>
      <c r="D23" s="3"/>
      <c r="H23" s="9">
        <v>20</v>
      </c>
      <c r="I23" s="10">
        <f t="shared" si="0"/>
        <v>43597</v>
      </c>
      <c r="J23" s="11">
        <f t="shared" si="1"/>
        <v>43603</v>
      </c>
    </row>
    <row r="24" spans="2:10" ht="15" x14ac:dyDescent="0.25">
      <c r="B24" s="59" t="s">
        <v>48</v>
      </c>
      <c r="C24" s="30" t="s">
        <v>23</v>
      </c>
      <c r="D24" s="3"/>
      <c r="H24" s="9">
        <v>21</v>
      </c>
      <c r="I24" s="10">
        <f t="shared" si="0"/>
        <v>43604</v>
      </c>
      <c r="J24" s="11">
        <f t="shared" si="1"/>
        <v>43610</v>
      </c>
    </row>
    <row r="25" spans="2:10" ht="15" x14ac:dyDescent="0.25">
      <c r="B25" s="59" t="s">
        <v>49</v>
      </c>
      <c r="C25" s="25" t="s">
        <v>24</v>
      </c>
      <c r="D25" s="3"/>
      <c r="H25" s="9">
        <v>22</v>
      </c>
      <c r="I25" s="10">
        <f t="shared" si="0"/>
        <v>43611</v>
      </c>
      <c r="J25" s="11">
        <f t="shared" si="1"/>
        <v>43617</v>
      </c>
    </row>
    <row r="26" spans="2:10" ht="15" x14ac:dyDescent="0.25">
      <c r="B26" s="59" t="s">
        <v>50</v>
      </c>
      <c r="C26" s="25" t="s">
        <v>25</v>
      </c>
      <c r="D26" s="3"/>
      <c r="H26" s="9">
        <v>23</v>
      </c>
      <c r="I26" s="10">
        <f t="shared" si="0"/>
        <v>43618</v>
      </c>
      <c r="J26" s="11">
        <f t="shared" si="1"/>
        <v>43624</v>
      </c>
    </row>
    <row r="27" spans="2:10" ht="15" x14ac:dyDescent="0.25">
      <c r="B27" s="59" t="s">
        <v>51</v>
      </c>
      <c r="C27" s="25" t="s">
        <v>26</v>
      </c>
      <c r="D27" s="3"/>
      <c r="H27" s="9">
        <v>24</v>
      </c>
      <c r="I27" s="10">
        <f t="shared" si="0"/>
        <v>43625</v>
      </c>
      <c r="J27" s="11">
        <f t="shared" si="1"/>
        <v>43631</v>
      </c>
    </row>
    <row r="28" spans="2:10" ht="15" x14ac:dyDescent="0.25">
      <c r="B28" s="59" t="s">
        <v>52</v>
      </c>
      <c r="C28" s="25" t="s">
        <v>27</v>
      </c>
      <c r="D28" s="3"/>
      <c r="H28" s="9">
        <v>25</v>
      </c>
      <c r="I28" s="10">
        <f t="shared" si="0"/>
        <v>43632</v>
      </c>
      <c r="J28" s="11">
        <f t="shared" si="1"/>
        <v>43638</v>
      </c>
    </row>
    <row r="29" spans="2:10" ht="15" x14ac:dyDescent="0.25">
      <c r="B29" s="59" t="s">
        <v>53</v>
      </c>
      <c r="C29" s="30" t="s">
        <v>23</v>
      </c>
      <c r="D29" s="3"/>
      <c r="H29" s="9">
        <v>26</v>
      </c>
      <c r="I29" s="10">
        <f t="shared" si="0"/>
        <v>43639</v>
      </c>
      <c r="J29" s="11">
        <f t="shared" si="1"/>
        <v>43645</v>
      </c>
    </row>
    <row r="30" spans="2:10" ht="15" x14ac:dyDescent="0.25">
      <c r="B30" s="59" t="s">
        <v>54</v>
      </c>
      <c r="C30" s="25" t="s">
        <v>24</v>
      </c>
      <c r="D30" s="3"/>
      <c r="H30" s="9">
        <v>27</v>
      </c>
      <c r="I30" s="10">
        <f t="shared" si="0"/>
        <v>43646</v>
      </c>
      <c r="J30" s="11">
        <f t="shared" si="1"/>
        <v>43652</v>
      </c>
    </row>
    <row r="31" spans="2:10" ht="15" x14ac:dyDescent="0.25">
      <c r="B31" s="59" t="s">
        <v>55</v>
      </c>
      <c r="C31" s="25" t="s">
        <v>25</v>
      </c>
      <c r="D31" s="3"/>
      <c r="H31" s="9">
        <v>28</v>
      </c>
      <c r="I31" s="10">
        <f t="shared" si="0"/>
        <v>43653</v>
      </c>
      <c r="J31" s="11">
        <f t="shared" si="1"/>
        <v>43659</v>
      </c>
    </row>
    <row r="32" spans="2:10" ht="15" x14ac:dyDescent="0.25">
      <c r="B32" s="59" t="s">
        <v>56</v>
      </c>
      <c r="C32" s="25" t="s">
        <v>26</v>
      </c>
      <c r="D32" s="3"/>
      <c r="H32" s="9">
        <v>29</v>
      </c>
      <c r="I32" s="10">
        <f t="shared" si="0"/>
        <v>43660</v>
      </c>
      <c r="J32" s="11">
        <f t="shared" si="1"/>
        <v>43666</v>
      </c>
    </row>
    <row r="33" spans="2:10" ht="15" x14ac:dyDescent="0.25">
      <c r="B33" s="59" t="s">
        <v>57</v>
      </c>
      <c r="C33" s="25" t="s">
        <v>27</v>
      </c>
      <c r="D33" s="3"/>
      <c r="H33" s="9">
        <v>30</v>
      </c>
      <c r="I33" s="10">
        <f t="shared" si="0"/>
        <v>43667</v>
      </c>
      <c r="J33" s="11">
        <f t="shared" si="1"/>
        <v>43673</v>
      </c>
    </row>
    <row r="34" spans="2:10" ht="15" x14ac:dyDescent="0.25">
      <c r="B34" s="59" t="s">
        <v>58</v>
      </c>
      <c r="C34" s="30" t="s">
        <v>23</v>
      </c>
      <c r="D34" s="3"/>
      <c r="H34" s="9">
        <v>31</v>
      </c>
      <c r="I34" s="10">
        <f t="shared" si="0"/>
        <v>43674</v>
      </c>
      <c r="J34" s="11">
        <f t="shared" si="1"/>
        <v>43680</v>
      </c>
    </row>
    <row r="35" spans="2:10" ht="15" x14ac:dyDescent="0.25">
      <c r="B35" s="59" t="s">
        <v>59</v>
      </c>
      <c r="C35" s="25" t="s">
        <v>24</v>
      </c>
      <c r="D35" s="3"/>
      <c r="H35" s="9">
        <v>32</v>
      </c>
      <c r="I35" s="10">
        <f t="shared" si="0"/>
        <v>43681</v>
      </c>
      <c r="J35" s="11">
        <f t="shared" si="1"/>
        <v>43687</v>
      </c>
    </row>
    <row r="36" spans="2:10" ht="15" x14ac:dyDescent="0.25">
      <c r="B36" s="59" t="s">
        <v>60</v>
      </c>
      <c r="C36" s="25" t="s">
        <v>25</v>
      </c>
      <c r="D36" s="3"/>
      <c r="H36" s="9">
        <v>33</v>
      </c>
      <c r="I36" s="10">
        <f t="shared" si="0"/>
        <v>43688</v>
      </c>
      <c r="J36" s="11">
        <f t="shared" si="1"/>
        <v>43694</v>
      </c>
    </row>
    <row r="37" spans="2:10" ht="15" x14ac:dyDescent="0.25">
      <c r="B37" s="59" t="s">
        <v>61</v>
      </c>
      <c r="C37" s="25" t="s">
        <v>26</v>
      </c>
      <c r="D37" s="3"/>
      <c r="H37" s="9">
        <v>34</v>
      </c>
      <c r="I37" s="10">
        <f t="shared" si="0"/>
        <v>43695</v>
      </c>
      <c r="J37" s="11">
        <f t="shared" si="1"/>
        <v>43701</v>
      </c>
    </row>
    <row r="38" spans="2:10" ht="15" x14ac:dyDescent="0.25">
      <c r="B38" s="59" t="s">
        <v>62</v>
      </c>
      <c r="C38" s="25" t="s">
        <v>27</v>
      </c>
      <c r="D38" s="3"/>
      <c r="H38" s="9">
        <v>35</v>
      </c>
      <c r="I38" s="10">
        <f t="shared" si="0"/>
        <v>43702</v>
      </c>
      <c r="J38" s="11">
        <f t="shared" si="1"/>
        <v>43708</v>
      </c>
    </row>
    <row r="39" spans="2:10" ht="15" x14ac:dyDescent="0.25">
      <c r="B39" s="59" t="s">
        <v>63</v>
      </c>
      <c r="C39" s="30" t="s">
        <v>23</v>
      </c>
      <c r="D39" s="3"/>
      <c r="H39" s="9">
        <v>36</v>
      </c>
      <c r="I39" s="10">
        <f t="shared" si="0"/>
        <v>43709</v>
      </c>
      <c r="J39" s="11">
        <f t="shared" si="1"/>
        <v>43715</v>
      </c>
    </row>
    <row r="40" spans="2:10" ht="15" x14ac:dyDescent="0.25">
      <c r="B40" s="59" t="s">
        <v>64</v>
      </c>
      <c r="C40" s="25" t="s">
        <v>24</v>
      </c>
      <c r="D40" s="3"/>
      <c r="H40" s="9">
        <v>37</v>
      </c>
      <c r="I40" s="10">
        <f t="shared" si="0"/>
        <v>43716</v>
      </c>
      <c r="J40" s="11">
        <f t="shared" si="1"/>
        <v>43722</v>
      </c>
    </row>
    <row r="41" spans="2:10" ht="15" x14ac:dyDescent="0.25">
      <c r="B41" s="59" t="s">
        <v>65</v>
      </c>
      <c r="C41" s="25" t="s">
        <v>25</v>
      </c>
      <c r="D41" s="3"/>
      <c r="H41" s="9">
        <v>38</v>
      </c>
      <c r="I41" s="10">
        <f t="shared" si="0"/>
        <v>43723</v>
      </c>
      <c r="J41" s="11">
        <f t="shared" si="1"/>
        <v>43729</v>
      </c>
    </row>
    <row r="42" spans="2:10" ht="15" x14ac:dyDescent="0.25">
      <c r="B42" s="59" t="s">
        <v>66</v>
      </c>
      <c r="C42" s="25" t="s">
        <v>26</v>
      </c>
      <c r="D42" s="3"/>
      <c r="H42" s="9">
        <v>39</v>
      </c>
      <c r="I42" s="10">
        <f t="shared" si="0"/>
        <v>43730</v>
      </c>
      <c r="J42" s="11">
        <f t="shared" si="1"/>
        <v>43736</v>
      </c>
    </row>
    <row r="43" spans="2:10" ht="15" x14ac:dyDescent="0.25">
      <c r="B43" s="59" t="s">
        <v>67</v>
      </c>
      <c r="C43" s="25" t="s">
        <v>27</v>
      </c>
      <c r="D43" s="3"/>
      <c r="H43" s="9">
        <v>40</v>
      </c>
      <c r="I43" s="10">
        <f t="shared" si="0"/>
        <v>43737</v>
      </c>
      <c r="J43" s="11">
        <f t="shared" si="1"/>
        <v>43743</v>
      </c>
    </row>
    <row r="44" spans="2:10" ht="15" x14ac:dyDescent="0.25">
      <c r="B44" s="59" t="s">
        <v>68</v>
      </c>
      <c r="C44" s="30" t="s">
        <v>23</v>
      </c>
      <c r="D44" s="3"/>
      <c r="H44" s="9">
        <v>41</v>
      </c>
      <c r="I44" s="10">
        <f t="shared" si="0"/>
        <v>43744</v>
      </c>
      <c r="J44" s="11">
        <f t="shared" si="1"/>
        <v>43750</v>
      </c>
    </row>
    <row r="45" spans="2:10" ht="15" x14ac:dyDescent="0.25">
      <c r="B45" s="59" t="s">
        <v>69</v>
      </c>
      <c r="C45" s="25" t="s">
        <v>24</v>
      </c>
      <c r="D45" s="3"/>
      <c r="H45" s="9">
        <v>42</v>
      </c>
      <c r="I45" s="10">
        <f t="shared" si="0"/>
        <v>43751</v>
      </c>
      <c r="J45" s="11">
        <f t="shared" si="1"/>
        <v>43757</v>
      </c>
    </row>
    <row r="46" spans="2:10" ht="15" x14ac:dyDescent="0.25">
      <c r="B46" s="59" t="s">
        <v>70</v>
      </c>
      <c r="C46" s="25" t="s">
        <v>25</v>
      </c>
      <c r="D46" s="3"/>
      <c r="H46" s="9">
        <v>43</v>
      </c>
      <c r="I46" s="10">
        <f t="shared" si="0"/>
        <v>43758</v>
      </c>
      <c r="J46" s="11">
        <f t="shared" si="1"/>
        <v>43764</v>
      </c>
    </row>
    <row r="47" spans="2:10" ht="15" x14ac:dyDescent="0.25">
      <c r="B47" s="59" t="s">
        <v>71</v>
      </c>
      <c r="C47" s="25" t="s">
        <v>26</v>
      </c>
      <c r="D47" s="3"/>
      <c r="H47" s="9">
        <v>44</v>
      </c>
      <c r="I47" s="10">
        <f t="shared" si="0"/>
        <v>43765</v>
      </c>
      <c r="J47" s="11">
        <f t="shared" si="1"/>
        <v>43771</v>
      </c>
    </row>
    <row r="48" spans="2:10" ht="15" x14ac:dyDescent="0.25">
      <c r="B48" s="59" t="s">
        <v>72</v>
      </c>
      <c r="C48" s="25" t="s">
        <v>27</v>
      </c>
      <c r="D48" s="3"/>
      <c r="H48" s="9">
        <v>45</v>
      </c>
      <c r="I48" s="10">
        <f t="shared" si="0"/>
        <v>43772</v>
      </c>
      <c r="J48" s="11">
        <f t="shared" si="1"/>
        <v>43778</v>
      </c>
    </row>
    <row r="49" spans="2:10" ht="15" x14ac:dyDescent="0.25">
      <c r="B49" s="2"/>
      <c r="C49" s="25" t="s">
        <v>2</v>
      </c>
      <c r="D49" s="3"/>
      <c r="H49" s="9">
        <v>46</v>
      </c>
      <c r="I49" s="10">
        <f t="shared" si="0"/>
        <v>43779</v>
      </c>
      <c r="J49" s="11">
        <f t="shared" si="1"/>
        <v>43785</v>
      </c>
    </row>
    <row r="50" spans="2:10" ht="15.75" thickBot="1" x14ac:dyDescent="0.3">
      <c r="B50" s="4"/>
      <c r="C50" s="26" t="s">
        <v>2</v>
      </c>
      <c r="D50" s="5"/>
      <c r="H50" s="9">
        <v>47</v>
      </c>
      <c r="I50" s="10">
        <f t="shared" si="0"/>
        <v>43786</v>
      </c>
      <c r="J50" s="11">
        <f t="shared" si="1"/>
        <v>43792</v>
      </c>
    </row>
    <row r="51" spans="2:10" ht="15" x14ac:dyDescent="0.25">
      <c r="C51" s="23" t="s">
        <v>2</v>
      </c>
      <c r="H51" s="9">
        <v>48</v>
      </c>
      <c r="I51" s="10">
        <f t="shared" si="0"/>
        <v>43793</v>
      </c>
      <c r="J51" s="11">
        <f t="shared" si="1"/>
        <v>43799</v>
      </c>
    </row>
    <row r="52" spans="2:10" ht="15" x14ac:dyDescent="0.25">
      <c r="H52" s="9">
        <v>49</v>
      </c>
      <c r="I52" s="10">
        <f t="shared" si="0"/>
        <v>43800</v>
      </c>
      <c r="J52" s="11">
        <f t="shared" si="1"/>
        <v>43806</v>
      </c>
    </row>
    <row r="53" spans="2:10" ht="15" x14ac:dyDescent="0.25">
      <c r="H53" s="9">
        <v>50</v>
      </c>
      <c r="I53" s="10">
        <f t="shared" si="0"/>
        <v>43807</v>
      </c>
      <c r="J53" s="11">
        <f t="shared" si="1"/>
        <v>43813</v>
      </c>
    </row>
    <row r="54" spans="2:10" ht="15" x14ac:dyDescent="0.25">
      <c r="H54" s="9">
        <v>51</v>
      </c>
      <c r="I54" s="10">
        <f t="shared" si="0"/>
        <v>43814</v>
      </c>
      <c r="J54" s="11">
        <f t="shared" si="1"/>
        <v>43820</v>
      </c>
    </row>
    <row r="55" spans="2:10" ht="15.75" thickBot="1" x14ac:dyDescent="0.3">
      <c r="H55" s="12">
        <v>52</v>
      </c>
      <c r="I55" s="13">
        <f t="shared" si="0"/>
        <v>43821</v>
      </c>
      <c r="J55" s="14">
        <f t="shared" si="1"/>
        <v>43827</v>
      </c>
    </row>
  </sheetData>
  <sheetProtection formatCells="0" formatColumns="0" formatRows="0" autoFilter="0"/>
  <mergeCells count="3">
    <mergeCell ref="I2:J2"/>
    <mergeCell ref="H2:H3"/>
    <mergeCell ref="F2:F3"/>
  </mergeCells>
  <phoneticPr fontId="4" type="noConversion"/>
  <dataValidations count="1">
    <dataValidation type="list" allowBlank="1" showInputMessage="1" showErrorMessage="1" sqref="C4:C50" xr:uid="{7EF74AA8-78AB-44ED-A95D-5CE7F642B3B3}">
      <formula1>B_Fonction</formula1>
    </dataValidation>
  </dataValidation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Travail</vt:lpstr>
      <vt:lpstr>Feuil1</vt:lpstr>
      <vt:lpstr>Base</vt:lpstr>
      <vt:lpstr>B_Mois</vt:lpstr>
      <vt:lpstr>B_Nom_Employe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Roger Grenier</cp:lastModifiedBy>
  <dcterms:created xsi:type="dcterms:W3CDTF">2019-09-27T13:10:06Z</dcterms:created>
  <dcterms:modified xsi:type="dcterms:W3CDTF">2019-11-05T21:29:04Z</dcterms:modified>
</cp:coreProperties>
</file>