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0" yWindow="165" windowWidth="14805" windowHeight="7950"/>
  </bookViews>
  <sheets>
    <sheet name="Fiche d'identité" sheetId="4" r:id="rId1"/>
    <sheet name="INTERVENTIONS" sheetId="6" r:id="rId2"/>
  </sheets>
  <externalReferences>
    <externalReference r:id="rId3"/>
    <externalReference r:id="rId4"/>
  </externalReferences>
  <definedNames>
    <definedName name="_xlnm._FilterDatabase" localSheetId="1" hidden="1">INTERVENTIONS!$B$1:$F$54</definedName>
    <definedName name="APPARTEMENTS">[1]Suivi!$B$61:$B$229</definedName>
    <definedName name="Appartregis">'[2]APPARTEMENTS CHRS Régis'!$B$2:$BD$65</definedName>
    <definedName name="appartsavdh">'[2]APPARTEMENTS SAVDH'!$B$2:$BE$80</definedName>
  </definedNames>
  <calcPr calcId="145621"/>
</workbook>
</file>

<file path=xl/calcChain.xml><?xml version="1.0" encoding="utf-8"?>
<calcChain xmlns="http://schemas.openxmlformats.org/spreadsheetml/2006/main">
  <c r="G16" i="4" l="1" a="1"/>
  <c r="G17" i="4" s="1"/>
  <c r="G4" i="4" a="1"/>
  <c r="G4" i="4" s="1"/>
  <c r="G6" i="4"/>
  <c r="G7" i="4"/>
  <c r="H2" i="4"/>
  <c r="G20" i="4" l="1"/>
  <c r="G16" i="4"/>
  <c r="G19" i="4"/>
  <c r="G18" i="4"/>
  <c r="G14" i="4"/>
  <c r="G11" i="4"/>
  <c r="G10" i="4"/>
  <c r="G13" i="4"/>
  <c r="G9" i="4"/>
  <c r="G5" i="4"/>
  <c r="G12" i="4"/>
  <c r="G8" i="4"/>
  <c r="B3" i="4"/>
  <c r="D3" i="4" l="1"/>
  <c r="F10" i="4"/>
  <c r="B19" i="4"/>
  <c r="B10" i="4"/>
  <c r="D7" i="4"/>
  <c r="B7" i="4" l="1"/>
  <c r="A18" i="4"/>
  <c r="F6" i="4"/>
  <c r="F5" i="4"/>
  <c r="F4" i="4"/>
  <c r="B6" i="4"/>
  <c r="B5" i="4"/>
  <c r="D6" i="4" l="1"/>
  <c r="D5" i="4"/>
  <c r="B15" i="4"/>
</calcChain>
</file>

<file path=xl/sharedStrings.xml><?xml version="1.0" encoding="utf-8"?>
<sst xmlns="http://schemas.openxmlformats.org/spreadsheetml/2006/main" count="139" uniqueCount="55">
  <si>
    <t>CP</t>
  </si>
  <si>
    <t>M²</t>
  </si>
  <si>
    <t>Dépendance</t>
  </si>
  <si>
    <t>BAILLEUR</t>
  </si>
  <si>
    <t>EFENDIEVA</t>
  </si>
  <si>
    <t>MUHAXHERI</t>
  </si>
  <si>
    <t>ELMAT MATI</t>
  </si>
  <si>
    <t>BENSOUINA
Dédite envoyée le 29/09/17</t>
  </si>
  <si>
    <t>MALESA MATUNGU</t>
  </si>
  <si>
    <t>COVACIU</t>
  </si>
  <si>
    <t>SAFARYAN</t>
  </si>
  <si>
    <t>SACIRI - ALIMI</t>
  </si>
  <si>
    <t>MURADASHVILI</t>
  </si>
  <si>
    <t>RUSITI (sortie)
Travaux en cours</t>
  </si>
  <si>
    <t>OSMANOVIC</t>
  </si>
  <si>
    <t>DEMIR</t>
  </si>
  <si>
    <t>JUNUZOVIC</t>
  </si>
  <si>
    <t>BOUKHARI</t>
  </si>
  <si>
    <t>PUIKA - STOICA</t>
  </si>
  <si>
    <t>TEPIA</t>
  </si>
  <si>
    <t>OKO MVONDO</t>
  </si>
  <si>
    <t>MALUKISA</t>
  </si>
  <si>
    <t xml:space="preserve">ZIE-ME </t>
  </si>
  <si>
    <t>BUAZANI</t>
  </si>
  <si>
    <t>DA CONCEICAO CARNOTO</t>
  </si>
  <si>
    <t xml:space="preserve"> CHIKA NMA ODOM</t>
  </si>
  <si>
    <t>KASA KABEMBA</t>
  </si>
  <si>
    <t>HAJREDINI</t>
  </si>
  <si>
    <t>APPARTEMENT</t>
  </si>
  <si>
    <t>Adresse</t>
  </si>
  <si>
    <t>N°</t>
  </si>
  <si>
    <t>Ville</t>
  </si>
  <si>
    <t>N° Clé</t>
  </si>
  <si>
    <t>Code porte</t>
  </si>
  <si>
    <t>Type</t>
  </si>
  <si>
    <t>Etage</t>
  </si>
  <si>
    <t>Capacité</t>
  </si>
  <si>
    <t>Bailleur</t>
  </si>
  <si>
    <t>Référence</t>
  </si>
  <si>
    <t>Téléphone</t>
  </si>
  <si>
    <t>Fax</t>
  </si>
  <si>
    <t>Contact</t>
  </si>
  <si>
    <t>Signature</t>
  </si>
  <si>
    <t>OCCUPANTS</t>
  </si>
  <si>
    <t>INTERVENTIONS TECHNIQUES</t>
  </si>
  <si>
    <t>Secteur</t>
  </si>
  <si>
    <t xml:space="preserve"> </t>
  </si>
  <si>
    <t>Famille</t>
  </si>
  <si>
    <t>FAMILLE</t>
  </si>
  <si>
    <t>ID INTER</t>
  </si>
  <si>
    <t>date DEMANDE</t>
  </si>
  <si>
    <t>ETAT</t>
  </si>
  <si>
    <t>DATE REGLEMENT</t>
  </si>
  <si>
    <t>Num intervention</t>
  </si>
  <si>
    <t xml:space="preserve">total intervention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</si>
</sst>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 &quot;€&quot;"/>
  </numFmts>
  <fonts count="13" x14ac:knownFonts="1">
    <font>
      <sz val="11"/>
      <color theme="1"/>
      <name val="Calibri"/>
      <family val="2"/>
      <scheme val="minor"/>
    </font>
    <font>
      <sz val="11"/>
      <color theme="1"/>
      <name val="Calibri"/>
      <family val="2"/>
      <scheme val="minor"/>
    </font>
    <font>
      <sz val="11"/>
      <name val="Calibri"/>
      <family val="2"/>
      <scheme val="minor"/>
    </font>
    <font>
      <sz val="10"/>
      <name val="Arial"/>
      <family val="2"/>
    </font>
    <font>
      <b/>
      <u/>
      <sz val="12"/>
      <color theme="4"/>
      <name val="Arial"/>
      <family val="2"/>
    </font>
    <font>
      <b/>
      <u/>
      <sz val="12"/>
      <color theme="1"/>
      <name val="Arial"/>
      <family val="2"/>
    </font>
    <font>
      <b/>
      <sz val="12"/>
      <color theme="1"/>
      <name val="Arial"/>
      <family val="2"/>
    </font>
    <font>
      <sz val="11"/>
      <color theme="1"/>
      <name val="Arial"/>
      <family val="2"/>
    </font>
    <font>
      <b/>
      <sz val="11"/>
      <name val="Arial"/>
      <family val="2"/>
    </font>
    <font>
      <b/>
      <sz val="11"/>
      <color theme="1"/>
      <name val="Arial"/>
      <family val="2"/>
    </font>
    <font>
      <b/>
      <sz val="11"/>
      <color theme="1"/>
      <name val="Calibri"/>
      <family val="2"/>
      <scheme val="minor"/>
    </font>
    <font>
      <b/>
      <sz val="10"/>
      <name val="Arial"/>
      <family val="2"/>
    </font>
    <font>
      <b/>
      <u/>
      <sz val="10"/>
      <color theme="4"/>
      <name val="Arial"/>
      <family val="2"/>
    </font>
  </fonts>
  <fills count="4">
    <fill>
      <patternFill patternType="none"/>
    </fill>
    <fill>
      <patternFill patternType="gray125"/>
    </fill>
    <fill>
      <patternFill patternType="solid">
        <fgColor rgb="FFFF0000"/>
        <bgColor indexed="64"/>
      </patternFill>
    </fill>
    <fill>
      <patternFill patternType="solid">
        <fgColor indexed="13"/>
        <bgColor indexed="64"/>
      </patternFill>
    </fill>
  </fills>
  <borders count="18">
    <border>
      <left/>
      <right/>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DashDot">
        <color indexed="64"/>
      </left>
      <right/>
      <top style="mediumDashDot">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0" fontId="3" fillId="0" borderId="0"/>
  </cellStyleXfs>
  <cellXfs count="67">
    <xf numFmtId="0" fontId="0" fillId="0" borderId="0" xfId="0"/>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0" fillId="0" borderId="0" xfId="0" applyBorder="1" applyAlignment="1">
      <alignment horizontal="center"/>
    </xf>
    <xf numFmtId="0" fontId="6" fillId="0" borderId="7" xfId="0" applyFont="1" applyBorder="1" applyAlignment="1">
      <alignment horizontal="center" vertical="center"/>
    </xf>
    <xf numFmtId="0" fontId="6" fillId="0" borderId="0" xfId="0" applyFont="1" applyBorder="1" applyAlignment="1">
      <alignment horizontal="center" vertical="center"/>
    </xf>
    <xf numFmtId="0" fontId="7" fillId="0" borderId="8" xfId="0" applyFont="1" applyBorder="1" applyAlignment="1">
      <alignment horizontal="center" vertical="center"/>
    </xf>
    <xf numFmtId="0" fontId="7" fillId="0" borderId="0" xfId="0" applyFont="1" applyBorder="1" applyAlignment="1">
      <alignment horizontal="center" vertical="center"/>
    </xf>
    <xf numFmtId="0" fontId="6" fillId="0" borderId="9" xfId="0" applyFont="1" applyBorder="1" applyAlignment="1">
      <alignment horizontal="center" vertical="center"/>
    </xf>
    <xf numFmtId="0" fontId="7" fillId="0" borderId="10" xfId="0" applyFont="1" applyBorder="1" applyAlignment="1">
      <alignment horizontal="center" vertical="center"/>
    </xf>
    <xf numFmtId="0" fontId="6" fillId="0" borderId="10" xfId="0" applyFont="1" applyBorder="1" applyAlignment="1">
      <alignment horizontal="center" vertical="center"/>
    </xf>
    <xf numFmtId="0" fontId="7" fillId="0" borderId="11" xfId="0" applyFont="1" applyBorder="1" applyAlignment="1">
      <alignment horizontal="center" vertical="center"/>
    </xf>
    <xf numFmtId="0" fontId="7" fillId="0" borderId="0" xfId="0" applyFont="1" applyBorder="1" applyAlignment="1">
      <alignment horizontal="center"/>
    </xf>
    <xf numFmtId="0" fontId="5" fillId="0" borderId="0" xfId="0" applyFont="1" applyBorder="1" applyAlignment="1"/>
    <xf numFmtId="0" fontId="7" fillId="0" borderId="6" xfId="0" applyFont="1" applyBorder="1" applyAlignment="1">
      <alignment horizontal="center" vertical="center" wrapText="1"/>
    </xf>
    <xf numFmtId="164" fontId="7" fillId="0" borderId="11" xfId="1" applyNumberFormat="1" applyFont="1" applyBorder="1" applyAlignment="1">
      <alignment horizontal="center" vertical="center"/>
    </xf>
    <xf numFmtId="0" fontId="0" fillId="0" borderId="0" xfId="0" applyBorder="1"/>
    <xf numFmtId="0" fontId="9" fillId="0" borderId="7" xfId="0" applyFont="1" applyFill="1" applyBorder="1" applyAlignment="1">
      <alignment horizontal="center" vertical="center"/>
    </xf>
    <xf numFmtId="0" fontId="7"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7" fillId="0" borderId="8" xfId="0" applyFont="1" applyFill="1" applyBorder="1" applyAlignment="1">
      <alignment horizontal="center" vertical="center"/>
    </xf>
    <xf numFmtId="0" fontId="9" fillId="0" borderId="0" xfId="0" applyFont="1" applyBorder="1" applyAlignment="1">
      <alignment horizont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center"/>
    </xf>
    <xf numFmtId="0" fontId="0" fillId="0" borderId="0" xfId="0" applyAlignment="1">
      <alignment horizontal="center"/>
    </xf>
    <xf numFmtId="0" fontId="0" fillId="0" borderId="0" xfId="0" applyAlignment="1">
      <alignment horizontal="center"/>
    </xf>
    <xf numFmtId="0" fontId="0" fillId="0" borderId="0" xfId="0" applyAlignment="1">
      <alignment horizontal="center"/>
    </xf>
    <xf numFmtId="0" fontId="0" fillId="0" borderId="0" xfId="0" applyAlignment="1">
      <alignment horizontal="center"/>
    </xf>
    <xf numFmtId="0" fontId="4" fillId="0" borderId="0" xfId="0" applyFont="1" applyBorder="1" applyAlignment="1">
      <alignment horizontal="center" vertical="center"/>
    </xf>
    <xf numFmtId="0" fontId="0" fillId="2" borderId="0" xfId="0" applyFill="1" applyAlignment="1">
      <alignment horizontal="center"/>
    </xf>
    <xf numFmtId="0" fontId="2" fillId="2" borderId="1" xfId="0" applyFont="1" applyFill="1" applyBorder="1" applyAlignment="1">
      <alignment horizontal="center" vertical="center"/>
    </xf>
    <xf numFmtId="0" fontId="3" fillId="0" borderId="16" xfId="0" applyFont="1" applyFill="1" applyBorder="1"/>
    <xf numFmtId="14" fontId="3" fillId="0" borderId="16" xfId="0" applyNumberFormat="1" applyFont="1" applyFill="1" applyBorder="1" applyAlignment="1">
      <alignment horizontal="right"/>
    </xf>
    <xf numFmtId="14" fontId="3" fillId="0" borderId="12" xfId="0" applyNumberFormat="1" applyFont="1" applyFill="1" applyBorder="1"/>
    <xf numFmtId="0" fontId="3" fillId="0" borderId="0" xfId="0" applyFont="1" applyFill="1" applyBorder="1"/>
    <xf numFmtId="14" fontId="3" fillId="0" borderId="2" xfId="0" applyNumberFormat="1" applyFont="1" applyFill="1" applyBorder="1" applyAlignment="1">
      <alignment horizontal="right"/>
    </xf>
    <xf numFmtId="14" fontId="3" fillId="0" borderId="3" xfId="0" applyNumberFormat="1" applyFont="1" applyFill="1" applyBorder="1"/>
    <xf numFmtId="0" fontId="3" fillId="0" borderId="3" xfId="0" applyFont="1" applyFill="1" applyBorder="1"/>
    <xf numFmtId="14" fontId="0" fillId="0" borderId="2" xfId="0" applyNumberFormat="1" applyFill="1" applyBorder="1" applyAlignment="1">
      <alignment horizontal="right"/>
    </xf>
    <xf numFmtId="14" fontId="0" fillId="0" borderId="3" xfId="0" applyNumberFormat="1" applyFill="1" applyBorder="1"/>
    <xf numFmtId="14" fontId="3" fillId="0" borderId="17" xfId="0" applyNumberFormat="1" applyFont="1" applyFill="1" applyBorder="1" applyAlignment="1">
      <alignment horizontal="right"/>
    </xf>
    <xf numFmtId="14" fontId="3" fillId="0" borderId="13" xfId="0" applyNumberFormat="1" applyFont="1" applyFill="1" applyBorder="1" applyAlignment="1">
      <alignment horizontal="right"/>
    </xf>
    <xf numFmtId="14" fontId="0" fillId="0" borderId="13" xfId="0" applyNumberFormat="1" applyFill="1" applyBorder="1" applyAlignment="1">
      <alignment horizontal="right"/>
    </xf>
    <xf numFmtId="0" fontId="3" fillId="0" borderId="0" xfId="0" applyFont="1" applyFill="1" applyBorder="1" applyAlignment="1">
      <alignment horizontal="right"/>
    </xf>
    <xf numFmtId="49" fontId="0" fillId="2" borderId="0" xfId="0" applyNumberFormat="1" applyFont="1" applyFill="1" applyAlignment="1">
      <alignment horizontal="center" vertical="center"/>
    </xf>
    <xf numFmtId="49" fontId="10" fillId="2" borderId="0" xfId="0"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0" fillId="0" borderId="0" xfId="0" applyFont="1" applyAlignment="1">
      <alignment horizontal="center"/>
    </xf>
    <xf numFmtId="0" fontId="11" fillId="3" borderId="15" xfId="0" applyFont="1" applyFill="1" applyBorder="1" applyAlignment="1">
      <alignment horizontal="center"/>
    </xf>
    <xf numFmtId="0" fontId="11" fillId="3" borderId="14" xfId="0" applyFont="1" applyFill="1" applyBorder="1" applyAlignment="1">
      <alignment horizontal="center"/>
    </xf>
    <xf numFmtId="0" fontId="4" fillId="0" borderId="0" xfId="0" applyFont="1" applyBorder="1" applyAlignment="1">
      <alignment horizontal="center" vertical="center" wrapText="1"/>
    </xf>
    <xf numFmtId="0" fontId="12" fillId="0" borderId="0" xfId="0" applyFont="1" applyBorder="1" applyAlignment="1">
      <alignment horizontal="center" vertical="center" wrapText="1"/>
    </xf>
    <xf numFmtId="0" fontId="4" fillId="0" borderId="10" xfId="0" applyFont="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8" xfId="0" applyFont="1" applyFill="1" applyBorder="1" applyAlignment="1">
      <alignment horizontal="center" vertical="center"/>
    </xf>
    <xf numFmtId="0" fontId="7" fillId="0" borderId="0" xfId="0" applyFont="1" applyBorder="1" applyAlignment="1">
      <alignment horizontal="center" vertical="center"/>
    </xf>
    <xf numFmtId="0" fontId="7" fillId="0" borderId="5" xfId="0" applyFont="1" applyBorder="1" applyAlignment="1">
      <alignment horizontal="center" vertical="center"/>
    </xf>
    <xf numFmtId="0" fontId="0" fillId="0" borderId="0" xfId="0" applyAlignment="1">
      <alignment horizontal="center"/>
    </xf>
    <xf numFmtId="0" fontId="4" fillId="0" borderId="0" xfId="0" applyFont="1" applyBorder="1" applyAlignment="1">
      <alignment horizontal="center" vertical="center"/>
    </xf>
    <xf numFmtId="0" fontId="7" fillId="0" borderId="8" xfId="0" applyFont="1" applyBorder="1" applyAlignment="1">
      <alignment horizontal="center" vertical="center"/>
    </xf>
    <xf numFmtId="0" fontId="4" fillId="0" borderId="0" xfId="0" applyFont="1" applyAlignment="1">
      <alignment horizontal="center" vertical="center"/>
    </xf>
  </cellXfs>
  <cellStyles count="3">
    <cellStyle name="Monétaire" xfId="1" builtinId="4"/>
    <cellStyle name="Normal" xfId="0" builtinId="0"/>
    <cellStyle name="Normal 2"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X:\13%20Maintenance\Copie%20de%20Suivi%20appartements%20201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evarenne/AppData/Local/Microsoft/Windows/Temporary%20Internet%20Files/Content.Outlook/SHE5ATX0/R&#233;cap%20mensuel/R&#233;cap%20mensuel%20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c LA 21072017"/>
      <sheetName val="Suivi"/>
      <sheetName val="matrice loyer 09"/>
      <sheetName val="matrice loyer 10"/>
      <sheetName val="matrice loyer 11"/>
      <sheetName val="Clés CHRS Régis"/>
      <sheetName val="TCD nb appart 20170612"/>
      <sheetName val="caution 2017"/>
      <sheetName val="Fiche d'identité"/>
      <sheetName val="Bailleurs"/>
      <sheetName val="Table correspondance"/>
      <sheetName val="TCD LOYERS 01"/>
      <sheetName val="matrice loyer 01"/>
      <sheetName val="TCD EAU 01"/>
      <sheetName val="Matrice EAU 01"/>
      <sheetName val="TCD GAZ"/>
      <sheetName val="Matrice GAZ 01"/>
      <sheetName val="TCD ELEC 01"/>
      <sheetName val="Matrice ELEC 01"/>
      <sheetName val="TCD loyers 02"/>
      <sheetName val="Matrice Loyers 02"/>
      <sheetName val="TCD eau 02"/>
      <sheetName val="Matrice EAU 02"/>
      <sheetName val="TCD GAZ 02"/>
      <sheetName val="Matrice GAZ 02"/>
      <sheetName val="TCD ELC 02"/>
      <sheetName val="Matrice ELEC 02"/>
      <sheetName val="TCD loyers 03"/>
      <sheetName val="Matrice Loyers 03"/>
      <sheetName val="TCD eau 03"/>
      <sheetName val="Matrice EAU 03"/>
      <sheetName val="TCD GAZ 03"/>
      <sheetName val="Matrice GAZ 03"/>
      <sheetName val="TCD ELEC 03"/>
      <sheetName val="Matrice ELEC 03"/>
      <sheetName val="TDC LOYER 04"/>
      <sheetName val="Matrice Loyers 04"/>
      <sheetName val="TCD EAU 04"/>
      <sheetName val="Matrice EAU 04"/>
      <sheetName val="TCD GAZ 04"/>
      <sheetName val="Matrice GAZ 04"/>
      <sheetName val="TCD ELEC 04"/>
      <sheetName val="Matrice ELEC 04"/>
      <sheetName val="TCD LOYERS MAI"/>
      <sheetName val="Matrice Loyers 05"/>
      <sheetName val="TCD EAU MAI"/>
      <sheetName val="Matrice EAU 05"/>
      <sheetName val="TCD GAZ MAI"/>
      <sheetName val="Matrice GAZ 05"/>
      <sheetName val="TCD ELEC MAI"/>
      <sheetName val="Matrice ELEC 05"/>
      <sheetName val="TCD LOYERS 06"/>
      <sheetName val="Matrice Loyers 06"/>
      <sheetName val="TCD EAU JUIN"/>
      <sheetName val="Matrice EAU 06"/>
      <sheetName val="TCD GAZ JUIN"/>
      <sheetName val="Matrice GAZ 06"/>
      <sheetName val="TCD ELEC JUIN"/>
      <sheetName val="Matrice ELEC 06"/>
      <sheetName val="TCD LOYERS JUILLET"/>
      <sheetName val="Matrice Loyers 07"/>
      <sheetName val="TCD EAU JUILLET"/>
      <sheetName val="Matrice EAU 07"/>
      <sheetName val="TCD GAZ JUILLET"/>
      <sheetName val="Matrice GAZ 07"/>
      <sheetName val="TCD ELEC JUILLET"/>
      <sheetName val="Matrice ELEC 07"/>
      <sheetName val="TCD LOYER AOUT"/>
      <sheetName val="Matrice Loyers 08"/>
      <sheetName val="TCD EAU 08"/>
      <sheetName val="Matrice EAU 08"/>
      <sheetName val="TCD GAZ 08"/>
      <sheetName val="Matrice GAZ 08"/>
      <sheetName val="TCD ELEC 08"/>
      <sheetName val="Matrice ELEC 08"/>
      <sheetName val="Matrice ELEC 09"/>
      <sheetName val="Matrice GAZ 09"/>
      <sheetName val="MATRICE ELEC 10"/>
      <sheetName val="MATRICE GAZ 10"/>
    </sheetNames>
    <sheetDataSet>
      <sheetData sheetId="0"/>
      <sheetData sheetId="1">
        <row r="61">
          <cell r="B61" t="str">
            <v>11 Avenue Roberto Rossellini</v>
          </cell>
        </row>
        <row r="62">
          <cell r="B62" t="str">
            <v>12 Avenue du Maréchal Foch</v>
          </cell>
        </row>
        <row r="63">
          <cell r="B63" t="str">
            <v>12 Chemin Claude Debussy</v>
          </cell>
        </row>
        <row r="64">
          <cell r="B64" t="str">
            <v>12 Rue de la soie - T3 RDC</v>
          </cell>
        </row>
        <row r="65">
          <cell r="B65" t="str">
            <v>12 Rue de la soie -  T2 RDC</v>
          </cell>
        </row>
        <row r="66">
          <cell r="B66" t="str">
            <v>12 Rue de la soie - T2 1er</v>
          </cell>
        </row>
        <row r="67">
          <cell r="B67" t="str">
            <v>12 Rue du 8 mai 1945 (porte n° 1014)</v>
          </cell>
        </row>
        <row r="68">
          <cell r="B68" t="str">
            <v>12 Rue Gaston Monmousseau</v>
          </cell>
        </row>
        <row r="69">
          <cell r="B69" t="str">
            <v>13 Rue Albert Camus</v>
          </cell>
        </row>
        <row r="70">
          <cell r="B70" t="str">
            <v>13 Rue de la californie (Bail n°711)</v>
          </cell>
        </row>
        <row r="71">
          <cell r="B71" t="str">
            <v>13 Rue de la californie (Bail n° 509)</v>
          </cell>
        </row>
        <row r="72">
          <cell r="B72" t="str">
            <v>14 Rue Auguste Blanqui</v>
          </cell>
        </row>
        <row r="73">
          <cell r="B73" t="str">
            <v>14 Rue des Fleurs</v>
          </cell>
        </row>
        <row r="74">
          <cell r="B74" t="str">
            <v>14 Rue Serge Ravanel / 162C rue de la Poudrette</v>
          </cell>
        </row>
        <row r="75">
          <cell r="B75" t="str">
            <v>14 Ter Rue Greuze</v>
          </cell>
        </row>
        <row r="76">
          <cell r="B76" t="str">
            <v>15 Boulevard de l'Europe</v>
          </cell>
        </row>
        <row r="77">
          <cell r="B77" t="str">
            <v>15 Rue Bel Air (porte n° 322)</v>
          </cell>
        </row>
        <row r="78">
          <cell r="B78" t="str">
            <v>15 Rue Emile Zola</v>
          </cell>
        </row>
        <row r="79">
          <cell r="B79" t="str">
            <v>15 Rue Octavie</v>
          </cell>
        </row>
        <row r="80">
          <cell r="B80" t="str">
            <v>15 Rue St Jean</v>
          </cell>
        </row>
        <row r="81">
          <cell r="B81" t="str">
            <v>16 Avenue Jean Jaurès</v>
          </cell>
        </row>
        <row r="82">
          <cell r="B82" t="str">
            <v>16 Allée de l'Arsenal</v>
          </cell>
        </row>
        <row r="83">
          <cell r="B83" t="str">
            <v>17A Rue P.J Proudhon</v>
          </cell>
        </row>
        <row r="84">
          <cell r="B84" t="str">
            <v>18 Avenue Jean Jaurès</v>
          </cell>
        </row>
        <row r="85">
          <cell r="B85" t="str">
            <v>18 Allée de l'Arsenal</v>
          </cell>
        </row>
        <row r="86">
          <cell r="B86" t="str">
            <v>18 Rue Ampère</v>
          </cell>
        </row>
        <row r="87">
          <cell r="B87" t="str">
            <v>19 Rue Armand</v>
          </cell>
        </row>
        <row r="88">
          <cell r="B88" t="str">
            <v>19 Rue Léo Lagrange</v>
          </cell>
        </row>
        <row r="89">
          <cell r="B89" t="str">
            <v>20 Allée de l'Arsenal</v>
          </cell>
        </row>
        <row r="90">
          <cell r="B90" t="str">
            <v>20 Avenue Maurice Thorez</v>
          </cell>
        </row>
        <row r="91">
          <cell r="B91" t="str">
            <v>21 Chemin de Mandru</v>
          </cell>
        </row>
        <row r="92">
          <cell r="B92" t="str">
            <v>21 Rue Docteur Fleury Papillon</v>
          </cell>
        </row>
        <row r="93">
          <cell r="B93" t="str">
            <v>21 Rue St Jean de Dieu</v>
          </cell>
        </row>
        <row r="94">
          <cell r="B94" t="str">
            <v>22 Route de Lyon</v>
          </cell>
        </row>
        <row r="95">
          <cell r="B95" t="str">
            <v>22 Rue Clément Michut</v>
          </cell>
        </row>
        <row r="96">
          <cell r="B96" t="str">
            <v>22 Rue Léo Lagrange</v>
          </cell>
        </row>
        <row r="97">
          <cell r="B97" t="str">
            <v>22 Rue Louis Jasseron</v>
          </cell>
        </row>
        <row r="98">
          <cell r="B98" t="str">
            <v>23 Rue de la République</v>
          </cell>
        </row>
        <row r="99">
          <cell r="B99" t="str">
            <v>23 Rue du 8 mai 1945</v>
          </cell>
        </row>
        <row r="100">
          <cell r="B100" t="str">
            <v>23 Rue Hector Berlioz</v>
          </cell>
        </row>
        <row r="101">
          <cell r="B101" t="str">
            <v>24 Rue de la Part Dieu</v>
          </cell>
        </row>
        <row r="102">
          <cell r="B102" t="str">
            <v>25C Allée de l'aurore - Rés. La liasse</v>
          </cell>
        </row>
        <row r="103">
          <cell r="B103" t="str">
            <v>25 Rue André Bollier</v>
          </cell>
        </row>
        <row r="104">
          <cell r="B104" t="str">
            <v>25 Rue Salvador Allende (753056)</v>
          </cell>
        </row>
        <row r="105">
          <cell r="B105" t="str">
            <v>25 Rue Salvador Allende (604381)</v>
          </cell>
        </row>
        <row r="106">
          <cell r="B106" t="str">
            <v>25 Rue Salvador Allende (648776)</v>
          </cell>
        </row>
        <row r="107">
          <cell r="B107" t="str">
            <v>26 Rue Clément Michut</v>
          </cell>
        </row>
        <row r="108">
          <cell r="B108" t="str">
            <v>27 Avenue de Limburg</v>
          </cell>
        </row>
        <row r="109">
          <cell r="B109" t="str">
            <v>27 Chemin de la pomme - Les genevriers</v>
          </cell>
        </row>
        <row r="110">
          <cell r="B110" t="str">
            <v>27 Rue Salvador Allende 9D</v>
          </cell>
        </row>
        <row r="111">
          <cell r="B111" t="str">
            <v>27 Rue Salvador Allende 9G</v>
          </cell>
        </row>
        <row r="112">
          <cell r="B112" t="str">
            <v>31 Rue du Repos</v>
          </cell>
        </row>
        <row r="113">
          <cell r="B113" t="str">
            <v>33 Rue du 8 mai 1945</v>
          </cell>
        </row>
        <row r="114">
          <cell r="B114" t="str">
            <v>34 Rue Richelieu</v>
          </cell>
        </row>
        <row r="115">
          <cell r="B115" t="str">
            <v>35B Rue Parmentier (n° 21)</v>
          </cell>
        </row>
        <row r="116">
          <cell r="B116" t="str">
            <v>35 Rue Alfred Brinon local villeurbanne</v>
          </cell>
        </row>
        <row r="117">
          <cell r="B117" t="str">
            <v>36 Avenue Eisenhower</v>
          </cell>
        </row>
        <row r="118">
          <cell r="B118" t="str">
            <v>36 Avenue Foch (1D)</v>
          </cell>
        </row>
        <row r="119">
          <cell r="B119" t="str">
            <v>36 Avenue Foch (1G)</v>
          </cell>
        </row>
        <row r="120">
          <cell r="B120" t="str">
            <v>36 Avenue Foch (2D)</v>
          </cell>
        </row>
        <row r="121">
          <cell r="B121" t="str">
            <v>36 Avenue Foch (2G)</v>
          </cell>
        </row>
        <row r="122">
          <cell r="B122" t="str">
            <v>36 Avenue Foch (RDC D)</v>
          </cell>
        </row>
        <row r="123">
          <cell r="B123" t="str">
            <v>36 Rue Georges Martin Witkowski</v>
          </cell>
        </row>
        <row r="124">
          <cell r="B124" t="str">
            <v>36 Rue Richelieu appart 1</v>
          </cell>
        </row>
        <row r="125">
          <cell r="B125" t="str">
            <v>36 Rue Richelieu appart 2</v>
          </cell>
        </row>
        <row r="126">
          <cell r="B126" t="str">
            <v>36 Rue Richelieu appart 3</v>
          </cell>
        </row>
        <row r="127">
          <cell r="B127" t="str">
            <v>36 Rue Richelieu appart 4</v>
          </cell>
        </row>
        <row r="128">
          <cell r="B128" t="str">
            <v>36 Rue Richelieu appart 5</v>
          </cell>
        </row>
        <row r="129">
          <cell r="B129" t="str">
            <v>36 Rue Richelieu appart 6</v>
          </cell>
        </row>
        <row r="130">
          <cell r="B130" t="str">
            <v>36 Rue Richelieu appart 7</v>
          </cell>
        </row>
        <row r="131">
          <cell r="B131" t="str">
            <v>36 Rue Richelieu appart 8</v>
          </cell>
        </row>
        <row r="132">
          <cell r="B132" t="str">
            <v>36 Rue Richelieu appart 9</v>
          </cell>
        </row>
        <row r="133">
          <cell r="B133" t="str">
            <v>36 Rue Richelieu appart 10</v>
          </cell>
        </row>
        <row r="134">
          <cell r="B134" t="str">
            <v>37 Rue Neyret</v>
          </cell>
        </row>
        <row r="135">
          <cell r="B135" t="str">
            <v>38 Avenue Eisenhower</v>
          </cell>
        </row>
        <row r="136">
          <cell r="B136" t="str">
            <v>39 Rue du Progrès</v>
          </cell>
        </row>
        <row r="137">
          <cell r="B137" t="str">
            <v>40 Rue Antoine Charial</v>
          </cell>
        </row>
        <row r="138">
          <cell r="B138" t="str">
            <v>40 Rue Pierre Sémard</v>
          </cell>
        </row>
        <row r="139">
          <cell r="B139" t="str">
            <v>41 Place des Basses Barolles</v>
          </cell>
        </row>
        <row r="140">
          <cell r="B140" t="str">
            <v>42 Avenue du Chater bât. F</v>
          </cell>
        </row>
        <row r="141">
          <cell r="B141" t="str">
            <v>42 Rue Antoine Charial</v>
          </cell>
        </row>
        <row r="142">
          <cell r="B142" t="str">
            <v>42 Rue Montesquieu</v>
          </cell>
        </row>
        <row r="143">
          <cell r="B143" t="str">
            <v>43 Rue des Macchabées</v>
          </cell>
        </row>
        <row r="144">
          <cell r="B144" t="str">
            <v>43B Rue Francisque Jomard local oullins</v>
          </cell>
        </row>
        <row r="145">
          <cell r="B145" t="str">
            <v>44 Rue de l'Université</v>
          </cell>
        </row>
        <row r="146">
          <cell r="B146" t="str">
            <v>45 Rue Antonin Perrin porte n°0001</v>
          </cell>
        </row>
        <row r="147">
          <cell r="B147" t="str">
            <v>45 Rue Antonin Perrin porte n°0002</v>
          </cell>
        </row>
        <row r="148">
          <cell r="B148" t="str">
            <v>48D Rue Ernest Renand</v>
          </cell>
        </row>
        <row r="149">
          <cell r="B149" t="str">
            <v>48 Rue des chevaucheurs</v>
          </cell>
        </row>
        <row r="150">
          <cell r="B150" t="str">
            <v>48 Avenue Roger Salengro local givors</v>
          </cell>
        </row>
        <row r="151">
          <cell r="B151" t="str">
            <v>49 Rue du 8 mai 1945</v>
          </cell>
        </row>
        <row r="152">
          <cell r="B152" t="str">
            <v>50 Rue Alexandre Boutin</v>
          </cell>
        </row>
        <row r="153">
          <cell r="B153" t="str">
            <v xml:space="preserve">51 Rue du Père Chevrier </v>
          </cell>
        </row>
        <row r="154">
          <cell r="B154" t="str">
            <v>51 Rue Vaillant porte 102c</v>
          </cell>
        </row>
        <row r="155">
          <cell r="B155" t="str">
            <v>51 Rue Vaillant porte 101c</v>
          </cell>
        </row>
        <row r="156">
          <cell r="B156" t="str">
            <v>51 Rue Vaillant (2ème Etage)</v>
          </cell>
        </row>
        <row r="157">
          <cell r="B157" t="str">
            <v>51 Rue Vaillant (1er Etage)</v>
          </cell>
        </row>
        <row r="158">
          <cell r="B158" t="str">
            <v>52 Rue du Canal</v>
          </cell>
        </row>
        <row r="159">
          <cell r="B159" t="str">
            <v>53 Rue de créqui</v>
          </cell>
        </row>
        <row r="160">
          <cell r="B160" t="str">
            <v>53 rue Dubois crancé</v>
          </cell>
        </row>
        <row r="161">
          <cell r="B161" t="str">
            <v>55 Rue Emile Zola</v>
          </cell>
        </row>
        <row r="162">
          <cell r="B162" t="str">
            <v>55 Rue des Tables Claudiennes</v>
          </cell>
        </row>
        <row r="163">
          <cell r="B163" t="str">
            <v>56 Rue Pierre Semard</v>
          </cell>
        </row>
        <row r="164">
          <cell r="B164" t="str">
            <v>57 Rue du 8 mai 1945</v>
          </cell>
        </row>
        <row r="165">
          <cell r="B165" t="str">
            <v>57 Rue du 8 mai 1945 RDC</v>
          </cell>
        </row>
        <row r="166">
          <cell r="B166" t="str">
            <v>58 Rue Faÿs (n°05)</v>
          </cell>
        </row>
        <row r="167">
          <cell r="B167" t="str">
            <v>58 Rue Faÿs (n°07)</v>
          </cell>
        </row>
        <row r="168">
          <cell r="B168" t="str">
            <v>58 Rue Faÿs (n°12)</v>
          </cell>
        </row>
        <row r="169">
          <cell r="B169" t="str">
            <v>62 Rue Général De Gaulle</v>
          </cell>
        </row>
        <row r="170">
          <cell r="B170" t="str">
            <v>63 Cours de la République</v>
          </cell>
        </row>
        <row r="171">
          <cell r="B171" t="str">
            <v>64 Rue Pierre Sémard</v>
          </cell>
        </row>
        <row r="172">
          <cell r="B172" t="str">
            <v>66 Rue Henri Legay</v>
          </cell>
        </row>
        <row r="173">
          <cell r="B173" t="str">
            <v>67 Rue Etienne Richerand</v>
          </cell>
        </row>
        <row r="174">
          <cell r="B174" t="str">
            <v>68 Rue du 4 août 1789</v>
          </cell>
        </row>
        <row r="175">
          <cell r="B175" t="str">
            <v>68 Rue Roger salengro</v>
          </cell>
        </row>
        <row r="176">
          <cell r="B176" t="str">
            <v>69 Rue de Cuire</v>
          </cell>
        </row>
        <row r="177">
          <cell r="B177" t="str">
            <v>72 Rue Eugène Pons</v>
          </cell>
        </row>
        <row r="178">
          <cell r="B178" t="str">
            <v>73 Rue Pierre Sémard</v>
          </cell>
        </row>
        <row r="179">
          <cell r="B179" t="str">
            <v>75 Rue Jules Guesde</v>
          </cell>
        </row>
        <row r="180">
          <cell r="B180" t="str">
            <v>75 Rue Pierre Sémard</v>
          </cell>
        </row>
        <row r="181">
          <cell r="B181" t="str">
            <v>76 Rue des Jardins</v>
          </cell>
        </row>
        <row r="182">
          <cell r="B182" t="str">
            <v>77 Rue Philippe Fabia - Montée 4</v>
          </cell>
        </row>
        <row r="183">
          <cell r="B183" t="str">
            <v xml:space="preserve">78 Rue Rancy </v>
          </cell>
        </row>
        <row r="184">
          <cell r="B184" t="str">
            <v>83E Rue Claude Michel</v>
          </cell>
        </row>
        <row r="185">
          <cell r="B185" t="str">
            <v>83F Rue Claude Michel</v>
          </cell>
        </row>
        <row r="186">
          <cell r="B186" t="str">
            <v>84 Rue Magenta</v>
          </cell>
        </row>
        <row r="187">
          <cell r="B187" t="str">
            <v>85C Rue Claude Michel</v>
          </cell>
        </row>
        <row r="188">
          <cell r="B188" t="str">
            <v>86 Rue F Jomard (41101841)</v>
          </cell>
        </row>
        <row r="189">
          <cell r="B189" t="str">
            <v>86 Rue F Jomard (41101676)</v>
          </cell>
        </row>
        <row r="190">
          <cell r="B190" t="str">
            <v>87 Rue de la Part Dieu</v>
          </cell>
        </row>
        <row r="191">
          <cell r="B191" t="str">
            <v>93 Avenue Charles de Gaulle local Tassin</v>
          </cell>
        </row>
        <row r="192">
          <cell r="B192" t="str">
            <v>101 Rue Bataille (n°01)</v>
          </cell>
        </row>
        <row r="193">
          <cell r="B193" t="str">
            <v>101 Rue Bataille (n°02)</v>
          </cell>
        </row>
        <row r="194">
          <cell r="B194" t="str">
            <v>101 Rue Bataille (n°03)</v>
          </cell>
        </row>
        <row r="195">
          <cell r="B195" t="str">
            <v>101 Rue Bataille (n°04)</v>
          </cell>
        </row>
        <row r="196">
          <cell r="B196" t="str">
            <v>101 Rue Bataille (n° 05)</v>
          </cell>
        </row>
        <row r="197">
          <cell r="B197" t="str">
            <v>101 Rue Bataille (n°06)</v>
          </cell>
        </row>
        <row r="198">
          <cell r="B198" t="str">
            <v>104 Rue Baraban</v>
          </cell>
        </row>
        <row r="199">
          <cell r="B199" t="str">
            <v>104 Rue Croix Barret</v>
          </cell>
        </row>
        <row r="200">
          <cell r="B200" t="str">
            <v>111 Place Claude Farrere (porte n° 100)</v>
          </cell>
        </row>
        <row r="201">
          <cell r="B201" t="str">
            <v>115 Rue Stéphane Déchant</v>
          </cell>
        </row>
        <row r="202">
          <cell r="B202" t="str">
            <v>123 Rue Massena</v>
          </cell>
        </row>
        <row r="203">
          <cell r="B203" t="str">
            <v>127 Rue Francisque Jomard</v>
          </cell>
        </row>
        <row r="204">
          <cell r="B204" t="str">
            <v>131 Bis Rue Garibaldi</v>
          </cell>
        </row>
        <row r="205">
          <cell r="B205" t="str">
            <v>154 Rue Anatole France</v>
          </cell>
        </row>
        <row r="206">
          <cell r="B206" t="str">
            <v>161 Cours Albert Thomas</v>
          </cell>
        </row>
        <row r="207">
          <cell r="B207" t="str">
            <v>167 Cours Lafayette</v>
          </cell>
        </row>
        <row r="208">
          <cell r="B208" t="str">
            <v>168 Rue des Martyrs de la Libération</v>
          </cell>
        </row>
        <row r="209">
          <cell r="B209" t="str">
            <v>174 Rue du 8 mai 1945</v>
          </cell>
        </row>
        <row r="210">
          <cell r="B210" t="str">
            <v>178 Rue du 8 mai 1945</v>
          </cell>
        </row>
        <row r="211">
          <cell r="B211" t="str">
            <v>181C Avenue Roger Salengro</v>
          </cell>
        </row>
        <row r="212">
          <cell r="B212" t="str">
            <v>203 Chemin de Fontanières</v>
          </cell>
        </row>
        <row r="213">
          <cell r="B213" t="str">
            <v>219 Rue de la Côte Noire</v>
          </cell>
        </row>
        <row r="214">
          <cell r="B214" t="str">
            <v>220 Avenue Félix Faure - Lot n°43</v>
          </cell>
        </row>
        <row r="215">
          <cell r="B215" t="str">
            <v>220 Avenue Félix Faure - Lot n° 44</v>
          </cell>
        </row>
        <row r="216">
          <cell r="B216" t="str">
            <v>220 Avenue Félix Faure - Lot n°45</v>
          </cell>
        </row>
        <row r="217">
          <cell r="B217" t="str">
            <v>220 Avenue Félix Faure - Lot n° 46</v>
          </cell>
        </row>
        <row r="218">
          <cell r="B218" t="str">
            <v>220 Rue de Créqui</v>
          </cell>
        </row>
        <row r="219">
          <cell r="B219" t="str">
            <v>259 Route de Vienne</v>
          </cell>
        </row>
        <row r="220">
          <cell r="B220" t="str">
            <v>267 Rue du 4 août 1789</v>
          </cell>
        </row>
        <row r="221">
          <cell r="B221" t="str">
            <v>267 Rue du 4 août 1789 - Parties communes</v>
          </cell>
        </row>
        <row r="222">
          <cell r="B222" t="str">
            <v>267 Rue du 4 août 1789 - Garage</v>
          </cell>
        </row>
        <row r="223">
          <cell r="B223" t="str">
            <v>269 Rue André Philipp</v>
          </cell>
        </row>
        <row r="224">
          <cell r="B224" t="str">
            <v>273 Rue du 4 août 1789 local</v>
          </cell>
        </row>
        <row r="225">
          <cell r="B225" t="str">
            <v>302 Cours Lafayette</v>
          </cell>
        </row>
        <row r="226">
          <cell r="B226" t="str">
            <v>357 Rue Paul Bert local</v>
          </cell>
        </row>
        <row r="227">
          <cell r="B227" t="str">
            <v>357 Rue Paul Bert (02F)</v>
          </cell>
        </row>
        <row r="228">
          <cell r="B228" t="str">
            <v>Centre d'échange de Perrache</v>
          </cell>
        </row>
        <row r="229">
          <cell r="B229" t="str">
            <v>Gare de la Part Dieu</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d au010616"/>
      <sheetName val="APPARTEMENTS CHRS Régis"/>
      <sheetName val="APPARTEMENTS SAVDH"/>
      <sheetName val="LOCAUX PRO"/>
      <sheetName val="matrice juillet"/>
      <sheetName val="tcd"/>
      <sheetName val="TCD AOUT"/>
      <sheetName val="matrice aout"/>
      <sheetName val="TCD SEPT"/>
      <sheetName val="Feuil2"/>
      <sheetName val="Feuil3"/>
      <sheetName val="Feuil1"/>
      <sheetName val="matrice sept"/>
      <sheetName val="TDC OCT"/>
      <sheetName val="matrice OCT"/>
      <sheetName val="matrice nov"/>
      <sheetName val="matrice septembre"/>
      <sheetName val="matrice octobre"/>
      <sheetName val="matrice novembre"/>
      <sheetName val="matrice décembre"/>
    </sheetNames>
    <sheetDataSet>
      <sheetData sheetId="0" refreshError="1"/>
      <sheetData sheetId="1">
        <row r="2">
          <cell r="B2" t="str">
            <v>ALFA 3A - 48 Rue des chevaucheurs</v>
          </cell>
          <cell r="C2" t="str">
            <v>LYON</v>
          </cell>
          <cell r="E2" t="str">
            <v>F1 bis</v>
          </cell>
          <cell r="F2" t="str">
            <v>1er droite</v>
          </cell>
          <cell r="G2">
            <v>30.45</v>
          </cell>
          <cell r="I2">
            <v>227.32</v>
          </cell>
          <cell r="J2">
            <v>47</v>
          </cell>
          <cell r="L2">
            <v>274.32</v>
          </cell>
          <cell r="M2">
            <v>227.32</v>
          </cell>
          <cell r="N2">
            <v>47</v>
          </cell>
          <cell r="P2">
            <v>274.32</v>
          </cell>
          <cell r="Q2">
            <v>227.32</v>
          </cell>
          <cell r="R2">
            <v>199.75</v>
          </cell>
          <cell r="T2">
            <v>427.07</v>
          </cell>
          <cell r="U2">
            <v>227.32</v>
          </cell>
          <cell r="V2">
            <v>47</v>
          </cell>
          <cell r="X2">
            <v>274.32</v>
          </cell>
          <cell r="Y2">
            <v>227.32</v>
          </cell>
          <cell r="Z2">
            <v>47</v>
          </cell>
          <cell r="AB2">
            <v>274.32</v>
          </cell>
          <cell r="AC2">
            <v>227.32</v>
          </cell>
          <cell r="AD2">
            <v>47</v>
          </cell>
          <cell r="AF2">
            <v>274.32</v>
          </cell>
          <cell r="AG2">
            <v>227.32</v>
          </cell>
          <cell r="AH2">
            <v>47</v>
          </cell>
          <cell r="AJ2">
            <v>274.32</v>
          </cell>
          <cell r="AK2">
            <v>227.32</v>
          </cell>
          <cell r="AL2">
            <v>47</v>
          </cell>
          <cell r="AN2">
            <v>274.32</v>
          </cell>
          <cell r="AO2">
            <v>227.32</v>
          </cell>
          <cell r="AP2">
            <v>47</v>
          </cell>
          <cell r="AR2">
            <v>274.32</v>
          </cell>
          <cell r="AS2">
            <v>227.32</v>
          </cell>
          <cell r="AT2">
            <v>47</v>
          </cell>
          <cell r="AV2">
            <v>274.32</v>
          </cell>
          <cell r="AW2">
            <v>227.32</v>
          </cell>
          <cell r="AX2">
            <v>47</v>
          </cell>
          <cell r="AZ2">
            <v>274.32</v>
          </cell>
          <cell r="BA2">
            <v>227.32</v>
          </cell>
          <cell r="BB2">
            <v>47</v>
          </cell>
          <cell r="BD2">
            <v>274.32</v>
          </cell>
        </row>
        <row r="3">
          <cell r="B3" t="str">
            <v>ALLIADE - 19 Rue Léo Lagrange</v>
          </cell>
          <cell r="C3" t="str">
            <v>VENISSIEUX</v>
          </cell>
          <cell r="D3" t="str">
            <v>325185 41</v>
          </cell>
          <cell r="E3" t="str">
            <v>F3</v>
          </cell>
          <cell r="F3" t="str">
            <v>RDC gauche</v>
          </cell>
          <cell r="G3">
            <v>60</v>
          </cell>
          <cell r="H3" t="str">
            <v>Prélèvement</v>
          </cell>
          <cell r="I3">
            <v>276.81</v>
          </cell>
          <cell r="J3">
            <v>232.71</v>
          </cell>
          <cell r="L3">
            <v>509.52</v>
          </cell>
          <cell r="M3">
            <v>276.81</v>
          </cell>
          <cell r="N3">
            <v>232.71</v>
          </cell>
          <cell r="P3">
            <v>509.52</v>
          </cell>
          <cell r="Q3">
            <v>276.81</v>
          </cell>
          <cell r="R3">
            <v>232.71</v>
          </cell>
          <cell r="T3">
            <v>509.52</v>
          </cell>
          <cell r="U3">
            <v>276.81</v>
          </cell>
          <cell r="V3">
            <v>232.71</v>
          </cell>
          <cell r="X3">
            <v>509.52</v>
          </cell>
          <cell r="Y3">
            <v>276.81</v>
          </cell>
          <cell r="Z3">
            <v>232.71</v>
          </cell>
          <cell r="AB3">
            <v>509.52</v>
          </cell>
          <cell r="AC3">
            <v>276.81</v>
          </cell>
          <cell r="AD3">
            <v>232.71</v>
          </cell>
          <cell r="AF3">
            <v>509.52</v>
          </cell>
          <cell r="AG3">
            <v>276.81</v>
          </cell>
          <cell r="AH3">
            <v>232.71</v>
          </cell>
          <cell r="AJ3">
            <v>509.52</v>
          </cell>
          <cell r="AK3">
            <v>276.81</v>
          </cell>
          <cell r="AL3">
            <v>232.71</v>
          </cell>
          <cell r="AN3">
            <v>509.52</v>
          </cell>
          <cell r="AO3">
            <v>276.81</v>
          </cell>
          <cell r="AP3">
            <v>-993.18000000000006</v>
          </cell>
          <cell r="AR3">
            <v>-716.37000000000012</v>
          </cell>
          <cell r="AS3">
            <v>276.81</v>
          </cell>
          <cell r="AT3">
            <v>232.71</v>
          </cell>
          <cell r="AV3">
            <v>509.52</v>
          </cell>
          <cell r="AW3">
            <v>276.81</v>
          </cell>
          <cell r="AX3">
            <v>232.71</v>
          </cell>
          <cell r="AZ3">
            <v>509.52</v>
          </cell>
          <cell r="BA3">
            <v>276.81</v>
          </cell>
          <cell r="BB3">
            <v>232.71</v>
          </cell>
          <cell r="BD3">
            <v>509.52</v>
          </cell>
        </row>
        <row r="4">
          <cell r="B4" t="str">
            <v>ALLIADE - 203 Chemin de Fontanières</v>
          </cell>
          <cell r="C4" t="str">
            <v>LA MULATIERE</v>
          </cell>
          <cell r="D4" t="str">
            <v>531045 67</v>
          </cell>
          <cell r="E4" t="str">
            <v>F4</v>
          </cell>
          <cell r="F4" t="str">
            <v>3ème étage</v>
          </cell>
          <cell r="G4">
            <v>75</v>
          </cell>
          <cell r="H4" t="str">
            <v>A Régler</v>
          </cell>
          <cell r="I4">
            <v>391.84</v>
          </cell>
          <cell r="J4">
            <v>136.27000000000001</v>
          </cell>
          <cell r="L4">
            <v>528.11</v>
          </cell>
          <cell r="M4">
            <v>391.84</v>
          </cell>
          <cell r="N4">
            <v>136.27000000000001</v>
          </cell>
          <cell r="P4">
            <v>528.11</v>
          </cell>
          <cell r="Q4">
            <v>391.84</v>
          </cell>
          <cell r="R4">
            <v>136.27000000000001</v>
          </cell>
          <cell r="T4">
            <v>528.11</v>
          </cell>
          <cell r="U4">
            <v>391.84</v>
          </cell>
          <cell r="V4">
            <v>166.27</v>
          </cell>
          <cell r="X4">
            <v>558.11</v>
          </cell>
          <cell r="Y4">
            <v>391.84</v>
          </cell>
          <cell r="Z4">
            <v>136.27000000000001</v>
          </cell>
          <cell r="AB4">
            <v>528.11</v>
          </cell>
          <cell r="AC4">
            <v>391.84</v>
          </cell>
          <cell r="AD4">
            <v>136.27000000000001</v>
          </cell>
          <cell r="AF4">
            <v>528.11</v>
          </cell>
          <cell r="AG4">
            <v>391.84</v>
          </cell>
          <cell r="AH4">
            <v>136.27000000000001</v>
          </cell>
          <cell r="AJ4">
            <v>528.11</v>
          </cell>
          <cell r="AK4">
            <v>391.84</v>
          </cell>
          <cell r="AL4">
            <v>136.27000000000001</v>
          </cell>
          <cell r="AN4">
            <v>528.11</v>
          </cell>
          <cell r="AO4">
            <v>391.84</v>
          </cell>
          <cell r="AP4">
            <v>136.27000000000001</v>
          </cell>
          <cell r="AR4">
            <v>528.11</v>
          </cell>
          <cell r="AS4">
            <v>391.84</v>
          </cell>
          <cell r="AT4">
            <v>136.27000000000001</v>
          </cell>
          <cell r="AV4">
            <v>528.11</v>
          </cell>
          <cell r="AW4">
            <v>391.84</v>
          </cell>
          <cell r="AX4">
            <v>133.9</v>
          </cell>
          <cell r="AZ4">
            <v>525.74</v>
          </cell>
          <cell r="BA4">
            <v>391.84</v>
          </cell>
          <cell r="BB4">
            <v>136.27000000000001</v>
          </cell>
          <cell r="BD4">
            <v>528.11</v>
          </cell>
        </row>
        <row r="5">
          <cell r="B5" t="str">
            <v>ALLIADE - 27 Avenue de limburg</v>
          </cell>
          <cell r="C5" t="str">
            <v>STE FOY LES LYON</v>
          </cell>
          <cell r="D5" t="str">
            <v>529687 67</v>
          </cell>
          <cell r="E5" t="str">
            <v>F2</v>
          </cell>
          <cell r="F5" t="str">
            <v>1er étage</v>
          </cell>
          <cell r="G5">
            <v>45</v>
          </cell>
          <cell r="H5" t="str">
            <v>Prélèvement</v>
          </cell>
          <cell r="I5">
            <v>350.02</v>
          </cell>
          <cell r="J5">
            <v>140.62</v>
          </cell>
          <cell r="K5">
            <v>272</v>
          </cell>
          <cell r="L5">
            <v>218.64</v>
          </cell>
          <cell r="M5">
            <v>350.02</v>
          </cell>
          <cell r="N5">
            <v>140.62</v>
          </cell>
          <cell r="O5">
            <v>272</v>
          </cell>
          <cell r="P5">
            <v>218.64</v>
          </cell>
          <cell r="Q5">
            <v>350.02</v>
          </cell>
          <cell r="R5">
            <v>140.62</v>
          </cell>
          <cell r="S5">
            <v>272</v>
          </cell>
          <cell r="T5">
            <v>218.64</v>
          </cell>
          <cell r="U5">
            <v>350.02</v>
          </cell>
          <cell r="V5">
            <v>140.62</v>
          </cell>
          <cell r="W5">
            <v>272</v>
          </cell>
          <cell r="X5">
            <v>218.64</v>
          </cell>
          <cell r="Y5">
            <v>350.02</v>
          </cell>
          <cell r="Z5">
            <v>140.62</v>
          </cell>
          <cell r="AA5">
            <v>272</v>
          </cell>
          <cell r="AB5">
            <v>218.64</v>
          </cell>
          <cell r="AC5">
            <v>350.02</v>
          </cell>
          <cell r="AD5">
            <v>140.62</v>
          </cell>
          <cell r="AE5">
            <v>272</v>
          </cell>
          <cell r="AF5">
            <v>218.64</v>
          </cell>
          <cell r="AG5">
            <v>350.02</v>
          </cell>
          <cell r="AH5">
            <v>140.62</v>
          </cell>
          <cell r="AI5">
            <v>272</v>
          </cell>
          <cell r="AJ5">
            <v>218.64</v>
          </cell>
          <cell r="AK5">
            <v>350.02</v>
          </cell>
          <cell r="AL5">
            <v>140.62</v>
          </cell>
          <cell r="AM5">
            <v>272</v>
          </cell>
          <cell r="AN5">
            <v>218.64</v>
          </cell>
          <cell r="AO5">
            <v>350.02</v>
          </cell>
          <cell r="AP5">
            <v>140.62</v>
          </cell>
          <cell r="AQ5">
            <v>272</v>
          </cell>
          <cell r="AR5">
            <v>218.64</v>
          </cell>
          <cell r="AS5">
            <v>350.02</v>
          </cell>
          <cell r="AT5">
            <v>140.62</v>
          </cell>
          <cell r="AU5">
            <v>272</v>
          </cell>
          <cell r="AV5">
            <v>218.64</v>
          </cell>
          <cell r="AW5">
            <v>350.02</v>
          </cell>
          <cell r="AX5">
            <v>140.62</v>
          </cell>
          <cell r="AY5">
            <v>272</v>
          </cell>
          <cell r="AZ5">
            <v>218.64</v>
          </cell>
          <cell r="BA5">
            <v>350.02</v>
          </cell>
          <cell r="BB5">
            <v>140.62</v>
          </cell>
          <cell r="BC5">
            <v>272</v>
          </cell>
          <cell r="BD5">
            <v>218.64</v>
          </cell>
        </row>
        <row r="6">
          <cell r="B6" t="str">
            <v>ALLIADE - 42 Avenue du chater Bât. F</v>
          </cell>
          <cell r="C6" t="str">
            <v>FRANCHEVILLE</v>
          </cell>
          <cell r="D6" t="str">
            <v>530926 45</v>
          </cell>
          <cell r="E6" t="str">
            <v>T3</v>
          </cell>
          <cell r="F6" t="str">
            <v>3ème</v>
          </cell>
          <cell r="G6">
            <v>63</v>
          </cell>
          <cell r="H6" t="str">
            <v>A Régler</v>
          </cell>
          <cell r="I6">
            <v>438.81</v>
          </cell>
          <cell r="J6">
            <v>158.14999999999998</v>
          </cell>
          <cell r="L6">
            <v>596.96</v>
          </cell>
          <cell r="M6">
            <v>438.81</v>
          </cell>
          <cell r="N6">
            <v>158.14999999999998</v>
          </cell>
          <cell r="P6">
            <v>596.96</v>
          </cell>
          <cell r="Q6">
            <v>438.81</v>
          </cell>
          <cell r="R6">
            <v>188.14999999999998</v>
          </cell>
          <cell r="T6">
            <v>626.96</v>
          </cell>
          <cell r="U6">
            <v>438.81</v>
          </cell>
          <cell r="V6">
            <v>158.14999999999998</v>
          </cell>
          <cell r="X6">
            <v>596.96</v>
          </cell>
          <cell r="Y6">
            <v>438.81</v>
          </cell>
          <cell r="Z6">
            <v>158.14999999999998</v>
          </cell>
          <cell r="AB6">
            <v>596.96</v>
          </cell>
          <cell r="AC6">
            <v>778.53</v>
          </cell>
          <cell r="AD6">
            <v>289.13</v>
          </cell>
          <cell r="AF6">
            <v>1067.6599999999999</v>
          </cell>
          <cell r="AG6">
            <v>438.81</v>
          </cell>
          <cell r="AH6">
            <v>158.14999999999998</v>
          </cell>
          <cell r="AJ6">
            <v>596.96</v>
          </cell>
          <cell r="AK6">
            <v>438.81</v>
          </cell>
          <cell r="AL6">
            <v>158.14999999999998</v>
          </cell>
          <cell r="AN6">
            <v>596.96</v>
          </cell>
          <cell r="AO6">
            <v>438.81</v>
          </cell>
          <cell r="AP6">
            <v>158.14999999999998</v>
          </cell>
          <cell r="AR6">
            <v>596.96</v>
          </cell>
          <cell r="AS6">
            <v>438.81</v>
          </cell>
          <cell r="AT6">
            <v>158.14999999999998</v>
          </cell>
          <cell r="AV6">
            <v>596.96</v>
          </cell>
          <cell r="AW6">
            <v>438.81</v>
          </cell>
          <cell r="AX6">
            <v>158.14999999999998</v>
          </cell>
          <cell r="AZ6">
            <v>596.96</v>
          </cell>
          <cell r="BA6">
            <v>438.81</v>
          </cell>
          <cell r="BB6">
            <v>158.14999999999998</v>
          </cell>
          <cell r="BD6">
            <v>596.96</v>
          </cell>
        </row>
        <row r="7">
          <cell r="B7" t="str">
            <v>ALLIADE - 6 Allée des basses barolles</v>
          </cell>
          <cell r="C7" t="str">
            <v>ST GENIS LAVAL</v>
          </cell>
          <cell r="D7" t="str">
            <v>501197 95</v>
          </cell>
          <cell r="E7" t="str">
            <v>F4</v>
          </cell>
          <cell r="F7" t="str">
            <v>1er  étage</v>
          </cell>
          <cell r="G7">
            <v>79</v>
          </cell>
          <cell r="H7" t="str">
            <v>Prélèvement</v>
          </cell>
          <cell r="I7">
            <v>481.44</v>
          </cell>
          <cell r="J7">
            <v>67.28</v>
          </cell>
          <cell r="L7">
            <v>548.72</v>
          </cell>
          <cell r="M7">
            <v>481.44</v>
          </cell>
          <cell r="N7">
            <v>67.28</v>
          </cell>
          <cell r="P7">
            <v>548.72</v>
          </cell>
          <cell r="Q7">
            <v>481.44</v>
          </cell>
          <cell r="R7">
            <v>67.28</v>
          </cell>
          <cell r="T7">
            <v>548.72</v>
          </cell>
          <cell r="U7">
            <v>481.44</v>
          </cell>
          <cell r="V7">
            <v>67.28</v>
          </cell>
          <cell r="X7">
            <v>548.72</v>
          </cell>
          <cell r="Y7">
            <v>481.44</v>
          </cell>
          <cell r="Z7">
            <v>67.28</v>
          </cell>
          <cell r="AB7">
            <v>548.72</v>
          </cell>
          <cell r="AC7">
            <v>481.44</v>
          </cell>
          <cell r="AD7">
            <v>71.62</v>
          </cell>
          <cell r="AF7">
            <v>553.05999999999995</v>
          </cell>
          <cell r="AG7">
            <v>481.44</v>
          </cell>
          <cell r="AH7">
            <v>67.28</v>
          </cell>
          <cell r="AJ7">
            <v>548.72</v>
          </cell>
          <cell r="AK7">
            <v>481.44</v>
          </cell>
          <cell r="AL7">
            <v>67.28</v>
          </cell>
          <cell r="AN7">
            <v>548.72</v>
          </cell>
          <cell r="AO7">
            <v>481.44</v>
          </cell>
          <cell r="AP7">
            <v>67.28</v>
          </cell>
          <cell r="AR7">
            <v>548.72</v>
          </cell>
          <cell r="AS7">
            <v>481.44</v>
          </cell>
          <cell r="AT7">
            <v>67.28</v>
          </cell>
          <cell r="AV7">
            <v>548.72</v>
          </cell>
          <cell r="AW7">
            <v>481.44</v>
          </cell>
          <cell r="AX7">
            <v>67.28</v>
          </cell>
          <cell r="AZ7">
            <v>548.72</v>
          </cell>
          <cell r="BA7">
            <v>481.44</v>
          </cell>
          <cell r="BB7">
            <v>67.28</v>
          </cell>
          <cell r="BD7">
            <v>548.72</v>
          </cell>
        </row>
        <row r="8">
          <cell r="B8" t="str">
            <v>ALLIADE - 6 Allée Jules Vallès</v>
          </cell>
          <cell r="C8" t="str">
            <v>GIVORS</v>
          </cell>
          <cell r="D8" t="str">
            <v>518516 51</v>
          </cell>
          <cell r="E8" t="str">
            <v>F2</v>
          </cell>
          <cell r="F8" t="str">
            <v>RDC</v>
          </cell>
          <cell r="G8">
            <v>46</v>
          </cell>
          <cell r="H8" t="str">
            <v>Prélèvement</v>
          </cell>
          <cell r="I8">
            <v>238.94</v>
          </cell>
          <cell r="J8">
            <v>150.81</v>
          </cell>
          <cell r="L8">
            <v>389.75</v>
          </cell>
          <cell r="M8">
            <v>238.94</v>
          </cell>
          <cell r="N8">
            <v>150.81</v>
          </cell>
          <cell r="P8">
            <v>389.75</v>
          </cell>
          <cell r="Q8">
            <v>238.94</v>
          </cell>
          <cell r="R8">
            <v>150.81</v>
          </cell>
          <cell r="T8">
            <v>389.75</v>
          </cell>
          <cell r="U8">
            <v>238.94</v>
          </cell>
          <cell r="V8">
            <v>150.81</v>
          </cell>
          <cell r="X8">
            <v>389.75</v>
          </cell>
          <cell r="Y8">
            <v>238.94</v>
          </cell>
          <cell r="Z8">
            <v>150.81</v>
          </cell>
          <cell r="AB8">
            <v>389.75</v>
          </cell>
          <cell r="AC8">
            <v>183.19</v>
          </cell>
          <cell r="AD8">
            <v>115.60999999999999</v>
          </cell>
          <cell r="AF8">
            <v>298.79999999999995</v>
          </cell>
          <cell r="AJ8">
            <v>0</v>
          </cell>
          <cell r="AN8">
            <v>0</v>
          </cell>
          <cell r="AR8">
            <v>0</v>
          </cell>
          <cell r="AT8">
            <v>-229</v>
          </cell>
          <cell r="AV8">
            <v>-229</v>
          </cell>
          <cell r="AZ8">
            <v>0</v>
          </cell>
          <cell r="BD8">
            <v>0</v>
          </cell>
        </row>
        <row r="9">
          <cell r="B9" t="str">
            <v>ALLIADE - 7 Rue des Géraniums</v>
          </cell>
          <cell r="C9" t="str">
            <v>FEYZIN</v>
          </cell>
          <cell r="D9" t="str">
            <v>532313 74</v>
          </cell>
          <cell r="E9" t="str">
            <v>F3</v>
          </cell>
          <cell r="F9" t="str">
            <v>4ème étage</v>
          </cell>
          <cell r="G9">
            <v>57</v>
          </cell>
          <cell r="AC9">
            <v>144.38999999999999</v>
          </cell>
          <cell r="AD9">
            <v>61.39</v>
          </cell>
          <cell r="AF9">
            <v>205.77999999999997</v>
          </cell>
          <cell r="AG9">
            <v>309.42</v>
          </cell>
          <cell r="AH9">
            <v>131.58000000000001</v>
          </cell>
          <cell r="AJ9">
            <v>441</v>
          </cell>
          <cell r="AK9">
            <v>309.42</v>
          </cell>
          <cell r="AL9">
            <v>131.58000000000001</v>
          </cell>
          <cell r="AN9">
            <v>441</v>
          </cell>
          <cell r="AO9">
            <v>309.42</v>
          </cell>
          <cell r="AP9">
            <v>131.58000000000001</v>
          </cell>
          <cell r="AR9">
            <v>441</v>
          </cell>
          <cell r="AS9">
            <v>309.42</v>
          </cell>
          <cell r="AT9">
            <v>131.58000000000001</v>
          </cell>
          <cell r="AV9">
            <v>441</v>
          </cell>
          <cell r="AW9">
            <v>309.42</v>
          </cell>
          <cell r="AX9">
            <v>131.58000000000001</v>
          </cell>
          <cell r="AZ9">
            <v>441</v>
          </cell>
          <cell r="BA9">
            <v>309.42</v>
          </cell>
          <cell r="BB9">
            <v>146.58000000000001</v>
          </cell>
          <cell r="BD9">
            <v>456</v>
          </cell>
        </row>
        <row r="10">
          <cell r="B10" t="str">
            <v>ALLIADE - 9 Allée Jean Moulin</v>
          </cell>
          <cell r="C10" t="str">
            <v>GIVORS</v>
          </cell>
          <cell r="D10" t="str">
            <v>517251 47</v>
          </cell>
          <cell r="E10" t="str">
            <v>F6</v>
          </cell>
          <cell r="F10" t="str">
            <v>3eme étage</v>
          </cell>
          <cell r="G10">
            <v>111</v>
          </cell>
          <cell r="H10" t="str">
            <v>Prélèvement</v>
          </cell>
          <cell r="I10">
            <v>434.1</v>
          </cell>
          <cell r="J10">
            <v>387.05</v>
          </cell>
          <cell r="L10">
            <v>821.15000000000009</v>
          </cell>
          <cell r="M10">
            <v>434.1</v>
          </cell>
          <cell r="N10">
            <v>387.05</v>
          </cell>
          <cell r="P10">
            <v>821.15000000000009</v>
          </cell>
          <cell r="Q10">
            <v>434.1</v>
          </cell>
          <cell r="R10">
            <v>387.05</v>
          </cell>
          <cell r="T10">
            <v>821.15000000000009</v>
          </cell>
          <cell r="U10">
            <v>434.1</v>
          </cell>
          <cell r="V10">
            <v>387.05</v>
          </cell>
          <cell r="X10">
            <v>821.15000000000009</v>
          </cell>
          <cell r="Y10">
            <v>434.1</v>
          </cell>
          <cell r="Z10">
            <v>387.05</v>
          </cell>
          <cell r="AB10">
            <v>821.15000000000009</v>
          </cell>
          <cell r="AC10">
            <v>434.1</v>
          </cell>
          <cell r="AD10">
            <v>387.05</v>
          </cell>
          <cell r="AF10">
            <v>821.15000000000009</v>
          </cell>
          <cell r="AG10">
            <v>434.1</v>
          </cell>
          <cell r="AH10">
            <v>387.05</v>
          </cell>
          <cell r="AJ10">
            <v>821.15000000000009</v>
          </cell>
          <cell r="AK10">
            <v>434.1</v>
          </cell>
          <cell r="AL10">
            <v>387.05</v>
          </cell>
          <cell r="AN10">
            <v>821.15000000000009</v>
          </cell>
          <cell r="AO10">
            <v>434.1</v>
          </cell>
          <cell r="AP10">
            <v>387.05</v>
          </cell>
          <cell r="AR10">
            <v>821.15000000000009</v>
          </cell>
          <cell r="AS10">
            <v>434.1</v>
          </cell>
          <cell r="AT10">
            <v>387.05</v>
          </cell>
          <cell r="AV10">
            <v>821.15000000000009</v>
          </cell>
          <cell r="AW10">
            <v>434.1</v>
          </cell>
          <cell r="AX10">
            <v>387.05</v>
          </cell>
          <cell r="AZ10">
            <v>821.15000000000009</v>
          </cell>
          <cell r="BA10">
            <v>434.1</v>
          </cell>
          <cell r="BB10">
            <v>387.05</v>
          </cell>
          <cell r="BD10">
            <v>821.15000000000009</v>
          </cell>
        </row>
        <row r="11">
          <cell r="B11" t="str">
            <v>ALLIADE - 18 Allée de l'Arsenal</v>
          </cell>
          <cell r="C11" t="str">
            <v>ST FONS</v>
          </cell>
          <cell r="D11" t="str">
            <v>533276 67</v>
          </cell>
          <cell r="BA11">
            <v>421.61</v>
          </cell>
          <cell r="BB11">
            <v>152.52000000000001</v>
          </cell>
          <cell r="BD11">
            <v>574.13</v>
          </cell>
        </row>
        <row r="12">
          <cell r="B12" t="str">
            <v>ALLIADE - 20 Allée de l'Arsenal</v>
          </cell>
          <cell r="C12" t="str">
            <v>ST FONS</v>
          </cell>
          <cell r="D12" t="str">
            <v>533359 53</v>
          </cell>
          <cell r="BA12">
            <v>338.85</v>
          </cell>
          <cell r="BB12">
            <v>152.52000000000001</v>
          </cell>
          <cell r="BD12">
            <v>491.37</v>
          </cell>
        </row>
        <row r="13">
          <cell r="B13" t="str">
            <v>PONS - 9 Rue Marius Chardon</v>
          </cell>
          <cell r="C13" t="str">
            <v>PIERRE BENITE</v>
          </cell>
          <cell r="E13" t="str">
            <v>F2</v>
          </cell>
          <cell r="F13" t="str">
            <v>1er étage</v>
          </cell>
          <cell r="G13">
            <v>50</v>
          </cell>
          <cell r="J13">
            <v>135.72</v>
          </cell>
          <cell r="L13">
            <v>135.72</v>
          </cell>
          <cell r="N13">
            <v>0</v>
          </cell>
          <cell r="P13">
            <v>0</v>
          </cell>
          <cell r="R13">
            <v>0</v>
          </cell>
          <cell r="T13">
            <v>0</v>
          </cell>
          <cell r="V13">
            <v>135.72</v>
          </cell>
          <cell r="X13">
            <v>135.72</v>
          </cell>
          <cell r="Z13">
            <v>0</v>
          </cell>
          <cell r="AB13">
            <v>0</v>
          </cell>
          <cell r="AD13">
            <v>0</v>
          </cell>
          <cell r="AF13">
            <v>0</v>
          </cell>
          <cell r="AH13">
            <v>135.72</v>
          </cell>
          <cell r="AJ13">
            <v>135.72</v>
          </cell>
          <cell r="AL13">
            <v>0</v>
          </cell>
          <cell r="AN13">
            <v>0</v>
          </cell>
          <cell r="AP13">
            <v>0</v>
          </cell>
          <cell r="AR13">
            <v>0</v>
          </cell>
          <cell r="AT13">
            <v>130.63</v>
          </cell>
          <cell r="AV13">
            <v>130.63</v>
          </cell>
          <cell r="AX13">
            <v>138.44</v>
          </cell>
          <cell r="AZ13">
            <v>138.44</v>
          </cell>
          <cell r="BB13">
            <v>115.96</v>
          </cell>
          <cell r="BD13">
            <v>115.96</v>
          </cell>
        </row>
        <row r="14">
          <cell r="B14" t="str">
            <v>ARALIS - 2 Place du Marché</v>
          </cell>
          <cell r="C14" t="str">
            <v>LYON</v>
          </cell>
          <cell r="D14" t="str">
            <v>Client : 14705    Contrat : 23211/0</v>
          </cell>
          <cell r="E14" t="str">
            <v>T2</v>
          </cell>
          <cell r="F14" t="str">
            <v>2ème étage</v>
          </cell>
          <cell r="G14">
            <v>47.5</v>
          </cell>
          <cell r="I14">
            <v>233.11</v>
          </cell>
          <cell r="J14">
            <v>40</v>
          </cell>
          <cell r="L14">
            <v>273.11</v>
          </cell>
          <cell r="M14">
            <v>233.11</v>
          </cell>
          <cell r="N14">
            <v>40</v>
          </cell>
          <cell r="P14">
            <v>273.11</v>
          </cell>
          <cell r="Q14">
            <v>233.11</v>
          </cell>
          <cell r="R14">
            <v>40</v>
          </cell>
          <cell r="T14">
            <v>273.11</v>
          </cell>
          <cell r="U14">
            <v>233.11</v>
          </cell>
          <cell r="V14">
            <v>40</v>
          </cell>
          <cell r="X14">
            <v>273.11</v>
          </cell>
          <cell r="Y14">
            <v>233.11</v>
          </cell>
          <cell r="Z14">
            <v>40</v>
          </cell>
          <cell r="AB14">
            <v>273.11</v>
          </cell>
          <cell r="AC14">
            <v>233.11</v>
          </cell>
          <cell r="AD14">
            <v>40</v>
          </cell>
          <cell r="AF14">
            <v>273.11</v>
          </cell>
          <cell r="AG14">
            <v>233.11</v>
          </cell>
          <cell r="AH14">
            <v>40</v>
          </cell>
          <cell r="AJ14">
            <v>273.11</v>
          </cell>
          <cell r="AK14">
            <v>233.11</v>
          </cell>
          <cell r="AL14">
            <v>-9.61</v>
          </cell>
          <cell r="AN14">
            <v>223.5</v>
          </cell>
          <cell r="AO14">
            <v>233.11</v>
          </cell>
          <cell r="AP14">
            <v>40</v>
          </cell>
          <cell r="AR14">
            <v>273.11</v>
          </cell>
          <cell r="AS14">
            <v>233.11</v>
          </cell>
          <cell r="AT14">
            <v>40</v>
          </cell>
          <cell r="AV14">
            <v>273.11</v>
          </cell>
          <cell r="AW14">
            <v>233.11</v>
          </cell>
          <cell r="AX14">
            <v>40</v>
          </cell>
          <cell r="AZ14">
            <v>273.11</v>
          </cell>
          <cell r="BA14">
            <v>233.11</v>
          </cell>
          <cell r="BB14">
            <v>40</v>
          </cell>
          <cell r="BD14">
            <v>0</v>
          </cell>
        </row>
        <row r="15">
          <cell r="B15" t="str">
            <v>BILLON BOUVET - 86 Rue F Jomard (1)</v>
          </cell>
          <cell r="C15" t="str">
            <v>OULLINS</v>
          </cell>
          <cell r="D15">
            <v>41101841</v>
          </cell>
          <cell r="E15" t="str">
            <v>F1</v>
          </cell>
          <cell r="F15" t="str">
            <v>3ème étage</v>
          </cell>
          <cell r="G15">
            <v>26</v>
          </cell>
          <cell r="H15" t="str">
            <v>Prélèvement</v>
          </cell>
          <cell r="I15">
            <v>371.98</v>
          </cell>
          <cell r="J15">
            <v>96.3</v>
          </cell>
          <cell r="L15">
            <v>468.28000000000003</v>
          </cell>
          <cell r="M15">
            <v>371.98</v>
          </cell>
          <cell r="N15">
            <v>96.3</v>
          </cell>
          <cell r="P15">
            <v>468.28000000000003</v>
          </cell>
          <cell r="Q15">
            <v>371.98</v>
          </cell>
          <cell r="R15">
            <v>96.3</v>
          </cell>
          <cell r="T15">
            <v>468.28000000000003</v>
          </cell>
          <cell r="U15">
            <v>371.98</v>
          </cell>
          <cell r="V15">
            <v>96.3</v>
          </cell>
          <cell r="X15">
            <v>468.28000000000003</v>
          </cell>
          <cell r="Y15">
            <v>371.98</v>
          </cell>
          <cell r="Z15">
            <v>151.30000000000001</v>
          </cell>
          <cell r="AB15">
            <v>523.28</v>
          </cell>
          <cell r="AC15">
            <v>371.98</v>
          </cell>
          <cell r="AD15">
            <v>96.3</v>
          </cell>
          <cell r="AF15">
            <v>468.28000000000003</v>
          </cell>
          <cell r="AG15">
            <v>371.98</v>
          </cell>
          <cell r="AH15">
            <v>96.3</v>
          </cell>
          <cell r="AJ15">
            <v>468.28000000000003</v>
          </cell>
          <cell r="AK15">
            <v>371.98</v>
          </cell>
          <cell r="AL15">
            <v>96.3</v>
          </cell>
          <cell r="AN15">
            <v>468.28000000000003</v>
          </cell>
          <cell r="AO15">
            <v>371.98</v>
          </cell>
          <cell r="AP15">
            <v>96.3</v>
          </cell>
          <cell r="AR15">
            <v>468.28000000000003</v>
          </cell>
          <cell r="AS15">
            <v>371.98</v>
          </cell>
          <cell r="AT15">
            <v>96.3</v>
          </cell>
          <cell r="AV15">
            <v>468.28000000000003</v>
          </cell>
          <cell r="AW15">
            <v>371.98</v>
          </cell>
          <cell r="AX15">
            <v>96.3</v>
          </cell>
          <cell r="AZ15">
            <v>468.28000000000003</v>
          </cell>
          <cell r="BA15">
            <v>371.98</v>
          </cell>
          <cell r="BB15">
            <v>96.3</v>
          </cell>
          <cell r="BD15">
            <v>468.28000000000003</v>
          </cell>
        </row>
        <row r="16">
          <cell r="B16" t="str">
            <v>BILLON BOUVET - 86 Rue F Jomard (2)</v>
          </cell>
          <cell r="C16" t="str">
            <v>OULLINS</v>
          </cell>
          <cell r="D16">
            <v>41101676</v>
          </cell>
          <cell r="E16" t="str">
            <v>F1</v>
          </cell>
          <cell r="F16" t="str">
            <v>1er étage</v>
          </cell>
          <cell r="G16">
            <v>30</v>
          </cell>
          <cell r="H16" t="str">
            <v>Prélèvement</v>
          </cell>
          <cell r="I16">
            <v>424.18</v>
          </cell>
          <cell r="J16">
            <v>66.3</v>
          </cell>
          <cell r="L16">
            <v>490.48</v>
          </cell>
          <cell r="M16">
            <v>424.18</v>
          </cell>
          <cell r="N16">
            <v>66.3</v>
          </cell>
          <cell r="P16">
            <v>490.48</v>
          </cell>
          <cell r="Q16">
            <v>424.18</v>
          </cell>
          <cell r="R16">
            <v>66.3</v>
          </cell>
          <cell r="T16">
            <v>490.48</v>
          </cell>
          <cell r="U16">
            <v>424.18</v>
          </cell>
          <cell r="V16">
            <v>66.3</v>
          </cell>
          <cell r="X16">
            <v>490.48</v>
          </cell>
          <cell r="Y16">
            <v>424.18</v>
          </cell>
          <cell r="Z16">
            <v>120.3</v>
          </cell>
          <cell r="AB16">
            <v>544.48</v>
          </cell>
          <cell r="AC16">
            <v>424.18</v>
          </cell>
          <cell r="AD16">
            <v>66.3</v>
          </cell>
          <cell r="AF16">
            <v>490.48</v>
          </cell>
          <cell r="AG16">
            <v>424.18</v>
          </cell>
          <cell r="AH16">
            <v>66.3</v>
          </cell>
          <cell r="AJ16">
            <v>490.48</v>
          </cell>
          <cell r="AK16">
            <v>424.18</v>
          </cell>
          <cell r="AL16">
            <v>66.3</v>
          </cell>
          <cell r="AN16">
            <v>490.48</v>
          </cell>
          <cell r="AO16">
            <v>424.18</v>
          </cell>
          <cell r="AP16">
            <v>66.3</v>
          </cell>
          <cell r="AR16">
            <v>490.48</v>
          </cell>
          <cell r="AS16">
            <v>419.9</v>
          </cell>
          <cell r="AT16">
            <v>66.3</v>
          </cell>
          <cell r="AV16">
            <v>486.2</v>
          </cell>
          <cell r="AW16">
            <v>419.76</v>
          </cell>
          <cell r="AX16">
            <v>105.19999999999999</v>
          </cell>
          <cell r="AZ16">
            <v>524.96</v>
          </cell>
          <cell r="BA16">
            <v>419.76</v>
          </cell>
          <cell r="BB16">
            <v>66.3</v>
          </cell>
          <cell r="BD16">
            <v>486.06</v>
          </cell>
        </row>
        <row r="17">
          <cell r="B17" t="str">
            <v>BOURGEOIS Véronique - 11 Avenue Roberto Rossellini</v>
          </cell>
          <cell r="C17" t="str">
            <v>VILLEURBANNE</v>
          </cell>
          <cell r="E17" t="str">
            <v>F2</v>
          </cell>
          <cell r="F17" t="str">
            <v>1er étage droite</v>
          </cell>
          <cell r="G17">
            <v>50</v>
          </cell>
          <cell r="I17">
            <v>500</v>
          </cell>
          <cell r="J17">
            <v>223.39</v>
          </cell>
          <cell r="L17">
            <v>723.39</v>
          </cell>
          <cell r="M17">
            <v>500</v>
          </cell>
          <cell r="N17">
            <v>223.39</v>
          </cell>
          <cell r="P17">
            <v>723.39</v>
          </cell>
          <cell r="Q17">
            <v>500</v>
          </cell>
          <cell r="R17">
            <v>223.39</v>
          </cell>
          <cell r="T17">
            <v>723.39</v>
          </cell>
          <cell r="U17">
            <v>500</v>
          </cell>
          <cell r="V17">
            <v>223.39</v>
          </cell>
          <cell r="X17">
            <v>723.39</v>
          </cell>
          <cell r="Y17">
            <v>500</v>
          </cell>
          <cell r="Z17">
            <v>435.45000000000005</v>
          </cell>
          <cell r="AB17">
            <v>935.45</v>
          </cell>
          <cell r="AC17">
            <v>500</v>
          </cell>
          <cell r="AD17">
            <v>229.18</v>
          </cell>
          <cell r="AF17">
            <v>729.18000000000006</v>
          </cell>
          <cell r="AG17">
            <v>500</v>
          </cell>
          <cell r="AH17">
            <v>229.18</v>
          </cell>
          <cell r="AJ17">
            <v>729.18000000000006</v>
          </cell>
          <cell r="AK17">
            <v>500</v>
          </cell>
          <cell r="AL17">
            <v>229.18</v>
          </cell>
          <cell r="AN17">
            <v>729.18000000000006</v>
          </cell>
          <cell r="AO17">
            <v>500</v>
          </cell>
          <cell r="AP17">
            <v>229.18</v>
          </cell>
          <cell r="AR17">
            <v>729.18000000000006</v>
          </cell>
          <cell r="AS17">
            <v>500</v>
          </cell>
          <cell r="AT17">
            <v>229.18</v>
          </cell>
          <cell r="AV17">
            <v>729.18000000000006</v>
          </cell>
          <cell r="AW17">
            <v>500</v>
          </cell>
          <cell r="AX17">
            <v>229.18</v>
          </cell>
          <cell r="AZ17">
            <v>729.18000000000006</v>
          </cell>
          <cell r="BA17">
            <v>500</v>
          </cell>
          <cell r="BB17">
            <v>229.18</v>
          </cell>
          <cell r="BD17">
            <v>0</v>
          </cell>
        </row>
        <row r="18">
          <cell r="B18" t="str">
            <v>CARRET - 115 rue stephane déchant</v>
          </cell>
          <cell r="C18" t="str">
            <v>LA MULATIERE</v>
          </cell>
          <cell r="D18" t="str">
            <v>1892-0245</v>
          </cell>
          <cell r="E18" t="str">
            <v>F1</v>
          </cell>
          <cell r="F18" t="str">
            <v>RDC</v>
          </cell>
          <cell r="G18">
            <v>32</v>
          </cell>
          <cell r="H18" t="str">
            <v>Prélèvement</v>
          </cell>
          <cell r="I18">
            <v>1434.57</v>
          </cell>
          <cell r="J18">
            <v>89</v>
          </cell>
          <cell r="L18">
            <v>1523.57</v>
          </cell>
          <cell r="M18">
            <v>0</v>
          </cell>
          <cell r="N18">
            <v>0</v>
          </cell>
          <cell r="P18">
            <v>0</v>
          </cell>
          <cell r="Q18">
            <v>0</v>
          </cell>
          <cell r="R18">
            <v>0</v>
          </cell>
          <cell r="T18">
            <v>0</v>
          </cell>
          <cell r="U18">
            <v>1434.57</v>
          </cell>
          <cell r="V18">
            <v>60</v>
          </cell>
          <cell r="X18">
            <v>1494.57</v>
          </cell>
          <cell r="Y18">
            <v>0</v>
          </cell>
          <cell r="Z18">
            <v>0</v>
          </cell>
          <cell r="AB18">
            <v>0</v>
          </cell>
          <cell r="AC18">
            <v>0</v>
          </cell>
          <cell r="AD18">
            <v>0</v>
          </cell>
          <cell r="AF18">
            <v>0</v>
          </cell>
          <cell r="AG18">
            <v>1434.57</v>
          </cell>
          <cell r="AH18">
            <v>60</v>
          </cell>
          <cell r="AJ18">
            <v>1494.57</v>
          </cell>
          <cell r="AK18">
            <v>0</v>
          </cell>
          <cell r="AL18">
            <v>0</v>
          </cell>
          <cell r="AN18">
            <v>0</v>
          </cell>
          <cell r="AO18">
            <v>0</v>
          </cell>
          <cell r="AP18">
            <v>0</v>
          </cell>
          <cell r="AR18">
            <v>0</v>
          </cell>
          <cell r="AS18">
            <v>1435.48</v>
          </cell>
          <cell r="AT18">
            <v>89</v>
          </cell>
          <cell r="AV18">
            <v>1524.48</v>
          </cell>
          <cell r="AW18">
            <v>0</v>
          </cell>
          <cell r="AX18">
            <v>0</v>
          </cell>
          <cell r="AZ18">
            <v>0</v>
          </cell>
          <cell r="BA18">
            <v>0</v>
          </cell>
          <cell r="BB18">
            <v>0</v>
          </cell>
          <cell r="BD18">
            <v>0</v>
          </cell>
        </row>
        <row r="19">
          <cell r="B19" t="str">
            <v>CARRIER PERET PERROT - 15 Rue Octavie</v>
          </cell>
          <cell r="C19" t="str">
            <v>VILLEURBANNE</v>
          </cell>
          <cell r="D19" t="str">
            <v>ALYNEA</v>
          </cell>
          <cell r="E19" t="str">
            <v>F2</v>
          </cell>
          <cell r="F19" t="str">
            <v>RDC droite</v>
          </cell>
          <cell r="G19">
            <v>29</v>
          </cell>
          <cell r="I19">
            <v>312.22000000000003</v>
          </cell>
          <cell r="J19">
            <v>28.97</v>
          </cell>
          <cell r="L19">
            <v>341.19000000000005</v>
          </cell>
          <cell r="M19">
            <v>312.22000000000003</v>
          </cell>
          <cell r="N19">
            <v>133.97</v>
          </cell>
          <cell r="P19">
            <v>446.19000000000005</v>
          </cell>
          <cell r="Q19">
            <v>312.2</v>
          </cell>
          <cell r="R19">
            <v>43.97</v>
          </cell>
          <cell r="T19">
            <v>356.16999999999996</v>
          </cell>
          <cell r="U19">
            <v>312.2</v>
          </cell>
          <cell r="V19">
            <v>1212.5999999999999</v>
          </cell>
          <cell r="X19">
            <v>1524.8</v>
          </cell>
          <cell r="Y19">
            <v>312.2</v>
          </cell>
          <cell r="Z19">
            <v>60</v>
          </cell>
          <cell r="AB19">
            <v>372.2</v>
          </cell>
          <cell r="AC19">
            <v>312.2</v>
          </cell>
          <cell r="AD19">
            <v>107.96000000000001</v>
          </cell>
          <cell r="AF19">
            <v>420.15999999999997</v>
          </cell>
          <cell r="AJ19">
            <v>0</v>
          </cell>
          <cell r="AN19">
            <v>0</v>
          </cell>
          <cell r="AR19">
            <v>0</v>
          </cell>
          <cell r="AV19">
            <v>0</v>
          </cell>
          <cell r="AZ19">
            <v>0</v>
          </cell>
          <cell r="BD19">
            <v>0</v>
          </cell>
        </row>
        <row r="20">
          <cell r="B20" t="str">
            <v>CORNEILLE SAINT MARC - 357 Rue P. Bert</v>
          </cell>
          <cell r="C20" t="str">
            <v>LYON</v>
          </cell>
          <cell r="E20" t="str">
            <v>F1</v>
          </cell>
          <cell r="F20" t="str">
            <v>2ème étage</v>
          </cell>
          <cell r="G20">
            <v>34</v>
          </cell>
          <cell r="H20" t="str">
            <v>A Régler</v>
          </cell>
          <cell r="I20">
            <v>1083.45</v>
          </cell>
          <cell r="J20">
            <v>25.95</v>
          </cell>
          <cell r="L20">
            <v>1109.4000000000001</v>
          </cell>
          <cell r="M20">
            <v>0</v>
          </cell>
          <cell r="N20">
            <v>0</v>
          </cell>
          <cell r="P20">
            <v>0</v>
          </cell>
          <cell r="Q20">
            <v>0</v>
          </cell>
          <cell r="R20">
            <v>0</v>
          </cell>
          <cell r="T20">
            <v>0</v>
          </cell>
          <cell r="U20">
            <v>1083.45</v>
          </cell>
          <cell r="V20">
            <v>25.95</v>
          </cell>
          <cell r="X20">
            <v>1109.4000000000001</v>
          </cell>
          <cell r="Y20">
            <v>0</v>
          </cell>
          <cell r="Z20">
            <v>0</v>
          </cell>
          <cell r="AB20">
            <v>0</v>
          </cell>
          <cell r="AC20">
            <v>0</v>
          </cell>
          <cell r="AD20">
            <v>0</v>
          </cell>
          <cell r="AF20">
            <v>0</v>
          </cell>
          <cell r="AG20">
            <v>1090.5</v>
          </cell>
          <cell r="AH20">
            <v>30.65</v>
          </cell>
          <cell r="AJ20">
            <v>1121.1500000000001</v>
          </cell>
          <cell r="AK20">
            <v>0</v>
          </cell>
          <cell r="AL20">
            <v>0</v>
          </cell>
          <cell r="AN20">
            <v>0</v>
          </cell>
          <cell r="AO20">
            <v>0</v>
          </cell>
          <cell r="AP20">
            <v>0</v>
          </cell>
          <cell r="AR20">
            <v>0</v>
          </cell>
          <cell r="AS20">
            <v>1090.5</v>
          </cell>
          <cell r="AT20">
            <v>25.95</v>
          </cell>
          <cell r="AV20">
            <v>1116.45</v>
          </cell>
          <cell r="AW20">
            <v>0</v>
          </cell>
          <cell r="AX20">
            <v>0</v>
          </cell>
          <cell r="AZ20">
            <v>0</v>
          </cell>
          <cell r="BA20">
            <v>0</v>
          </cell>
          <cell r="BB20">
            <v>0</v>
          </cell>
          <cell r="BD20">
            <v>0</v>
          </cell>
        </row>
        <row r="21">
          <cell r="B21" t="str">
            <v>DELASTRE Immobilier - 4 Gde rue de la Croix Rousse</v>
          </cell>
          <cell r="C21" t="str">
            <v>LYON</v>
          </cell>
          <cell r="D21" t="str">
            <v>000751000602/00001921</v>
          </cell>
          <cell r="E21" t="str">
            <v>F2</v>
          </cell>
          <cell r="F21" t="str">
            <v>3ème gauche</v>
          </cell>
          <cell r="G21">
            <v>30</v>
          </cell>
          <cell r="H21" t="str">
            <v>Prélèvement</v>
          </cell>
          <cell r="I21">
            <v>441.91</v>
          </cell>
          <cell r="J21">
            <v>31.9</v>
          </cell>
          <cell r="L21">
            <v>473.81</v>
          </cell>
          <cell r="M21">
            <v>441.91</v>
          </cell>
          <cell r="N21">
            <v>31.9</v>
          </cell>
          <cell r="P21">
            <v>473.81</v>
          </cell>
          <cell r="Q21">
            <v>441.91</v>
          </cell>
          <cell r="R21">
            <v>59.900000000000006</v>
          </cell>
          <cell r="T21">
            <v>501.81000000000006</v>
          </cell>
          <cell r="U21">
            <v>441.91</v>
          </cell>
          <cell r="V21">
            <v>32.020000000000003</v>
          </cell>
          <cell r="X21">
            <v>473.93</v>
          </cell>
          <cell r="Y21">
            <v>441.91</v>
          </cell>
          <cell r="Z21">
            <v>32.020000000000003</v>
          </cell>
          <cell r="AB21">
            <v>473.93</v>
          </cell>
          <cell r="AC21">
            <v>441.91</v>
          </cell>
          <cell r="AD21">
            <v>32.020000000000003</v>
          </cell>
          <cell r="AF21">
            <v>473.93</v>
          </cell>
          <cell r="AG21">
            <v>441.91</v>
          </cell>
          <cell r="AH21">
            <v>32.020000000000003</v>
          </cell>
          <cell r="AJ21">
            <v>473.93</v>
          </cell>
          <cell r="AK21">
            <v>441.91</v>
          </cell>
          <cell r="AL21">
            <v>32.020000000000003</v>
          </cell>
          <cell r="AN21">
            <v>473.93</v>
          </cell>
          <cell r="AO21">
            <v>441.91</v>
          </cell>
          <cell r="AP21">
            <v>32.020000000000003</v>
          </cell>
          <cell r="AR21">
            <v>473.93</v>
          </cell>
          <cell r="AS21">
            <v>441.91</v>
          </cell>
          <cell r="AT21">
            <v>32.020000000000003</v>
          </cell>
          <cell r="AV21">
            <v>473.93</v>
          </cell>
          <cell r="AW21">
            <v>444.31</v>
          </cell>
          <cell r="AX21">
            <v>32.020000000000003</v>
          </cell>
          <cell r="AZ21">
            <v>476.33</v>
          </cell>
          <cell r="BA21">
            <v>442.15</v>
          </cell>
          <cell r="BB21">
            <v>32.020000000000003</v>
          </cell>
          <cell r="BD21">
            <v>474.16999999999996</v>
          </cell>
        </row>
        <row r="22">
          <cell r="B22" t="str">
            <v>DYNACITE - 7 Chemin Hector berlioz</v>
          </cell>
          <cell r="C22" t="str">
            <v>VAULX EN VELIN</v>
          </cell>
          <cell r="D22">
            <v>212967</v>
          </cell>
          <cell r="E22" t="str">
            <v>F3</v>
          </cell>
          <cell r="F22" t="str">
            <v>RDC</v>
          </cell>
          <cell r="G22">
            <v>65</v>
          </cell>
          <cell r="H22" t="str">
            <v>Prélèvement</v>
          </cell>
          <cell r="I22">
            <v>322.60000000000002</v>
          </cell>
          <cell r="J22">
            <v>230.59999999999997</v>
          </cell>
          <cell r="L22">
            <v>553.20000000000005</v>
          </cell>
          <cell r="M22">
            <v>322.60000000000002</v>
          </cell>
          <cell r="N22">
            <v>230.59999999999997</v>
          </cell>
          <cell r="P22">
            <v>553.20000000000005</v>
          </cell>
          <cell r="Q22">
            <v>322.60000000000002</v>
          </cell>
          <cell r="R22">
            <v>230.59999999999997</v>
          </cell>
          <cell r="T22">
            <v>553.20000000000005</v>
          </cell>
          <cell r="U22">
            <v>322.60000000000002</v>
          </cell>
          <cell r="V22">
            <v>319.24</v>
          </cell>
          <cell r="X22">
            <v>641.84</v>
          </cell>
          <cell r="Y22">
            <v>322.60000000000002</v>
          </cell>
          <cell r="Z22">
            <v>247.24</v>
          </cell>
          <cell r="AB22">
            <v>569.84</v>
          </cell>
          <cell r="AC22">
            <v>322.60000000000002</v>
          </cell>
          <cell r="AD22">
            <v>247.24</v>
          </cell>
          <cell r="AF22">
            <v>569.84</v>
          </cell>
          <cell r="AG22">
            <v>322.60000000000002</v>
          </cell>
          <cell r="AH22">
            <v>247.24</v>
          </cell>
          <cell r="AJ22">
            <v>569.84</v>
          </cell>
          <cell r="AK22">
            <v>322.60000000000002</v>
          </cell>
          <cell r="AL22">
            <v>247.24</v>
          </cell>
          <cell r="AN22">
            <v>569.84</v>
          </cell>
          <cell r="AO22">
            <v>322.60000000000002</v>
          </cell>
          <cell r="AP22">
            <v>247.24</v>
          </cell>
          <cell r="AR22">
            <v>569.84</v>
          </cell>
          <cell r="AS22">
            <v>322.60000000000002</v>
          </cell>
          <cell r="AT22">
            <v>247.24</v>
          </cell>
          <cell r="AV22">
            <v>569.84</v>
          </cell>
          <cell r="AW22">
            <v>322.60000000000002</v>
          </cell>
          <cell r="AX22">
            <v>247.24</v>
          </cell>
          <cell r="AZ22">
            <v>569.84</v>
          </cell>
          <cell r="BA22">
            <v>322.60000000000002</v>
          </cell>
          <cell r="BB22">
            <v>247.24</v>
          </cell>
          <cell r="BD22">
            <v>569.84</v>
          </cell>
        </row>
        <row r="23">
          <cell r="B23" t="str">
            <v>EST METROPOLE HABITAT - 14 Rue Auguste Blanqui</v>
          </cell>
          <cell r="C23" t="str">
            <v>VILLEURBANNE</v>
          </cell>
          <cell r="D23" t="str">
            <v>148255/39</v>
          </cell>
          <cell r="E23" t="str">
            <v>F4</v>
          </cell>
          <cell r="F23" t="str">
            <v>1er étage</v>
          </cell>
          <cell r="G23">
            <v>76</v>
          </cell>
          <cell r="H23" t="str">
            <v>Prélèvement</v>
          </cell>
          <cell r="I23">
            <v>501.72</v>
          </cell>
          <cell r="J23">
            <v>59.94</v>
          </cell>
          <cell r="L23">
            <v>561.66000000000008</v>
          </cell>
          <cell r="M23">
            <v>501.72</v>
          </cell>
          <cell r="N23">
            <v>59.94</v>
          </cell>
          <cell r="P23">
            <v>561.66000000000008</v>
          </cell>
          <cell r="Q23">
            <v>501.72</v>
          </cell>
          <cell r="R23">
            <v>59.94</v>
          </cell>
          <cell r="T23">
            <v>561.66000000000008</v>
          </cell>
          <cell r="U23">
            <v>501.72</v>
          </cell>
          <cell r="V23">
            <v>59.94</v>
          </cell>
          <cell r="X23">
            <v>561.66000000000008</v>
          </cell>
          <cell r="Y23">
            <v>501.72</v>
          </cell>
          <cell r="Z23">
            <v>59.94</v>
          </cell>
          <cell r="AB23">
            <v>561.66000000000008</v>
          </cell>
          <cell r="AC23">
            <v>501.72</v>
          </cell>
          <cell r="AD23">
            <v>59.94</v>
          </cell>
          <cell r="AF23">
            <v>561.66000000000008</v>
          </cell>
          <cell r="AG23">
            <v>501.72</v>
          </cell>
          <cell r="AH23">
            <v>59.94</v>
          </cell>
          <cell r="AJ23">
            <v>561.66000000000008</v>
          </cell>
          <cell r="AK23">
            <v>501.72</v>
          </cell>
          <cell r="AL23">
            <v>59.94</v>
          </cell>
          <cell r="AN23">
            <v>561.66000000000008</v>
          </cell>
          <cell r="AO23">
            <v>501.72</v>
          </cell>
          <cell r="AP23">
            <v>59.94</v>
          </cell>
          <cell r="AR23">
            <v>561.66000000000008</v>
          </cell>
          <cell r="AS23">
            <v>501.72</v>
          </cell>
          <cell r="AT23">
            <v>51.839999999999996</v>
          </cell>
          <cell r="AV23">
            <v>553.56000000000006</v>
          </cell>
          <cell r="AW23">
            <v>501.72</v>
          </cell>
          <cell r="AX23">
            <v>59.94</v>
          </cell>
          <cell r="AZ23">
            <v>561.66000000000008</v>
          </cell>
          <cell r="BA23">
            <v>501.72</v>
          </cell>
          <cell r="BB23">
            <v>59.94</v>
          </cell>
          <cell r="BD23">
            <v>561.66000000000008</v>
          </cell>
        </row>
        <row r="24">
          <cell r="B24" t="str">
            <v>EST METROPOLE HABITAT - 22 rue Clément Michut</v>
          </cell>
          <cell r="C24" t="str">
            <v>VILLEURBANNE</v>
          </cell>
          <cell r="D24" t="str">
            <v>128196/59 PORTE 1115</v>
          </cell>
          <cell r="E24" t="str">
            <v>F3</v>
          </cell>
          <cell r="F24" t="str">
            <v>5ème étage</v>
          </cell>
          <cell r="G24">
            <v>70.47</v>
          </cell>
          <cell r="H24" t="str">
            <v>Prélèvement</v>
          </cell>
          <cell r="I24">
            <v>470.24</v>
          </cell>
          <cell r="J24">
            <v>122.84</v>
          </cell>
          <cell r="L24">
            <v>593.08000000000004</v>
          </cell>
          <cell r="M24">
            <v>470.24</v>
          </cell>
          <cell r="N24">
            <v>122.84</v>
          </cell>
          <cell r="P24">
            <v>593.08000000000004</v>
          </cell>
          <cell r="Q24">
            <v>470.24</v>
          </cell>
          <cell r="R24">
            <v>122.84</v>
          </cell>
          <cell r="T24">
            <v>593.08000000000004</v>
          </cell>
          <cell r="U24">
            <v>470.24</v>
          </cell>
          <cell r="V24">
            <v>122.84</v>
          </cell>
          <cell r="X24">
            <v>593.08000000000004</v>
          </cell>
          <cell r="Y24">
            <v>470.24</v>
          </cell>
          <cell r="Z24">
            <v>122.84</v>
          </cell>
          <cell r="AB24">
            <v>593.08000000000004</v>
          </cell>
          <cell r="AC24">
            <v>470.24</v>
          </cell>
          <cell r="AD24">
            <v>122.84</v>
          </cell>
          <cell r="AF24">
            <v>593.08000000000004</v>
          </cell>
          <cell r="AG24">
            <v>470.24</v>
          </cell>
          <cell r="AH24">
            <v>122.84</v>
          </cell>
          <cell r="AJ24">
            <v>593.08000000000004</v>
          </cell>
          <cell r="AK24">
            <v>470.24</v>
          </cell>
          <cell r="AL24">
            <v>122.84</v>
          </cell>
          <cell r="AN24">
            <v>593.08000000000004</v>
          </cell>
          <cell r="AO24">
            <v>470.24</v>
          </cell>
          <cell r="AP24">
            <v>122.84</v>
          </cell>
          <cell r="AR24">
            <v>593.08000000000004</v>
          </cell>
          <cell r="AS24">
            <v>470.24</v>
          </cell>
          <cell r="AT24">
            <v>122.84</v>
          </cell>
          <cell r="AV24">
            <v>593.08000000000004</v>
          </cell>
          <cell r="AW24">
            <v>470.24</v>
          </cell>
          <cell r="AX24">
            <v>122.84</v>
          </cell>
          <cell r="AZ24">
            <v>593.08000000000004</v>
          </cell>
          <cell r="BA24">
            <v>470.24</v>
          </cell>
          <cell r="BB24">
            <v>342.64</v>
          </cell>
          <cell r="BD24">
            <v>812.88</v>
          </cell>
        </row>
        <row r="25">
          <cell r="B25" t="str">
            <v>EST METROPOLE HABITAT - 26 rue Clément Michut</v>
          </cell>
          <cell r="C25" t="str">
            <v>VILLEURBANNE</v>
          </cell>
          <cell r="D25" t="str">
            <v>128196/59 PORTE 1202</v>
          </cell>
          <cell r="E25" t="str">
            <v>F2</v>
          </cell>
          <cell r="F25" t="str">
            <v>RDC</v>
          </cell>
          <cell r="G25">
            <v>58.61</v>
          </cell>
          <cell r="H25" t="str">
            <v>Prélèvement</v>
          </cell>
          <cell r="I25">
            <v>542.74</v>
          </cell>
          <cell r="J25">
            <v>104.75</v>
          </cell>
          <cell r="L25">
            <v>647.49</v>
          </cell>
          <cell r="M25">
            <v>542.74</v>
          </cell>
          <cell r="N25">
            <v>104.75</v>
          </cell>
          <cell r="P25">
            <v>647.49</v>
          </cell>
          <cell r="Q25">
            <v>542.74</v>
          </cell>
          <cell r="R25">
            <v>104.75</v>
          </cell>
          <cell r="T25">
            <v>647.49</v>
          </cell>
          <cell r="U25">
            <v>542.74</v>
          </cell>
          <cell r="V25">
            <v>104.75</v>
          </cell>
          <cell r="X25">
            <v>647.49</v>
          </cell>
          <cell r="Y25">
            <v>542.74</v>
          </cell>
          <cell r="Z25">
            <v>104.75</v>
          </cell>
          <cell r="AB25">
            <v>647.49</v>
          </cell>
          <cell r="AC25">
            <v>542.74</v>
          </cell>
          <cell r="AD25">
            <v>104.75</v>
          </cell>
          <cell r="AF25">
            <v>647.49</v>
          </cell>
          <cell r="AG25">
            <v>542.74</v>
          </cell>
          <cell r="AH25">
            <v>104.75</v>
          </cell>
          <cell r="AJ25">
            <v>647.49</v>
          </cell>
          <cell r="AK25">
            <v>542.74</v>
          </cell>
          <cell r="AL25">
            <v>104.75</v>
          </cell>
          <cell r="AN25">
            <v>647.49</v>
          </cell>
          <cell r="AO25">
            <v>542.74</v>
          </cell>
          <cell r="AP25">
            <v>104.75</v>
          </cell>
          <cell r="AR25">
            <v>647.49</v>
          </cell>
          <cell r="AS25">
            <v>542.74</v>
          </cell>
          <cell r="AT25">
            <v>104.75</v>
          </cell>
          <cell r="AV25">
            <v>647.49</v>
          </cell>
          <cell r="AW25">
            <v>542.74</v>
          </cell>
          <cell r="AX25">
            <v>104.75</v>
          </cell>
          <cell r="AZ25">
            <v>647.49</v>
          </cell>
          <cell r="BA25">
            <v>542.74</v>
          </cell>
          <cell r="BB25">
            <v>216.50000000000003</v>
          </cell>
          <cell r="BD25">
            <v>759.24</v>
          </cell>
        </row>
        <row r="26">
          <cell r="B26" t="str">
            <v>EST METROPOLE HABITAT - 49 Rue du 8 mai 1945</v>
          </cell>
          <cell r="C26" t="str">
            <v>VILLEURBANNE</v>
          </cell>
          <cell r="D26" t="str">
            <v>130768/12</v>
          </cell>
          <cell r="E26" t="str">
            <v>F3</v>
          </cell>
          <cell r="F26" t="str">
            <v>4ème étage</v>
          </cell>
          <cell r="G26">
            <v>59</v>
          </cell>
          <cell r="H26" t="str">
            <v>Prélèvement</v>
          </cell>
          <cell r="I26">
            <v>263.24</v>
          </cell>
          <cell r="J26">
            <v>98.9</v>
          </cell>
          <cell r="L26">
            <v>362.14</v>
          </cell>
          <cell r="M26">
            <v>263.24</v>
          </cell>
          <cell r="N26">
            <v>106.9</v>
          </cell>
          <cell r="P26">
            <v>370.14</v>
          </cell>
          <cell r="Q26">
            <v>263.24</v>
          </cell>
          <cell r="R26">
            <v>98.9</v>
          </cell>
          <cell r="T26">
            <v>362.14</v>
          </cell>
          <cell r="U26">
            <v>263.24</v>
          </cell>
          <cell r="V26">
            <v>98.9</v>
          </cell>
          <cell r="X26">
            <v>362.14</v>
          </cell>
          <cell r="Y26">
            <v>263.24</v>
          </cell>
          <cell r="Z26">
            <v>98.9</v>
          </cell>
          <cell r="AB26">
            <v>362.14</v>
          </cell>
          <cell r="AC26">
            <v>263.24</v>
          </cell>
          <cell r="AD26">
            <v>98.9</v>
          </cell>
          <cell r="AF26">
            <v>362.14</v>
          </cell>
          <cell r="AG26">
            <v>263.24</v>
          </cell>
          <cell r="AH26">
            <v>98.9</v>
          </cell>
          <cell r="AJ26">
            <v>362.14</v>
          </cell>
          <cell r="AK26">
            <v>263.24</v>
          </cell>
          <cell r="AL26">
            <v>98.9</v>
          </cell>
          <cell r="AN26">
            <v>362.14</v>
          </cell>
          <cell r="AO26">
            <v>263.24</v>
          </cell>
          <cell r="AP26">
            <v>98.9</v>
          </cell>
          <cell r="AR26">
            <v>362.14</v>
          </cell>
          <cell r="AS26">
            <v>263.24</v>
          </cell>
          <cell r="AT26">
            <v>-69.069999999999993</v>
          </cell>
          <cell r="AV26">
            <v>194.17000000000002</v>
          </cell>
          <cell r="AW26">
            <v>263.24</v>
          </cell>
          <cell r="AX26">
            <v>148.9</v>
          </cell>
          <cell r="AZ26">
            <v>412.14</v>
          </cell>
          <cell r="BA26">
            <v>263.24</v>
          </cell>
          <cell r="BB26">
            <v>98.9</v>
          </cell>
          <cell r="BD26">
            <v>362.14</v>
          </cell>
        </row>
        <row r="27">
          <cell r="B27" t="str">
            <v>EST METROPOLE HABITAT - 51 Rue Vaillant</v>
          </cell>
          <cell r="C27" t="str">
            <v>VILLEURBANNE</v>
          </cell>
          <cell r="D27" t="str">
            <v>151594/80 PORTE 101C</v>
          </cell>
          <cell r="E27" t="str">
            <v>F3</v>
          </cell>
          <cell r="F27" t="str">
            <v>1er étage</v>
          </cell>
          <cell r="G27">
            <v>75</v>
          </cell>
          <cell r="H27" t="str">
            <v>Prélèvement</v>
          </cell>
          <cell r="Y27">
            <v>103.33</v>
          </cell>
          <cell r="Z27">
            <v>19.79</v>
          </cell>
          <cell r="AB27">
            <v>123.12</v>
          </cell>
          <cell r="AC27">
            <v>457.6</v>
          </cell>
          <cell r="AD27">
            <v>87.62</v>
          </cell>
          <cell r="AF27">
            <v>545.22</v>
          </cell>
          <cell r="AG27">
            <v>457.6</v>
          </cell>
          <cell r="AH27">
            <v>87.62</v>
          </cell>
          <cell r="AJ27">
            <v>545.22</v>
          </cell>
          <cell r="AK27">
            <v>457.6</v>
          </cell>
          <cell r="AL27">
            <v>87.62</v>
          </cell>
          <cell r="AN27">
            <v>545.22</v>
          </cell>
          <cell r="AO27">
            <v>457.6</v>
          </cell>
          <cell r="AP27">
            <v>87.62</v>
          </cell>
          <cell r="AR27">
            <v>545.22</v>
          </cell>
          <cell r="AS27">
            <v>457.6</v>
          </cell>
          <cell r="AT27">
            <v>87.62</v>
          </cell>
          <cell r="AV27">
            <v>545.22</v>
          </cell>
          <cell r="AW27">
            <v>457.6</v>
          </cell>
          <cell r="AX27">
            <v>87.62</v>
          </cell>
          <cell r="AZ27">
            <v>545.22</v>
          </cell>
          <cell r="BA27">
            <v>457.6</v>
          </cell>
          <cell r="BB27">
            <v>87.62</v>
          </cell>
          <cell r="BD27">
            <v>545.22</v>
          </cell>
        </row>
        <row r="28">
          <cell r="B28" t="str">
            <v>EST METROPOLE HABITAT - 6 Chemin de la Boube</v>
          </cell>
          <cell r="C28" t="str">
            <v>VILLEURBANNE</v>
          </cell>
          <cell r="D28" t="str">
            <v>127329/65</v>
          </cell>
          <cell r="E28" t="str">
            <v>F3</v>
          </cell>
          <cell r="F28" t="str">
            <v>3ème étage</v>
          </cell>
          <cell r="G28">
            <v>59</v>
          </cell>
          <cell r="I28">
            <v>268.45</v>
          </cell>
          <cell r="J28">
            <v>101.08000000000001</v>
          </cell>
          <cell r="L28">
            <v>369.53</v>
          </cell>
          <cell r="M28">
            <v>268.45</v>
          </cell>
          <cell r="N28">
            <v>101.08000000000001</v>
          </cell>
          <cell r="P28">
            <v>369.53</v>
          </cell>
          <cell r="Q28">
            <v>268.45</v>
          </cell>
          <cell r="R28">
            <v>101.08000000000001</v>
          </cell>
          <cell r="T28">
            <v>369.53</v>
          </cell>
          <cell r="U28">
            <v>268.45</v>
          </cell>
          <cell r="V28">
            <v>101.08000000000001</v>
          </cell>
          <cell r="X28">
            <v>369.53</v>
          </cell>
          <cell r="Y28">
            <v>268.45</v>
          </cell>
          <cell r="Z28">
            <v>101.08000000000001</v>
          </cell>
          <cell r="AB28">
            <v>369.53</v>
          </cell>
          <cell r="AC28">
            <v>268.45</v>
          </cell>
          <cell r="AD28">
            <v>101.08000000000001</v>
          </cell>
          <cell r="AF28">
            <v>369.53</v>
          </cell>
          <cell r="AG28">
            <v>268.45</v>
          </cell>
          <cell r="AH28">
            <v>101.08000000000001</v>
          </cell>
          <cell r="AJ28">
            <v>369.53</v>
          </cell>
          <cell r="AK28">
            <v>268.45</v>
          </cell>
          <cell r="AL28">
            <v>101.08000000000001</v>
          </cell>
          <cell r="AN28">
            <v>369.53</v>
          </cell>
          <cell r="AO28">
            <v>268.45</v>
          </cell>
          <cell r="AP28">
            <v>101.08000000000001</v>
          </cell>
          <cell r="AR28">
            <v>369.53</v>
          </cell>
          <cell r="AS28">
            <v>268.45</v>
          </cell>
          <cell r="AT28">
            <v>-63.839999999999975</v>
          </cell>
          <cell r="AV28">
            <v>204.61</v>
          </cell>
          <cell r="AW28">
            <v>268.45</v>
          </cell>
          <cell r="AX28">
            <v>101.08000000000001</v>
          </cell>
          <cell r="AZ28">
            <v>369.53</v>
          </cell>
          <cell r="BA28">
            <v>268.45</v>
          </cell>
          <cell r="BB28">
            <v>101.08000000000001</v>
          </cell>
          <cell r="BD28">
            <v>369.53</v>
          </cell>
        </row>
        <row r="29">
          <cell r="B29" t="str">
            <v>GIBELIN  Jean-Louis - 77 Rue Philippe Fabia - Montée 4</v>
          </cell>
          <cell r="C29" t="str">
            <v>LYON</v>
          </cell>
          <cell r="E29" t="str">
            <v>F3</v>
          </cell>
          <cell r="F29" t="str">
            <v>13ème droite</v>
          </cell>
          <cell r="G29">
            <v>79</v>
          </cell>
          <cell r="I29">
            <v>2096.9699999999998</v>
          </cell>
          <cell r="J29">
            <v>300</v>
          </cell>
          <cell r="L29">
            <v>2396.9699999999998</v>
          </cell>
          <cell r="M29">
            <v>0</v>
          </cell>
          <cell r="N29">
            <v>0</v>
          </cell>
          <cell r="P29">
            <v>0</v>
          </cell>
          <cell r="Q29">
            <v>0</v>
          </cell>
          <cell r="R29">
            <v>0</v>
          </cell>
          <cell r="T29">
            <v>0</v>
          </cell>
          <cell r="U29">
            <v>2096.9699999999998</v>
          </cell>
          <cell r="V29">
            <v>300</v>
          </cell>
          <cell r="X29">
            <v>2396.9699999999998</v>
          </cell>
          <cell r="Y29">
            <v>0</v>
          </cell>
          <cell r="Z29">
            <v>0</v>
          </cell>
          <cell r="AB29">
            <v>0</v>
          </cell>
          <cell r="AC29">
            <v>0</v>
          </cell>
          <cell r="AD29">
            <v>0</v>
          </cell>
          <cell r="AF29">
            <v>0</v>
          </cell>
          <cell r="AG29">
            <v>484.39</v>
          </cell>
          <cell r="AH29">
            <v>73</v>
          </cell>
          <cell r="AJ29">
            <v>557.39</v>
          </cell>
          <cell r="AK29">
            <v>1796.9699999999998</v>
          </cell>
          <cell r="AL29">
            <v>300</v>
          </cell>
          <cell r="AN29">
            <v>2096.9699999999998</v>
          </cell>
          <cell r="AO29">
            <v>0</v>
          </cell>
          <cell r="AP29">
            <v>138</v>
          </cell>
          <cell r="AR29">
            <v>138</v>
          </cell>
          <cell r="AS29">
            <v>1796.9699999999998</v>
          </cell>
          <cell r="AT29">
            <v>300</v>
          </cell>
          <cell r="AV29">
            <v>2096.9699999999998</v>
          </cell>
          <cell r="AZ29">
            <v>0</v>
          </cell>
          <cell r="BD29">
            <v>0</v>
          </cell>
        </row>
        <row r="30">
          <cell r="B30" t="str">
            <v>GIBELIN Marie - 18 Rue Ampère</v>
          </cell>
          <cell r="C30" t="str">
            <v>OULLINS</v>
          </cell>
          <cell r="E30" t="str">
            <v>F3</v>
          </cell>
          <cell r="F30" t="str">
            <v>1er étage</v>
          </cell>
          <cell r="G30">
            <v>56</v>
          </cell>
          <cell r="I30">
            <v>1957.11</v>
          </cell>
          <cell r="J30">
            <v>240</v>
          </cell>
          <cell r="L30">
            <v>2197.1099999999997</v>
          </cell>
          <cell r="M30">
            <v>0</v>
          </cell>
          <cell r="N30">
            <v>0</v>
          </cell>
          <cell r="P30">
            <v>0</v>
          </cell>
          <cell r="Q30">
            <v>0</v>
          </cell>
          <cell r="R30">
            <v>0</v>
          </cell>
          <cell r="T30">
            <v>0</v>
          </cell>
          <cell r="U30">
            <v>1957.11</v>
          </cell>
          <cell r="V30">
            <v>240</v>
          </cell>
          <cell r="X30">
            <v>2197.1099999999997</v>
          </cell>
          <cell r="Y30">
            <v>0</v>
          </cell>
          <cell r="Z30">
            <v>0</v>
          </cell>
          <cell r="AB30">
            <v>0</v>
          </cell>
          <cell r="AC30">
            <v>0</v>
          </cell>
          <cell r="AD30">
            <v>0</v>
          </cell>
          <cell r="AF30">
            <v>0</v>
          </cell>
          <cell r="AG30">
            <v>1957.11</v>
          </cell>
          <cell r="AH30">
            <v>240</v>
          </cell>
          <cell r="AJ30">
            <v>2197.1099999999997</v>
          </cell>
          <cell r="AK30">
            <v>0</v>
          </cell>
          <cell r="AL30">
            <v>0</v>
          </cell>
          <cell r="AN30">
            <v>0</v>
          </cell>
          <cell r="AO30">
            <v>0</v>
          </cell>
          <cell r="AP30">
            <v>81</v>
          </cell>
          <cell r="AR30">
            <v>81</v>
          </cell>
          <cell r="AS30">
            <v>1957.11</v>
          </cell>
          <cell r="AT30">
            <v>240</v>
          </cell>
          <cell r="AV30">
            <v>2197.1099999999997</v>
          </cell>
          <cell r="AW30">
            <v>0</v>
          </cell>
          <cell r="AX30">
            <v>42.67</v>
          </cell>
          <cell r="AZ30">
            <v>42.67</v>
          </cell>
          <cell r="BA30">
            <v>0</v>
          </cell>
          <cell r="BB30">
            <v>0</v>
          </cell>
          <cell r="BD30">
            <v>0</v>
          </cell>
        </row>
        <row r="31">
          <cell r="B31" t="str">
            <v>GRAND LYON HABITAT - 123 Rue Massena</v>
          </cell>
          <cell r="C31" t="str">
            <v>LYON</v>
          </cell>
          <cell r="D31">
            <v>16010787</v>
          </cell>
          <cell r="E31" t="str">
            <v>F4</v>
          </cell>
          <cell r="F31" t="str">
            <v>5ème</v>
          </cell>
          <cell r="G31">
            <v>82</v>
          </cell>
          <cell r="H31" t="str">
            <v>Prélèvement</v>
          </cell>
          <cell r="I31">
            <v>493.54</v>
          </cell>
          <cell r="J31">
            <v>147.47999999999999</v>
          </cell>
          <cell r="L31">
            <v>641.02</v>
          </cell>
          <cell r="M31">
            <v>493.54</v>
          </cell>
          <cell r="N31">
            <v>159.12</v>
          </cell>
          <cell r="P31">
            <v>652.66000000000008</v>
          </cell>
          <cell r="Q31">
            <v>493.54</v>
          </cell>
          <cell r="R31">
            <v>147.47999999999999</v>
          </cell>
          <cell r="T31">
            <v>641.02</v>
          </cell>
          <cell r="U31">
            <v>493.54</v>
          </cell>
          <cell r="V31">
            <v>159.12</v>
          </cell>
          <cell r="X31">
            <v>652.66000000000008</v>
          </cell>
          <cell r="Y31">
            <v>493.54</v>
          </cell>
          <cell r="Z31">
            <v>156.20999999999998</v>
          </cell>
          <cell r="AB31">
            <v>649.75</v>
          </cell>
          <cell r="AC31">
            <v>493.54</v>
          </cell>
          <cell r="AD31">
            <v>141.66</v>
          </cell>
          <cell r="AF31">
            <v>635.20000000000005</v>
          </cell>
          <cell r="AH31">
            <v>49.47</v>
          </cell>
          <cell r="AJ31">
            <v>49.47</v>
          </cell>
          <cell r="AN31">
            <v>0</v>
          </cell>
          <cell r="AR31">
            <v>0</v>
          </cell>
          <cell r="AV31">
            <v>0</v>
          </cell>
          <cell r="AZ31">
            <v>0</v>
          </cell>
          <cell r="BB31">
            <v>-250.17</v>
          </cell>
          <cell r="BD31">
            <v>0</v>
          </cell>
        </row>
        <row r="32">
          <cell r="B32" t="str">
            <v>GRAND LYON HABITAT - 10 passage Dumont</v>
          </cell>
          <cell r="C32" t="str">
            <v>LYON</v>
          </cell>
          <cell r="D32" t="str">
            <v>16039172 / 01P05144011002</v>
          </cell>
          <cell r="E32" t="str">
            <v>F1</v>
          </cell>
          <cell r="F32" t="str">
            <v>RDC</v>
          </cell>
          <cell r="G32">
            <v>30</v>
          </cell>
          <cell r="I32">
            <v>938.61</v>
          </cell>
          <cell r="J32">
            <v>26.82</v>
          </cell>
          <cell r="L32">
            <v>965.43000000000006</v>
          </cell>
          <cell r="M32">
            <v>0</v>
          </cell>
          <cell r="N32">
            <v>0</v>
          </cell>
          <cell r="P32">
            <v>0</v>
          </cell>
          <cell r="Q32">
            <v>0</v>
          </cell>
          <cell r="R32">
            <v>0</v>
          </cell>
          <cell r="T32">
            <v>0</v>
          </cell>
          <cell r="U32">
            <v>938.61</v>
          </cell>
          <cell r="V32">
            <v>26.82</v>
          </cell>
          <cell r="X32">
            <v>965.43000000000006</v>
          </cell>
          <cell r="Y32">
            <v>0</v>
          </cell>
          <cell r="Z32">
            <v>0</v>
          </cell>
          <cell r="AB32">
            <v>0</v>
          </cell>
          <cell r="AC32">
            <v>0</v>
          </cell>
          <cell r="AD32">
            <v>0</v>
          </cell>
          <cell r="AF32">
            <v>0</v>
          </cell>
          <cell r="AG32">
            <v>296.35000000000002</v>
          </cell>
          <cell r="AH32">
            <v>13.87</v>
          </cell>
          <cell r="AJ32">
            <v>310.22000000000003</v>
          </cell>
          <cell r="AK32">
            <v>296.35000000000002</v>
          </cell>
          <cell r="AL32">
            <v>13.87</v>
          </cell>
          <cell r="AN32">
            <v>310.22000000000003</v>
          </cell>
          <cell r="AO32">
            <v>312.87</v>
          </cell>
          <cell r="AP32">
            <v>13.87</v>
          </cell>
          <cell r="AR32">
            <v>326.74</v>
          </cell>
          <cell r="AS32">
            <v>312.87</v>
          </cell>
          <cell r="AT32">
            <v>13.87</v>
          </cell>
          <cell r="AV32">
            <v>326.74</v>
          </cell>
          <cell r="AW32">
            <v>312.87</v>
          </cell>
          <cell r="AX32">
            <v>13.87</v>
          </cell>
          <cell r="AZ32">
            <v>326.74</v>
          </cell>
          <cell r="BA32">
            <v>312.87</v>
          </cell>
          <cell r="BB32">
            <v>13.87</v>
          </cell>
          <cell r="BD32">
            <v>326.74</v>
          </cell>
        </row>
        <row r="33">
          <cell r="B33" t="str">
            <v>GRAND LYON HABITAT - 13 Rue Albert Camus</v>
          </cell>
          <cell r="C33" t="str">
            <v>VAULX EN VELIN</v>
          </cell>
          <cell r="D33" t="str">
            <v>01VA0362051038</v>
          </cell>
          <cell r="E33" t="str">
            <v>F3</v>
          </cell>
          <cell r="F33" t="str">
            <v>10ème</v>
          </cell>
          <cell r="G33">
            <v>80</v>
          </cell>
          <cell r="H33" t="str">
            <v>Prélèvement</v>
          </cell>
          <cell r="I33">
            <v>399.76</v>
          </cell>
          <cell r="J33">
            <v>358.41999999999996</v>
          </cell>
          <cell r="L33">
            <v>758.18</v>
          </cell>
          <cell r="M33">
            <v>399.76</v>
          </cell>
          <cell r="N33">
            <v>280.69999999999993</v>
          </cell>
          <cell r="P33">
            <v>680.45999999999992</v>
          </cell>
          <cell r="Q33">
            <v>399.76</v>
          </cell>
          <cell r="R33">
            <v>299.77</v>
          </cell>
          <cell r="T33">
            <v>699.53</v>
          </cell>
          <cell r="U33">
            <v>399.76</v>
          </cell>
          <cell r="V33">
            <v>310.77</v>
          </cell>
          <cell r="X33">
            <v>710.53</v>
          </cell>
          <cell r="Y33">
            <v>399.76</v>
          </cell>
          <cell r="Z33">
            <v>271.18999999999994</v>
          </cell>
          <cell r="AB33">
            <v>670.94999999999993</v>
          </cell>
          <cell r="AC33">
            <v>399.76</v>
          </cell>
          <cell r="AD33">
            <v>254.32999999999996</v>
          </cell>
          <cell r="AF33">
            <v>654.08999999999992</v>
          </cell>
          <cell r="AG33">
            <v>399.76</v>
          </cell>
          <cell r="AH33">
            <v>236.77</v>
          </cell>
          <cell r="AJ33">
            <v>636.53</v>
          </cell>
          <cell r="AK33">
            <v>399.76</v>
          </cell>
          <cell r="AL33">
            <v>228.70000000000002</v>
          </cell>
          <cell r="AN33">
            <v>628.46</v>
          </cell>
          <cell r="AO33">
            <v>399.76</v>
          </cell>
          <cell r="AP33">
            <v>256.56</v>
          </cell>
          <cell r="AR33">
            <v>656.31999999999994</v>
          </cell>
          <cell r="AS33">
            <v>399.76</v>
          </cell>
          <cell r="AT33">
            <v>218.19</v>
          </cell>
          <cell r="AV33">
            <v>617.95000000000005</v>
          </cell>
          <cell r="AW33">
            <v>399.76</v>
          </cell>
          <cell r="AX33">
            <v>214.05</v>
          </cell>
          <cell r="AZ33">
            <v>613.80999999999995</v>
          </cell>
          <cell r="BA33">
            <v>399.76</v>
          </cell>
          <cell r="BB33">
            <v>158.33000000000001</v>
          </cell>
          <cell r="BD33">
            <v>558.09</v>
          </cell>
        </row>
        <row r="34">
          <cell r="B34" t="str">
            <v>GRAND LYON HABITAT - 7 Rue Albert Camus</v>
          </cell>
          <cell r="C34" t="str">
            <v>VAULX EN VELIN</v>
          </cell>
          <cell r="D34" t="str">
            <v>01VA0362021041</v>
          </cell>
          <cell r="E34" t="str">
            <v>F3</v>
          </cell>
          <cell r="F34" t="str">
            <v>10ème</v>
          </cell>
          <cell r="G34">
            <v>73</v>
          </cell>
          <cell r="H34" t="str">
            <v>Prélèvement</v>
          </cell>
          <cell r="I34">
            <v>359.3</v>
          </cell>
          <cell r="J34">
            <v>267.60000000000002</v>
          </cell>
          <cell r="L34">
            <v>626.90000000000009</v>
          </cell>
          <cell r="M34">
            <v>359.3</v>
          </cell>
          <cell r="N34">
            <v>256.60000000000002</v>
          </cell>
          <cell r="P34">
            <v>615.90000000000009</v>
          </cell>
          <cell r="Q34">
            <v>359.3</v>
          </cell>
          <cell r="R34">
            <v>239.74</v>
          </cell>
          <cell r="T34">
            <v>599.04</v>
          </cell>
          <cell r="U34">
            <v>359.3</v>
          </cell>
          <cell r="V34">
            <v>270.52999999999997</v>
          </cell>
          <cell r="X34">
            <v>629.82999999999993</v>
          </cell>
          <cell r="Y34">
            <v>359.3</v>
          </cell>
          <cell r="Z34">
            <v>242.67</v>
          </cell>
          <cell r="AB34">
            <v>601.97</v>
          </cell>
          <cell r="AC34">
            <v>359.3</v>
          </cell>
          <cell r="AD34">
            <v>242.67</v>
          </cell>
          <cell r="AF34">
            <v>601.97</v>
          </cell>
          <cell r="AG34">
            <v>359.3</v>
          </cell>
          <cell r="AH34">
            <v>238.46</v>
          </cell>
          <cell r="AJ34">
            <v>597.76</v>
          </cell>
          <cell r="AK34">
            <v>359.3</v>
          </cell>
          <cell r="AL34">
            <v>250.18</v>
          </cell>
          <cell r="AN34">
            <v>609.48</v>
          </cell>
          <cell r="AO34">
            <v>359.3</v>
          </cell>
          <cell r="AP34">
            <v>298.03999999999996</v>
          </cell>
          <cell r="AR34">
            <v>657.33999999999992</v>
          </cell>
          <cell r="AS34">
            <v>359.3</v>
          </cell>
          <cell r="AT34">
            <v>244.32</v>
          </cell>
          <cell r="AV34">
            <v>603.62</v>
          </cell>
          <cell r="AW34">
            <v>359.3</v>
          </cell>
          <cell r="AX34">
            <v>297.11</v>
          </cell>
          <cell r="AZ34">
            <v>656.41000000000008</v>
          </cell>
          <cell r="BA34">
            <v>359.3</v>
          </cell>
          <cell r="BB34">
            <v>277.32</v>
          </cell>
          <cell r="BD34">
            <v>636.62</v>
          </cell>
        </row>
        <row r="35">
          <cell r="B35" t="str">
            <v>IMMOBILIERE RHONE-ALPES / 3F - 127 Rue Francisque Jomard</v>
          </cell>
          <cell r="C35" t="str">
            <v>OULLINS</v>
          </cell>
          <cell r="D35" t="str">
            <v>604382/ Apt Z022L-0308</v>
          </cell>
          <cell r="E35" t="str">
            <v>F3</v>
          </cell>
          <cell r="F35" t="str">
            <v>1er étage</v>
          </cell>
          <cell r="G35">
            <v>66</v>
          </cell>
          <cell r="I35">
            <v>261.45999999999998</v>
          </cell>
          <cell r="J35">
            <v>136.66999999999999</v>
          </cell>
          <cell r="L35">
            <v>398.13</v>
          </cell>
          <cell r="M35">
            <v>261.45999999999998</v>
          </cell>
          <cell r="N35">
            <v>447.13000000000005</v>
          </cell>
          <cell r="P35">
            <v>708.59</v>
          </cell>
          <cell r="Q35">
            <v>261.45999999999998</v>
          </cell>
          <cell r="R35">
            <v>447.13000000000005</v>
          </cell>
          <cell r="T35">
            <v>708.59</v>
          </cell>
          <cell r="U35">
            <v>261.45999999999998</v>
          </cell>
          <cell r="V35">
            <v>446.87000000000006</v>
          </cell>
          <cell r="X35">
            <v>708.33</v>
          </cell>
          <cell r="Y35">
            <v>261.45999999999998</v>
          </cell>
          <cell r="Z35">
            <v>195.03</v>
          </cell>
          <cell r="AB35">
            <v>456.49</v>
          </cell>
          <cell r="AC35">
            <v>261.45999999999998</v>
          </cell>
          <cell r="AD35">
            <v>195.03</v>
          </cell>
          <cell r="AF35">
            <v>456.49</v>
          </cell>
          <cell r="AG35">
            <v>261.45999999999998</v>
          </cell>
          <cell r="AH35">
            <v>195.03</v>
          </cell>
          <cell r="AJ35">
            <v>456.49</v>
          </cell>
          <cell r="AK35">
            <v>261.45999999999998</v>
          </cell>
          <cell r="AL35">
            <v>195.03</v>
          </cell>
          <cell r="AN35">
            <v>456.49</v>
          </cell>
          <cell r="AO35">
            <v>261.45999999999998</v>
          </cell>
          <cell r="AP35">
            <v>195.03</v>
          </cell>
          <cell r="AR35">
            <v>456.49</v>
          </cell>
          <cell r="AS35">
            <v>261.45999999999998</v>
          </cell>
          <cell r="AT35">
            <v>195.03</v>
          </cell>
          <cell r="AV35">
            <v>456.49</v>
          </cell>
          <cell r="AW35">
            <v>261.45999999999998</v>
          </cell>
          <cell r="AX35">
            <v>195.03</v>
          </cell>
          <cell r="AZ35">
            <v>456.49</v>
          </cell>
          <cell r="BA35">
            <v>261.45999999999998</v>
          </cell>
          <cell r="BB35">
            <v>71.590000000000032</v>
          </cell>
          <cell r="BD35">
            <v>333.05</v>
          </cell>
        </row>
        <row r="36">
          <cell r="B36" t="str">
            <v>IMMOBILIERE RHONE-ALPES / 3F - 20 avenue Maurice Thorez</v>
          </cell>
          <cell r="C36" t="str">
            <v>VENISSIEUX</v>
          </cell>
          <cell r="D36" t="str">
            <v>612526/ Apt Z081L-0211</v>
          </cell>
          <cell r="E36" t="str">
            <v>F3</v>
          </cell>
          <cell r="F36" t="str">
            <v>9ème étage</v>
          </cell>
          <cell r="G36">
            <v>64</v>
          </cell>
          <cell r="H36" t="str">
            <v>Prélèvement</v>
          </cell>
          <cell r="I36">
            <v>274.08</v>
          </cell>
          <cell r="J36">
            <v>197.67</v>
          </cell>
          <cell r="L36">
            <v>471.75</v>
          </cell>
          <cell r="M36">
            <v>274.08</v>
          </cell>
          <cell r="N36">
            <v>197.67</v>
          </cell>
          <cell r="P36">
            <v>471.75</v>
          </cell>
          <cell r="Q36">
            <v>274.08</v>
          </cell>
          <cell r="R36">
            <v>197.67</v>
          </cell>
          <cell r="T36">
            <v>471.75</v>
          </cell>
          <cell r="U36">
            <v>274.08</v>
          </cell>
          <cell r="V36">
            <v>197.67</v>
          </cell>
          <cell r="X36">
            <v>471.75</v>
          </cell>
          <cell r="Y36">
            <v>274.08</v>
          </cell>
          <cell r="Z36">
            <v>197.67</v>
          </cell>
          <cell r="AB36">
            <v>471.75</v>
          </cell>
          <cell r="AC36">
            <v>274.08</v>
          </cell>
          <cell r="AD36">
            <v>197.67</v>
          </cell>
          <cell r="AF36">
            <v>471.75</v>
          </cell>
          <cell r="AG36">
            <v>274.08</v>
          </cell>
          <cell r="AH36">
            <v>66.210000000000008</v>
          </cell>
          <cell r="AJ36">
            <v>340.28999999999996</v>
          </cell>
          <cell r="AK36">
            <v>274.08</v>
          </cell>
          <cell r="AL36">
            <v>197.67</v>
          </cell>
          <cell r="AN36">
            <v>471.75</v>
          </cell>
          <cell r="AO36">
            <v>274.08</v>
          </cell>
          <cell r="AP36">
            <v>197.67</v>
          </cell>
          <cell r="AR36">
            <v>471.75</v>
          </cell>
          <cell r="AS36">
            <v>274.08</v>
          </cell>
          <cell r="AT36">
            <v>217.67</v>
          </cell>
          <cell r="AV36">
            <v>491.75</v>
          </cell>
          <cell r="AW36">
            <v>274.08</v>
          </cell>
          <cell r="AX36">
            <v>197.67</v>
          </cell>
          <cell r="AZ36">
            <v>471.75</v>
          </cell>
          <cell r="BA36">
            <v>274.08</v>
          </cell>
          <cell r="BB36">
            <v>197.67</v>
          </cell>
          <cell r="BD36">
            <v>471.75</v>
          </cell>
        </row>
        <row r="37">
          <cell r="B37" t="str">
            <v>IMMOBILIERE RHONE-ALPES / 3F - 23 Rue Hector Berlioz</v>
          </cell>
          <cell r="C37" t="str">
            <v>VILLEURBANNE</v>
          </cell>
          <cell r="D37">
            <v>610917</v>
          </cell>
          <cell r="E37" t="str">
            <v>F4</v>
          </cell>
          <cell r="F37" t="str">
            <v>5ème porte 52</v>
          </cell>
          <cell r="G37">
            <v>91.44</v>
          </cell>
          <cell r="H37" t="str">
            <v>Prélèvement</v>
          </cell>
          <cell r="I37">
            <v>785.66</v>
          </cell>
          <cell r="J37">
            <v>83.57</v>
          </cell>
          <cell r="L37">
            <v>869.23</v>
          </cell>
          <cell r="M37">
            <v>785.66</v>
          </cell>
          <cell r="N37">
            <v>83.57</v>
          </cell>
          <cell r="P37">
            <v>869.23</v>
          </cell>
          <cell r="Q37">
            <v>785.66</v>
          </cell>
          <cell r="R37">
            <v>83.57</v>
          </cell>
          <cell r="T37">
            <v>869.23</v>
          </cell>
          <cell r="U37">
            <v>785.66</v>
          </cell>
          <cell r="V37">
            <v>83.57</v>
          </cell>
          <cell r="X37">
            <v>869.23</v>
          </cell>
          <cell r="Y37">
            <v>785.66</v>
          </cell>
          <cell r="Z37">
            <v>127.10999999999999</v>
          </cell>
          <cell r="AB37">
            <v>912.77</v>
          </cell>
          <cell r="AC37">
            <v>785.66</v>
          </cell>
          <cell r="AD37">
            <v>83.57</v>
          </cell>
          <cell r="AF37">
            <v>869.23</v>
          </cell>
          <cell r="AG37">
            <v>785.66</v>
          </cell>
          <cell r="AH37">
            <v>83.57</v>
          </cell>
          <cell r="AJ37">
            <v>869.23</v>
          </cell>
          <cell r="AK37">
            <v>785.66</v>
          </cell>
          <cell r="AL37">
            <v>83.57</v>
          </cell>
          <cell r="AN37">
            <v>869.23</v>
          </cell>
          <cell r="AO37">
            <v>785.66</v>
          </cell>
          <cell r="AP37">
            <v>83.57</v>
          </cell>
          <cell r="AR37">
            <v>869.23</v>
          </cell>
          <cell r="AS37">
            <v>785.66</v>
          </cell>
          <cell r="AT37">
            <v>83.57</v>
          </cell>
          <cell r="AV37">
            <v>869.23</v>
          </cell>
          <cell r="AW37">
            <v>785.66</v>
          </cell>
          <cell r="AX37">
            <v>83.57</v>
          </cell>
          <cell r="AZ37">
            <v>869.23</v>
          </cell>
          <cell r="BA37">
            <v>785.66</v>
          </cell>
          <cell r="BB37">
            <v>83.57</v>
          </cell>
          <cell r="BD37">
            <v>869.23</v>
          </cell>
        </row>
        <row r="38">
          <cell r="B38" t="str">
            <v>IMMOBILIERE RHONE-ALPES / 3F - 25 Rue S. Allende</v>
          </cell>
          <cell r="C38" t="str">
            <v>OULLINS</v>
          </cell>
          <cell r="D38" t="str">
            <v>604381/ Apt Z022L-0273</v>
          </cell>
          <cell r="E38" t="str">
            <v>F5</v>
          </cell>
          <cell r="F38" t="str">
            <v>8ème gauche</v>
          </cell>
          <cell r="G38">
            <v>80</v>
          </cell>
          <cell r="I38">
            <v>336.59</v>
          </cell>
          <cell r="J38">
            <v>148.84</v>
          </cell>
          <cell r="L38">
            <v>485.42999999999995</v>
          </cell>
          <cell r="M38">
            <v>336.59</v>
          </cell>
          <cell r="N38">
            <v>381.34000000000009</v>
          </cell>
          <cell r="P38">
            <v>717.93000000000006</v>
          </cell>
          <cell r="Q38">
            <v>336.59</v>
          </cell>
          <cell r="R38">
            <v>381.34000000000009</v>
          </cell>
          <cell r="T38">
            <v>717.93000000000006</v>
          </cell>
          <cell r="U38">
            <v>336.59</v>
          </cell>
          <cell r="V38">
            <v>381.16</v>
          </cell>
          <cell r="X38">
            <v>717.75</v>
          </cell>
          <cell r="Y38">
            <v>336.59</v>
          </cell>
          <cell r="Z38">
            <v>198.44</v>
          </cell>
          <cell r="AB38">
            <v>535.03</v>
          </cell>
          <cell r="AC38">
            <v>336.59</v>
          </cell>
          <cell r="AD38">
            <v>198.44</v>
          </cell>
          <cell r="AF38">
            <v>535.03</v>
          </cell>
          <cell r="AG38">
            <v>336.59</v>
          </cell>
          <cell r="AH38">
            <v>253.44</v>
          </cell>
          <cell r="AJ38">
            <v>590.03</v>
          </cell>
          <cell r="AK38">
            <v>336.59</v>
          </cell>
          <cell r="AL38">
            <v>198.44</v>
          </cell>
          <cell r="AN38">
            <v>535.03</v>
          </cell>
          <cell r="AO38">
            <v>336.59</v>
          </cell>
          <cell r="AP38">
            <v>198.44</v>
          </cell>
          <cell r="AR38">
            <v>535.03</v>
          </cell>
          <cell r="AS38">
            <v>336.59</v>
          </cell>
          <cell r="AT38">
            <v>198.44</v>
          </cell>
          <cell r="AV38">
            <v>535.03</v>
          </cell>
          <cell r="AW38">
            <v>336.59</v>
          </cell>
          <cell r="AX38">
            <v>198.44</v>
          </cell>
          <cell r="AZ38">
            <v>535.03</v>
          </cell>
          <cell r="BA38">
            <v>336.59</v>
          </cell>
          <cell r="BB38">
            <v>127.81000000000003</v>
          </cell>
          <cell r="BD38">
            <v>464.4</v>
          </cell>
        </row>
        <row r="39">
          <cell r="B39" t="str">
            <v>IMMOBILIERE RHONE-ALPES / 3F - 27 Rue S. Allende (1)</v>
          </cell>
          <cell r="C39" t="str">
            <v>OULLINS</v>
          </cell>
          <cell r="D39" t="str">
            <v>603484/ Apt Z022L-0191</v>
          </cell>
          <cell r="E39" t="str">
            <v>F5</v>
          </cell>
          <cell r="F39" t="str">
            <v>10ème droite</v>
          </cell>
          <cell r="G39">
            <v>66</v>
          </cell>
          <cell r="I39">
            <v>372.14</v>
          </cell>
          <cell r="J39">
            <v>192.78</v>
          </cell>
          <cell r="L39">
            <v>564.91999999999996</v>
          </cell>
          <cell r="M39">
            <v>372.14</v>
          </cell>
          <cell r="N39">
            <v>489.70000000000005</v>
          </cell>
          <cell r="P39">
            <v>861.84</v>
          </cell>
          <cell r="Q39">
            <v>372.14</v>
          </cell>
          <cell r="R39">
            <v>489.70000000000005</v>
          </cell>
          <cell r="T39">
            <v>861.84</v>
          </cell>
          <cell r="U39">
            <v>372.14</v>
          </cell>
          <cell r="V39">
            <v>489.90000000000003</v>
          </cell>
          <cell r="X39">
            <v>862.04</v>
          </cell>
          <cell r="Y39">
            <v>372.14</v>
          </cell>
          <cell r="Z39">
            <v>233.3</v>
          </cell>
          <cell r="AB39">
            <v>605.44000000000005</v>
          </cell>
          <cell r="AC39">
            <v>372.14</v>
          </cell>
          <cell r="AD39">
            <v>233.3</v>
          </cell>
          <cell r="AF39">
            <v>605.44000000000005</v>
          </cell>
          <cell r="AG39">
            <v>372.14</v>
          </cell>
          <cell r="AH39">
            <v>233.3</v>
          </cell>
          <cell r="AJ39">
            <v>605.44000000000005</v>
          </cell>
          <cell r="AK39">
            <v>372.14</v>
          </cell>
          <cell r="AL39">
            <v>233.3</v>
          </cell>
          <cell r="AN39">
            <v>605.44000000000005</v>
          </cell>
          <cell r="AO39">
            <v>372.14</v>
          </cell>
          <cell r="AP39">
            <v>233.3</v>
          </cell>
          <cell r="AR39">
            <v>605.44000000000005</v>
          </cell>
          <cell r="AS39">
            <v>372.14</v>
          </cell>
          <cell r="AT39">
            <v>233.3</v>
          </cell>
          <cell r="AV39">
            <v>605.44000000000005</v>
          </cell>
          <cell r="AW39">
            <v>372.14</v>
          </cell>
          <cell r="AX39">
            <v>233.3</v>
          </cell>
          <cell r="AZ39">
            <v>605.44000000000005</v>
          </cell>
          <cell r="BA39">
            <v>372.14</v>
          </cell>
          <cell r="BB39">
            <v>81.450000000000017</v>
          </cell>
          <cell r="BD39">
            <v>453.59000000000003</v>
          </cell>
        </row>
        <row r="40">
          <cell r="B40" t="str">
            <v>IMMOBILIERE RHONE-ALPES / 3F - 27 Rue S. Allende (2)</v>
          </cell>
          <cell r="C40" t="str">
            <v>OULLINS</v>
          </cell>
          <cell r="D40" t="str">
            <v>603485/ Apt Z022L-0194</v>
          </cell>
          <cell r="E40" t="str">
            <v>F3</v>
          </cell>
          <cell r="F40" t="str">
            <v>10ème gauche</v>
          </cell>
          <cell r="G40">
            <v>92</v>
          </cell>
          <cell r="I40">
            <v>295.81</v>
          </cell>
          <cell r="J40">
            <v>155.63999999999999</v>
          </cell>
          <cell r="L40">
            <v>451.45</v>
          </cell>
          <cell r="M40">
            <v>295.81</v>
          </cell>
          <cell r="N40">
            <v>400.56000000000006</v>
          </cell>
          <cell r="P40">
            <v>696.37000000000012</v>
          </cell>
          <cell r="Q40">
            <v>295.81</v>
          </cell>
          <cell r="R40">
            <v>400.56000000000006</v>
          </cell>
          <cell r="T40">
            <v>696.37000000000012</v>
          </cell>
          <cell r="U40">
            <v>295.81</v>
          </cell>
          <cell r="V40">
            <v>400.52000000000004</v>
          </cell>
          <cell r="X40">
            <v>696.33</v>
          </cell>
          <cell r="Y40">
            <v>295.81</v>
          </cell>
          <cell r="Z40">
            <v>195.16</v>
          </cell>
          <cell r="AB40">
            <v>490.97</v>
          </cell>
          <cell r="AC40">
            <v>295.81</v>
          </cell>
          <cell r="AD40">
            <v>195.16</v>
          </cell>
          <cell r="AF40">
            <v>490.97</v>
          </cell>
          <cell r="AG40">
            <v>295.81</v>
          </cell>
          <cell r="AH40">
            <v>195.16</v>
          </cell>
          <cell r="AJ40">
            <v>490.97</v>
          </cell>
          <cell r="AK40">
            <v>295.81</v>
          </cell>
          <cell r="AL40">
            <v>195.16</v>
          </cell>
          <cell r="AN40">
            <v>490.97</v>
          </cell>
          <cell r="AO40">
            <v>295.81</v>
          </cell>
          <cell r="AP40">
            <v>195.16</v>
          </cell>
          <cell r="AR40">
            <v>490.97</v>
          </cell>
          <cell r="AS40">
            <v>295.81</v>
          </cell>
          <cell r="AT40">
            <v>195.16</v>
          </cell>
          <cell r="AV40">
            <v>490.97</v>
          </cell>
          <cell r="AW40">
            <v>295.81</v>
          </cell>
          <cell r="AX40">
            <v>195.16</v>
          </cell>
          <cell r="AZ40">
            <v>490.97</v>
          </cell>
          <cell r="BA40">
            <v>295.81</v>
          </cell>
          <cell r="BB40">
            <v>80.170000000000016</v>
          </cell>
          <cell r="BD40">
            <v>375.98</v>
          </cell>
        </row>
        <row r="41">
          <cell r="B41" t="str">
            <v>IMMOBILIERE RHONE-ALPES / 3F - 41 place des Basses Barolles</v>
          </cell>
          <cell r="C41" t="str">
            <v>ST GENIS LAVAL</v>
          </cell>
          <cell r="D41">
            <v>610041</v>
          </cell>
          <cell r="E41" t="str">
            <v>F4</v>
          </cell>
          <cell r="F41" t="str">
            <v>3ème droite</v>
          </cell>
          <cell r="G41">
            <v>77.88</v>
          </cell>
          <cell r="I41">
            <v>640.14</v>
          </cell>
          <cell r="J41">
            <v>94.05</v>
          </cell>
          <cell r="L41">
            <v>734.18999999999994</v>
          </cell>
          <cell r="M41">
            <v>640.14</v>
          </cell>
          <cell r="N41">
            <v>94.05</v>
          </cell>
          <cell r="P41">
            <v>734.18999999999994</v>
          </cell>
          <cell r="Q41">
            <v>640.14</v>
          </cell>
          <cell r="R41">
            <v>94.05</v>
          </cell>
          <cell r="T41">
            <v>734.18999999999994</v>
          </cell>
          <cell r="U41">
            <v>640.14</v>
          </cell>
          <cell r="V41">
            <v>94.05</v>
          </cell>
          <cell r="X41">
            <v>734.18999999999994</v>
          </cell>
          <cell r="Y41">
            <v>640.14</v>
          </cell>
          <cell r="Z41">
            <v>221.61999999999998</v>
          </cell>
          <cell r="AB41">
            <v>861.76</v>
          </cell>
          <cell r="AC41">
            <v>640.14</v>
          </cell>
          <cell r="AD41">
            <v>94.05</v>
          </cell>
          <cell r="AF41">
            <v>734.18999999999994</v>
          </cell>
          <cell r="AG41">
            <v>640.14</v>
          </cell>
          <cell r="AH41">
            <v>94.05</v>
          </cell>
          <cell r="AJ41">
            <v>734.18999999999994</v>
          </cell>
          <cell r="AK41">
            <v>640.14</v>
          </cell>
          <cell r="AL41">
            <v>94.05</v>
          </cell>
          <cell r="AN41">
            <v>734.18999999999994</v>
          </cell>
          <cell r="AO41">
            <v>640.14</v>
          </cell>
          <cell r="AP41">
            <v>325.89999999999998</v>
          </cell>
          <cell r="AR41">
            <v>966.04</v>
          </cell>
          <cell r="AS41">
            <v>640.14</v>
          </cell>
          <cell r="AT41">
            <v>-62.66</v>
          </cell>
          <cell r="AV41">
            <v>577.48</v>
          </cell>
          <cell r="AW41">
            <v>640.14</v>
          </cell>
          <cell r="AX41">
            <v>94.05</v>
          </cell>
          <cell r="AZ41">
            <v>734.18999999999994</v>
          </cell>
          <cell r="BA41">
            <v>640.14</v>
          </cell>
          <cell r="BB41">
            <v>94.05</v>
          </cell>
          <cell r="BD41">
            <v>734.18999999999994</v>
          </cell>
        </row>
        <row r="42">
          <cell r="B42" t="str">
            <v>KRAUSS Pascale - 55 Rue des Tables Claudiennes</v>
          </cell>
          <cell r="C42" t="str">
            <v>LYON</v>
          </cell>
          <cell r="E42" t="str">
            <v>F2</v>
          </cell>
          <cell r="F42" t="str">
            <v>3ème étage</v>
          </cell>
          <cell r="G42">
            <v>65</v>
          </cell>
          <cell r="H42" t="str">
            <v>Virement</v>
          </cell>
          <cell r="I42">
            <v>1781.85</v>
          </cell>
          <cell r="J42">
            <v>60</v>
          </cell>
          <cell r="L42">
            <v>1841.85</v>
          </cell>
          <cell r="M42">
            <v>0</v>
          </cell>
          <cell r="N42">
            <v>0</v>
          </cell>
          <cell r="P42">
            <v>0</v>
          </cell>
          <cell r="Q42">
            <v>0</v>
          </cell>
          <cell r="R42">
            <v>0</v>
          </cell>
          <cell r="T42">
            <v>0</v>
          </cell>
          <cell r="U42">
            <v>1781.85</v>
          </cell>
          <cell r="V42">
            <v>60</v>
          </cell>
          <cell r="X42">
            <v>1841.85</v>
          </cell>
          <cell r="Y42">
            <v>0</v>
          </cell>
          <cell r="Z42">
            <v>0</v>
          </cell>
          <cell r="AB42">
            <v>0</v>
          </cell>
          <cell r="AC42">
            <v>0</v>
          </cell>
          <cell r="AD42">
            <v>0</v>
          </cell>
          <cell r="AF42">
            <v>0</v>
          </cell>
          <cell r="AG42">
            <v>1781.85</v>
          </cell>
          <cell r="AH42">
            <v>50</v>
          </cell>
          <cell r="AJ42">
            <v>1831.85</v>
          </cell>
          <cell r="AK42">
            <v>0</v>
          </cell>
          <cell r="AL42">
            <v>0</v>
          </cell>
          <cell r="AN42">
            <v>0</v>
          </cell>
          <cell r="AO42">
            <v>0</v>
          </cell>
          <cell r="AP42">
            <v>0</v>
          </cell>
          <cell r="AR42">
            <v>0</v>
          </cell>
          <cell r="AS42">
            <v>1781.85</v>
          </cell>
          <cell r="AT42">
            <v>60</v>
          </cell>
          <cell r="AV42">
            <v>1841.85</v>
          </cell>
          <cell r="AW42">
            <v>0</v>
          </cell>
          <cell r="AX42">
            <v>0</v>
          </cell>
          <cell r="AZ42">
            <v>0</v>
          </cell>
          <cell r="BA42">
            <v>0</v>
          </cell>
          <cell r="BB42">
            <v>0</v>
          </cell>
          <cell r="BD42">
            <v>0</v>
          </cell>
        </row>
        <row r="43">
          <cell r="B43" t="str">
            <v>LYON METROPOLE HABITAT - 10 Rue Romain Rolland</v>
          </cell>
          <cell r="C43" t="str">
            <v>GIVORS</v>
          </cell>
          <cell r="D43">
            <v>1302621</v>
          </cell>
          <cell r="E43" t="str">
            <v>F3</v>
          </cell>
          <cell r="F43" t="str">
            <v>2ème étage</v>
          </cell>
          <cell r="G43">
            <v>57</v>
          </cell>
          <cell r="H43" t="str">
            <v>Prélèvement</v>
          </cell>
          <cell r="I43">
            <v>261.77999999999997</v>
          </cell>
          <cell r="J43">
            <v>197.5</v>
          </cell>
          <cell r="L43">
            <v>459.28</v>
          </cell>
          <cell r="M43">
            <v>261.77999999999997</v>
          </cell>
          <cell r="N43">
            <v>120</v>
          </cell>
          <cell r="P43">
            <v>381.78</v>
          </cell>
          <cell r="Q43">
            <v>261.77999999999997</v>
          </cell>
          <cell r="R43">
            <v>120</v>
          </cell>
          <cell r="T43">
            <v>381.78</v>
          </cell>
          <cell r="U43">
            <v>261.77999999999997</v>
          </cell>
          <cell r="V43">
            <v>120</v>
          </cell>
          <cell r="X43">
            <v>381.78</v>
          </cell>
          <cell r="Y43">
            <v>261.77999999999997</v>
          </cell>
          <cell r="Z43">
            <v>-87.62</v>
          </cell>
          <cell r="AB43">
            <v>174.15999999999997</v>
          </cell>
          <cell r="AC43">
            <v>261.77999999999997</v>
          </cell>
          <cell r="AD43">
            <v>135.5</v>
          </cell>
          <cell r="AF43">
            <v>397.28</v>
          </cell>
          <cell r="AG43">
            <v>261.77999999999997</v>
          </cell>
          <cell r="AH43">
            <v>332.3</v>
          </cell>
          <cell r="AJ43">
            <v>594.07999999999993</v>
          </cell>
          <cell r="AK43">
            <v>261.77999999999997</v>
          </cell>
          <cell r="AL43">
            <v>778.7</v>
          </cell>
          <cell r="AN43">
            <v>1040.48</v>
          </cell>
          <cell r="AO43">
            <v>261.77999999999997</v>
          </cell>
          <cell r="AP43">
            <v>806.6</v>
          </cell>
          <cell r="AR43">
            <v>1068.3800000000001</v>
          </cell>
          <cell r="AS43">
            <v>261.77999999999997</v>
          </cell>
          <cell r="AT43">
            <v>285.8</v>
          </cell>
          <cell r="AV43">
            <v>547.57999999999993</v>
          </cell>
          <cell r="AW43">
            <v>261.77999999999997</v>
          </cell>
          <cell r="AX43">
            <v>239.3</v>
          </cell>
          <cell r="AZ43">
            <v>501.08</v>
          </cell>
          <cell r="BA43">
            <v>261.77999999999997</v>
          </cell>
          <cell r="BB43">
            <v>106</v>
          </cell>
          <cell r="BD43">
            <v>367.78</v>
          </cell>
        </row>
        <row r="44">
          <cell r="B44" t="str">
            <v>LYON METROPOLE HABITAT - 19 Rue Armand</v>
          </cell>
          <cell r="C44" t="str">
            <v>VILLEURBANNE</v>
          </cell>
          <cell r="D44">
            <v>1441291</v>
          </cell>
          <cell r="E44" t="str">
            <v>F5</v>
          </cell>
          <cell r="F44" t="str">
            <v>4ème gauche</v>
          </cell>
          <cell r="G44">
            <v>75</v>
          </cell>
          <cell r="H44" t="str">
            <v>Prélèvement</v>
          </cell>
          <cell r="I44">
            <v>463.12</v>
          </cell>
          <cell r="J44">
            <v>239</v>
          </cell>
          <cell r="L44">
            <v>702.12</v>
          </cell>
          <cell r="M44">
            <v>463.12</v>
          </cell>
          <cell r="N44">
            <v>222</v>
          </cell>
          <cell r="P44">
            <v>685.12</v>
          </cell>
          <cell r="Q44">
            <v>463.12</v>
          </cell>
          <cell r="R44">
            <v>239</v>
          </cell>
          <cell r="T44">
            <v>702.12</v>
          </cell>
          <cell r="U44">
            <v>463.12</v>
          </cell>
          <cell r="V44">
            <v>239</v>
          </cell>
          <cell r="X44">
            <v>702.12</v>
          </cell>
          <cell r="Y44">
            <v>463.12</v>
          </cell>
          <cell r="Z44">
            <v>9.9900000000000091</v>
          </cell>
          <cell r="AB44">
            <v>473.11</v>
          </cell>
          <cell r="AC44">
            <v>463.12</v>
          </cell>
          <cell r="AD44">
            <v>103</v>
          </cell>
          <cell r="AF44">
            <v>566.12</v>
          </cell>
          <cell r="AG44">
            <v>463.12</v>
          </cell>
          <cell r="AH44">
            <v>106.5</v>
          </cell>
          <cell r="AJ44">
            <v>569.62</v>
          </cell>
          <cell r="AK44">
            <v>463.12</v>
          </cell>
          <cell r="AL44">
            <v>106.5</v>
          </cell>
          <cell r="AN44">
            <v>569.62</v>
          </cell>
          <cell r="AO44">
            <v>463.12</v>
          </cell>
          <cell r="AP44">
            <v>115</v>
          </cell>
          <cell r="AR44">
            <v>578.12</v>
          </cell>
          <cell r="AS44">
            <v>463.12</v>
          </cell>
          <cell r="AT44">
            <v>132</v>
          </cell>
          <cell r="AV44">
            <v>595.12</v>
          </cell>
          <cell r="AW44">
            <v>463.12</v>
          </cell>
          <cell r="AX44">
            <v>140.5</v>
          </cell>
          <cell r="AZ44">
            <v>603.62</v>
          </cell>
          <cell r="BA44">
            <v>463.12</v>
          </cell>
          <cell r="BB44">
            <v>140.5</v>
          </cell>
          <cell r="BD44">
            <v>603.62</v>
          </cell>
        </row>
        <row r="45">
          <cell r="B45" t="str">
            <v>LYON METROPOLE HABITAT - 3 Chemin de la Navarre</v>
          </cell>
          <cell r="C45" t="str">
            <v>LA MULATIERE</v>
          </cell>
          <cell r="D45">
            <v>848382</v>
          </cell>
          <cell r="E45" t="str">
            <v>F2</v>
          </cell>
          <cell r="F45" t="str">
            <v>RDC gauche</v>
          </cell>
          <cell r="G45">
            <v>67</v>
          </cell>
          <cell r="I45">
            <v>244.6</v>
          </cell>
          <cell r="J45">
            <v>58.519999999999996</v>
          </cell>
          <cell r="L45">
            <v>303.12</v>
          </cell>
          <cell r="M45">
            <v>244.6</v>
          </cell>
          <cell r="N45">
            <v>72.92</v>
          </cell>
          <cell r="P45">
            <v>317.52</v>
          </cell>
          <cell r="Q45">
            <v>244.6</v>
          </cell>
          <cell r="R45">
            <v>64.28</v>
          </cell>
          <cell r="T45">
            <v>308.88</v>
          </cell>
          <cell r="U45">
            <v>244.6</v>
          </cell>
          <cell r="V45">
            <v>61.4</v>
          </cell>
          <cell r="X45">
            <v>306</v>
          </cell>
          <cell r="Y45">
            <v>244.6</v>
          </cell>
          <cell r="Z45">
            <v>58.519999999999996</v>
          </cell>
          <cell r="AB45">
            <v>303.12</v>
          </cell>
          <cell r="AC45">
            <v>244.6</v>
          </cell>
          <cell r="AD45">
            <v>64.28</v>
          </cell>
          <cell r="AF45">
            <v>308.88</v>
          </cell>
          <cell r="AG45">
            <v>244.6</v>
          </cell>
          <cell r="AH45">
            <v>-45.78</v>
          </cell>
          <cell r="AJ45">
            <v>198.82</v>
          </cell>
          <cell r="AK45">
            <v>244.6</v>
          </cell>
          <cell r="AL45">
            <v>53.580000000000005</v>
          </cell>
          <cell r="AN45">
            <v>298.18</v>
          </cell>
          <cell r="AO45">
            <v>244.6</v>
          </cell>
          <cell r="AP45">
            <v>73.740000000000009</v>
          </cell>
          <cell r="AR45">
            <v>318.34000000000003</v>
          </cell>
          <cell r="AS45">
            <v>244.6</v>
          </cell>
          <cell r="AT45">
            <v>82.38</v>
          </cell>
          <cell r="AV45">
            <v>326.98</v>
          </cell>
          <cell r="AW45">
            <v>244.6</v>
          </cell>
          <cell r="AX45">
            <v>136.62</v>
          </cell>
          <cell r="AZ45">
            <v>381.22</v>
          </cell>
          <cell r="BA45">
            <v>244.6</v>
          </cell>
          <cell r="BB45">
            <v>96.78</v>
          </cell>
          <cell r="BD45">
            <v>341.38</v>
          </cell>
        </row>
        <row r="46">
          <cell r="B46" t="str">
            <v>LYON METROPOLE HABITAT - 5 rue Robespierre</v>
          </cell>
          <cell r="C46" t="str">
            <v>GIVORS</v>
          </cell>
          <cell r="D46">
            <v>2700151</v>
          </cell>
          <cell r="E46" t="str">
            <v>F3</v>
          </cell>
          <cell r="F46" t="str">
            <v>2ème gauche</v>
          </cell>
          <cell r="G46">
            <v>72</v>
          </cell>
          <cell r="H46" t="str">
            <v>Prélèvement</v>
          </cell>
          <cell r="I46">
            <v>484.39</v>
          </cell>
          <cell r="J46">
            <v>73</v>
          </cell>
          <cell r="K46">
            <v>379.54</v>
          </cell>
          <cell r="L46">
            <v>177.84999999999997</v>
          </cell>
          <cell r="M46">
            <v>484.39</v>
          </cell>
          <cell r="N46">
            <v>73</v>
          </cell>
          <cell r="O46">
            <v>379</v>
          </cell>
          <cell r="P46">
            <v>178.39</v>
          </cell>
          <cell r="Q46">
            <v>484.39</v>
          </cell>
          <cell r="R46">
            <v>73</v>
          </cell>
          <cell r="S46">
            <v>379</v>
          </cell>
          <cell r="T46">
            <v>178.39</v>
          </cell>
          <cell r="U46">
            <v>484.39</v>
          </cell>
          <cell r="V46">
            <v>73</v>
          </cell>
          <cell r="W46">
            <v>379</v>
          </cell>
          <cell r="X46">
            <v>178.39</v>
          </cell>
          <cell r="Y46">
            <v>484.39</v>
          </cell>
          <cell r="Z46">
            <v>60.87</v>
          </cell>
          <cell r="AA46">
            <v>379</v>
          </cell>
          <cell r="AB46">
            <v>166.26</v>
          </cell>
          <cell r="AC46">
            <v>484.39</v>
          </cell>
          <cell r="AD46">
            <v>73</v>
          </cell>
          <cell r="AE46">
            <v>379</v>
          </cell>
          <cell r="AF46">
            <v>178.39</v>
          </cell>
          <cell r="AG46">
            <v>484.39</v>
          </cell>
          <cell r="AH46">
            <v>73</v>
          </cell>
          <cell r="AI46">
            <v>379</v>
          </cell>
          <cell r="AJ46">
            <v>178.39</v>
          </cell>
          <cell r="AK46">
            <v>484.39</v>
          </cell>
          <cell r="AL46">
            <v>72</v>
          </cell>
          <cell r="AM46">
            <v>379</v>
          </cell>
          <cell r="AN46">
            <v>177.39</v>
          </cell>
          <cell r="AO46">
            <v>484.39</v>
          </cell>
          <cell r="AP46">
            <v>72</v>
          </cell>
          <cell r="AQ46">
            <v>379</v>
          </cell>
          <cell r="AR46">
            <v>177.39</v>
          </cell>
          <cell r="AS46">
            <v>484.39</v>
          </cell>
          <cell r="AT46">
            <v>72</v>
          </cell>
          <cell r="AU46">
            <v>379</v>
          </cell>
          <cell r="AV46">
            <v>177.39</v>
          </cell>
          <cell r="AW46">
            <v>484.39</v>
          </cell>
          <cell r="AX46">
            <v>72</v>
          </cell>
          <cell r="AY46">
            <v>379</v>
          </cell>
          <cell r="AZ46">
            <v>177.39</v>
          </cell>
          <cell r="BA46">
            <v>484.39</v>
          </cell>
          <cell r="BB46">
            <v>72</v>
          </cell>
          <cell r="BC46">
            <v>379</v>
          </cell>
          <cell r="BD46">
            <v>177.39</v>
          </cell>
        </row>
        <row r="47">
          <cell r="B47" t="str">
            <v>LYON METROPOLE HABITAT - 7 Rue du Galtier</v>
          </cell>
          <cell r="C47" t="str">
            <v>LA MULATIERE</v>
          </cell>
          <cell r="D47">
            <v>2941854</v>
          </cell>
          <cell r="E47" t="str">
            <v>F3</v>
          </cell>
          <cell r="F47" t="str">
            <v>2ème étage</v>
          </cell>
          <cell r="G47">
            <v>52</v>
          </cell>
          <cell r="I47">
            <v>285.79000000000002</v>
          </cell>
          <cell r="J47">
            <v>66.28</v>
          </cell>
          <cell r="L47">
            <v>352.07000000000005</v>
          </cell>
          <cell r="M47">
            <v>285.79000000000002</v>
          </cell>
          <cell r="N47">
            <v>66.28</v>
          </cell>
          <cell r="P47">
            <v>352.07000000000005</v>
          </cell>
          <cell r="Q47">
            <v>285.79000000000002</v>
          </cell>
          <cell r="R47">
            <v>69.16</v>
          </cell>
          <cell r="T47">
            <v>354.95000000000005</v>
          </cell>
          <cell r="U47">
            <v>285.79000000000002</v>
          </cell>
          <cell r="V47">
            <v>77.8</v>
          </cell>
          <cell r="X47">
            <v>363.59000000000003</v>
          </cell>
          <cell r="Y47">
            <v>285.79000000000002</v>
          </cell>
          <cell r="Z47">
            <v>63.4</v>
          </cell>
          <cell r="AB47">
            <v>349.19</v>
          </cell>
          <cell r="AC47">
            <v>285.79000000000002</v>
          </cell>
          <cell r="AD47">
            <v>86.44</v>
          </cell>
          <cell r="AF47">
            <v>372.23</v>
          </cell>
          <cell r="AG47">
            <v>285.79000000000002</v>
          </cell>
          <cell r="AH47">
            <v>46.28</v>
          </cell>
          <cell r="AJ47">
            <v>332.07000000000005</v>
          </cell>
          <cell r="AK47">
            <v>285.79000000000002</v>
          </cell>
          <cell r="AL47">
            <v>72.22</v>
          </cell>
          <cell r="AN47">
            <v>358.01</v>
          </cell>
          <cell r="AO47">
            <v>285.79000000000002</v>
          </cell>
          <cell r="AP47">
            <v>83.740000000000009</v>
          </cell>
          <cell r="AR47">
            <v>369.53000000000003</v>
          </cell>
          <cell r="AS47">
            <v>285.79000000000002</v>
          </cell>
          <cell r="AT47">
            <v>69.34</v>
          </cell>
          <cell r="AV47">
            <v>355.13</v>
          </cell>
          <cell r="AW47">
            <v>285.79000000000002</v>
          </cell>
          <cell r="AX47">
            <v>72.22</v>
          </cell>
          <cell r="AZ47">
            <v>358.01</v>
          </cell>
          <cell r="BB47">
            <v>89.5</v>
          </cell>
          <cell r="BD47">
            <v>0</v>
          </cell>
        </row>
        <row r="48">
          <cell r="B48" t="str">
            <v>LYON METROPOLE HABITAT - 75 Rue Pierre Sémard</v>
          </cell>
          <cell r="C48" t="str">
            <v>OULLINS</v>
          </cell>
          <cell r="D48">
            <v>2630379</v>
          </cell>
          <cell r="E48" t="str">
            <v>F4</v>
          </cell>
          <cell r="F48" t="str">
            <v>3ème étage</v>
          </cell>
          <cell r="G48">
            <v>84</v>
          </cell>
          <cell r="I48">
            <v>507.64</v>
          </cell>
          <cell r="J48">
            <v>214.32</v>
          </cell>
          <cell r="L48">
            <v>721.96</v>
          </cell>
          <cell r="M48">
            <v>507.64</v>
          </cell>
          <cell r="N48">
            <v>267.60000000000002</v>
          </cell>
          <cell r="P48">
            <v>775.24</v>
          </cell>
          <cell r="Q48">
            <v>507.64</v>
          </cell>
          <cell r="R48">
            <v>329.76</v>
          </cell>
          <cell r="T48">
            <v>837.4</v>
          </cell>
          <cell r="U48">
            <v>507.64</v>
          </cell>
          <cell r="V48">
            <v>430.4</v>
          </cell>
          <cell r="X48">
            <v>938.04</v>
          </cell>
          <cell r="Y48">
            <v>507.64</v>
          </cell>
          <cell r="Z48">
            <v>542.88</v>
          </cell>
          <cell r="AB48">
            <v>1050.52</v>
          </cell>
          <cell r="AC48">
            <v>507.64</v>
          </cell>
          <cell r="AD48">
            <v>482.03</v>
          </cell>
          <cell r="AF48">
            <v>989.67</v>
          </cell>
          <cell r="AG48">
            <v>507.64</v>
          </cell>
          <cell r="AH48">
            <v>1161.52</v>
          </cell>
          <cell r="AJ48">
            <v>1669.1599999999999</v>
          </cell>
          <cell r="AK48">
            <v>507.64</v>
          </cell>
          <cell r="AL48">
            <v>173.06</v>
          </cell>
          <cell r="AN48">
            <v>680.7</v>
          </cell>
          <cell r="AO48">
            <v>507.64</v>
          </cell>
          <cell r="AP48">
            <v>146.41999999999999</v>
          </cell>
          <cell r="AR48">
            <v>654.05999999999995</v>
          </cell>
          <cell r="AS48">
            <v>507.64</v>
          </cell>
          <cell r="AT48">
            <v>184.89999999999998</v>
          </cell>
          <cell r="AV48">
            <v>692.54</v>
          </cell>
          <cell r="AW48">
            <v>507.64</v>
          </cell>
          <cell r="AX48">
            <v>178.98</v>
          </cell>
          <cell r="AZ48">
            <v>686.62</v>
          </cell>
          <cell r="BA48">
            <v>507.64</v>
          </cell>
          <cell r="BB48">
            <v>181.94</v>
          </cell>
          <cell r="BD48">
            <v>689.57999999999993</v>
          </cell>
        </row>
        <row r="49">
          <cell r="B49" t="str">
            <v>LYON METROPOLE HABITAT - 83F rue Claude Michel</v>
          </cell>
          <cell r="C49" t="str">
            <v>OULLINS</v>
          </cell>
          <cell r="D49">
            <v>848346</v>
          </cell>
          <cell r="E49" t="str">
            <v>F3</v>
          </cell>
          <cell r="F49" t="str">
            <v>RDC gauche</v>
          </cell>
          <cell r="G49">
            <v>74</v>
          </cell>
          <cell r="H49" t="str">
            <v>Prélèvement</v>
          </cell>
          <cell r="I49">
            <v>290.48</v>
          </cell>
          <cell r="J49">
            <v>94.32</v>
          </cell>
          <cell r="L49">
            <v>384.8</v>
          </cell>
          <cell r="M49">
            <v>290.48</v>
          </cell>
          <cell r="N49">
            <v>105.75999999999999</v>
          </cell>
          <cell r="P49">
            <v>396.24</v>
          </cell>
          <cell r="Q49">
            <v>290.48</v>
          </cell>
          <cell r="R49">
            <v>108.62</v>
          </cell>
          <cell r="T49">
            <v>399.1</v>
          </cell>
          <cell r="U49">
            <v>290.48</v>
          </cell>
          <cell r="V49">
            <v>108.62</v>
          </cell>
          <cell r="X49">
            <v>399.1</v>
          </cell>
          <cell r="Y49">
            <v>290.48</v>
          </cell>
          <cell r="Z49">
            <v>500.44</v>
          </cell>
          <cell r="AB49">
            <v>790.92000000000007</v>
          </cell>
          <cell r="AC49">
            <v>290.48</v>
          </cell>
          <cell r="AD49">
            <v>324.58</v>
          </cell>
          <cell r="AF49">
            <v>615.05999999999995</v>
          </cell>
          <cell r="AG49">
            <v>290.48</v>
          </cell>
          <cell r="AH49">
            <v>65.87</v>
          </cell>
          <cell r="AJ49">
            <v>356.35</v>
          </cell>
          <cell r="AK49">
            <v>290.48</v>
          </cell>
          <cell r="AL49">
            <v>102.03999999999999</v>
          </cell>
          <cell r="AN49">
            <v>392.52</v>
          </cell>
          <cell r="AO49">
            <v>290.48</v>
          </cell>
          <cell r="AP49">
            <v>124.92</v>
          </cell>
          <cell r="AR49">
            <v>415.40000000000003</v>
          </cell>
          <cell r="AS49">
            <v>290.48</v>
          </cell>
          <cell r="AT49">
            <v>107.75999999999999</v>
          </cell>
          <cell r="AV49">
            <v>398.24</v>
          </cell>
          <cell r="AW49">
            <v>290.48</v>
          </cell>
          <cell r="AX49">
            <v>104.9</v>
          </cell>
          <cell r="AZ49">
            <v>395.38</v>
          </cell>
          <cell r="BA49">
            <v>290.48</v>
          </cell>
          <cell r="BB49">
            <v>119.2</v>
          </cell>
          <cell r="BD49">
            <v>409.68</v>
          </cell>
        </row>
        <row r="50">
          <cell r="B50" t="str">
            <v>LYON METROPOLE HABITAT - 85C Rue Claude Michel</v>
          </cell>
          <cell r="C50" t="str">
            <v>OULLINS</v>
          </cell>
          <cell r="D50">
            <v>848373</v>
          </cell>
          <cell r="E50" t="str">
            <v>F3</v>
          </cell>
          <cell r="F50" t="str">
            <v>3ème étage</v>
          </cell>
          <cell r="AH50">
            <v>-30.22</v>
          </cell>
          <cell r="AJ50">
            <v>-30.22</v>
          </cell>
        </row>
        <row r="51">
          <cell r="B51" t="str">
            <v>MA REGIE - 114 Grande Rue</v>
          </cell>
          <cell r="C51" t="str">
            <v>OULLINS</v>
          </cell>
          <cell r="D51" t="str">
            <v>81ASSOC-03</v>
          </cell>
          <cell r="E51" t="str">
            <v>F4</v>
          </cell>
          <cell r="F51" t="str">
            <v>3ème gauche</v>
          </cell>
          <cell r="G51">
            <v>90</v>
          </cell>
          <cell r="I51">
            <v>939.07</v>
          </cell>
          <cell r="J51">
            <v>20</v>
          </cell>
          <cell r="L51">
            <v>959.07</v>
          </cell>
          <cell r="M51">
            <v>97.15</v>
          </cell>
          <cell r="N51">
            <v>2.0699999999999998</v>
          </cell>
          <cell r="P51">
            <v>99.22</v>
          </cell>
          <cell r="T51">
            <v>0</v>
          </cell>
          <cell r="X51">
            <v>0</v>
          </cell>
          <cell r="AB51">
            <v>0</v>
          </cell>
          <cell r="AF51">
            <v>0</v>
          </cell>
          <cell r="AJ51">
            <v>0</v>
          </cell>
          <cell r="AN51">
            <v>0</v>
          </cell>
          <cell r="AR51">
            <v>0</v>
          </cell>
          <cell r="AV51">
            <v>0</v>
          </cell>
          <cell r="AZ51">
            <v>0</v>
          </cell>
          <cell r="BD51">
            <v>0</v>
          </cell>
        </row>
        <row r="52">
          <cell r="B52" t="str">
            <v>MARTINET - 23 rue de la République</v>
          </cell>
          <cell r="C52" t="str">
            <v>OULLINS</v>
          </cell>
          <cell r="D52">
            <v>7346</v>
          </cell>
          <cell r="E52" t="str">
            <v>F1</v>
          </cell>
          <cell r="F52" t="str">
            <v>1er étage</v>
          </cell>
          <cell r="G52">
            <v>34</v>
          </cell>
          <cell r="I52">
            <v>329.47</v>
          </cell>
          <cell r="J52">
            <v>28</v>
          </cell>
          <cell r="L52">
            <v>357.47</v>
          </cell>
          <cell r="M52">
            <v>329.47</v>
          </cell>
          <cell r="N52">
            <v>28</v>
          </cell>
          <cell r="P52">
            <v>357.47</v>
          </cell>
          <cell r="Q52">
            <v>329.47</v>
          </cell>
          <cell r="R52">
            <v>34.5</v>
          </cell>
          <cell r="T52">
            <v>363.97</v>
          </cell>
          <cell r="U52">
            <v>329.47</v>
          </cell>
          <cell r="V52">
            <v>28</v>
          </cell>
          <cell r="X52">
            <v>357.47</v>
          </cell>
          <cell r="Y52">
            <v>329.47</v>
          </cell>
          <cell r="Z52">
            <v>127.51</v>
          </cell>
          <cell r="AB52">
            <v>456.98</v>
          </cell>
          <cell r="AC52">
            <v>329.47</v>
          </cell>
          <cell r="AD52">
            <v>28</v>
          </cell>
          <cell r="AF52">
            <v>357.47</v>
          </cell>
          <cell r="AG52">
            <v>329.76</v>
          </cell>
          <cell r="AH52">
            <v>28</v>
          </cell>
          <cell r="AJ52">
            <v>357.76</v>
          </cell>
          <cell r="AK52">
            <v>329.65</v>
          </cell>
          <cell r="AL52">
            <v>28</v>
          </cell>
          <cell r="AN52">
            <v>357.65</v>
          </cell>
          <cell r="AO52">
            <v>329.65</v>
          </cell>
          <cell r="AP52">
            <v>3.7100000000000009</v>
          </cell>
          <cell r="AR52">
            <v>333.35999999999996</v>
          </cell>
          <cell r="AS52">
            <v>329.65</v>
          </cell>
          <cell r="AT52">
            <v>28</v>
          </cell>
          <cell r="AV52">
            <v>357.65</v>
          </cell>
          <cell r="AW52">
            <v>329.65</v>
          </cell>
          <cell r="AX52">
            <v>69</v>
          </cell>
          <cell r="AZ52">
            <v>398.65</v>
          </cell>
          <cell r="BA52">
            <v>329.65</v>
          </cell>
          <cell r="BB52">
            <v>28</v>
          </cell>
          <cell r="BD52">
            <v>357.65</v>
          </cell>
        </row>
        <row r="53">
          <cell r="B53" t="str">
            <v>MME ROBBE - 56 Rue Pierre Semard</v>
          </cell>
          <cell r="C53" t="str">
            <v>OULLINS</v>
          </cell>
          <cell r="E53" t="str">
            <v>F2</v>
          </cell>
          <cell r="F53" t="str">
            <v>1er gauche</v>
          </cell>
          <cell r="G53">
            <v>42</v>
          </cell>
          <cell r="I53">
            <v>1477.26</v>
          </cell>
          <cell r="J53">
            <v>150</v>
          </cell>
          <cell r="L53">
            <v>1627.26</v>
          </cell>
          <cell r="M53">
            <v>0</v>
          </cell>
          <cell r="N53">
            <v>0</v>
          </cell>
          <cell r="P53">
            <v>0</v>
          </cell>
          <cell r="Q53">
            <v>0</v>
          </cell>
          <cell r="R53">
            <v>0</v>
          </cell>
          <cell r="T53">
            <v>0</v>
          </cell>
          <cell r="U53">
            <v>1477.26</v>
          </cell>
          <cell r="V53">
            <v>150</v>
          </cell>
          <cell r="X53">
            <v>1627.26</v>
          </cell>
          <cell r="Y53">
            <v>0</v>
          </cell>
          <cell r="Z53">
            <v>0</v>
          </cell>
          <cell r="AB53">
            <v>0</v>
          </cell>
          <cell r="AC53">
            <v>0</v>
          </cell>
          <cell r="AD53">
            <v>0</v>
          </cell>
          <cell r="AF53">
            <v>0</v>
          </cell>
          <cell r="AG53">
            <v>1477.26</v>
          </cell>
          <cell r="AH53">
            <v>150</v>
          </cell>
          <cell r="AJ53">
            <v>1627.26</v>
          </cell>
          <cell r="AK53">
            <v>0</v>
          </cell>
          <cell r="AL53">
            <v>0</v>
          </cell>
          <cell r="AN53">
            <v>0</v>
          </cell>
          <cell r="AO53">
            <v>0</v>
          </cell>
          <cell r="AP53">
            <v>0</v>
          </cell>
          <cell r="AR53">
            <v>0</v>
          </cell>
          <cell r="AS53">
            <v>1477.26</v>
          </cell>
          <cell r="AT53">
            <v>434.3</v>
          </cell>
          <cell r="AV53">
            <v>1911.56</v>
          </cell>
          <cell r="AZ53">
            <v>0</v>
          </cell>
          <cell r="BD53">
            <v>0</v>
          </cell>
        </row>
        <row r="54">
          <cell r="B54" t="str">
            <v>OPAC RHONE - 62 Rue Général De Gaulle</v>
          </cell>
          <cell r="C54" t="str">
            <v>BRIGNAIS</v>
          </cell>
          <cell r="D54">
            <v>1075575</v>
          </cell>
          <cell r="E54" t="str">
            <v>F3</v>
          </cell>
          <cell r="F54" t="str">
            <v>3ème étage</v>
          </cell>
          <cell r="G54">
            <v>52</v>
          </cell>
          <cell r="H54" t="str">
            <v>Prélèvement</v>
          </cell>
          <cell r="I54">
            <v>293.14999999999998</v>
          </cell>
          <cell r="J54">
            <v>62</v>
          </cell>
          <cell r="L54">
            <v>355.15</v>
          </cell>
          <cell r="M54">
            <v>293.14999999999998</v>
          </cell>
          <cell r="N54">
            <v>67</v>
          </cell>
          <cell r="P54">
            <v>360.15</v>
          </cell>
          <cell r="Q54">
            <v>293.14999999999998</v>
          </cell>
          <cell r="R54">
            <v>82</v>
          </cell>
          <cell r="T54">
            <v>375.15</v>
          </cell>
          <cell r="U54">
            <v>293.14999999999998</v>
          </cell>
          <cell r="V54">
            <v>67</v>
          </cell>
          <cell r="X54">
            <v>360.15</v>
          </cell>
          <cell r="Y54">
            <v>293.14999999999998</v>
          </cell>
          <cell r="Z54">
            <v>57</v>
          </cell>
          <cell r="AB54">
            <v>350.15</v>
          </cell>
          <cell r="AC54">
            <v>293.14999999999998</v>
          </cell>
          <cell r="AD54">
            <v>72</v>
          </cell>
          <cell r="AF54">
            <v>365.15</v>
          </cell>
          <cell r="AG54">
            <v>293.14999999999998</v>
          </cell>
          <cell r="AH54">
            <v>72</v>
          </cell>
          <cell r="AJ54">
            <v>365.15</v>
          </cell>
          <cell r="AK54">
            <v>293.14999999999998</v>
          </cell>
          <cell r="AL54">
            <v>65.22</v>
          </cell>
          <cell r="AN54">
            <v>358.37</v>
          </cell>
          <cell r="AO54">
            <v>293.14999999999998</v>
          </cell>
          <cell r="AP54">
            <v>257</v>
          </cell>
          <cell r="AR54">
            <v>550.15</v>
          </cell>
          <cell r="AS54">
            <v>293.14999999999998</v>
          </cell>
          <cell r="AT54">
            <v>79.400000000000006</v>
          </cell>
          <cell r="AV54">
            <v>372.54999999999995</v>
          </cell>
          <cell r="AW54">
            <v>293.14999999999998</v>
          </cell>
          <cell r="AX54">
            <v>97.77000000000001</v>
          </cell>
          <cell r="AZ54">
            <v>390.91999999999996</v>
          </cell>
          <cell r="BA54">
            <v>293.14999999999998</v>
          </cell>
          <cell r="BB54">
            <v>79.400000000000006</v>
          </cell>
          <cell r="BD54">
            <v>372.54999999999995</v>
          </cell>
        </row>
        <row r="55">
          <cell r="B55" t="str">
            <v>PETITPIERRE &amp; SABATIER - 131 Bis Rue Garibaldi</v>
          </cell>
          <cell r="C55" t="str">
            <v>LYON</v>
          </cell>
          <cell r="D55" t="str">
            <v>00004357</v>
          </cell>
          <cell r="E55" t="str">
            <v>F1</v>
          </cell>
          <cell r="F55" t="str">
            <v>1er gauche</v>
          </cell>
          <cell r="G55">
            <v>32</v>
          </cell>
          <cell r="H55" t="str">
            <v>Prélèvement</v>
          </cell>
          <cell r="I55">
            <v>428.74</v>
          </cell>
          <cell r="J55">
            <v>4.1100000000000012</v>
          </cell>
          <cell r="L55">
            <v>432.85</v>
          </cell>
          <cell r="M55">
            <v>428.74</v>
          </cell>
          <cell r="N55">
            <v>19.3</v>
          </cell>
          <cell r="P55">
            <v>448.04</v>
          </cell>
          <cell r="Q55">
            <v>428.74</v>
          </cell>
          <cell r="R55">
            <v>19.3</v>
          </cell>
          <cell r="T55">
            <v>448.04</v>
          </cell>
          <cell r="U55">
            <v>428.74</v>
          </cell>
          <cell r="V55">
            <v>19.3</v>
          </cell>
          <cell r="X55">
            <v>448.04</v>
          </cell>
          <cell r="Y55">
            <v>428.74</v>
          </cell>
          <cell r="Z55">
            <v>19.3</v>
          </cell>
          <cell r="AB55">
            <v>448.04</v>
          </cell>
          <cell r="AC55">
            <v>428.74</v>
          </cell>
          <cell r="AD55">
            <v>19.3</v>
          </cell>
          <cell r="AF55">
            <v>448.04</v>
          </cell>
          <cell r="AG55">
            <v>428.74</v>
          </cell>
          <cell r="AH55">
            <v>19.3</v>
          </cell>
          <cell r="AJ55">
            <v>448.04</v>
          </cell>
          <cell r="AK55">
            <v>428.74</v>
          </cell>
          <cell r="AL55">
            <v>19.3</v>
          </cell>
          <cell r="AN55">
            <v>448.04</v>
          </cell>
          <cell r="AO55">
            <v>428.74</v>
          </cell>
          <cell r="AP55">
            <v>19.3</v>
          </cell>
          <cell r="AR55">
            <v>448.04</v>
          </cell>
          <cell r="AS55">
            <v>428.74</v>
          </cell>
          <cell r="AT55">
            <v>19.3</v>
          </cell>
          <cell r="AV55">
            <v>448.04</v>
          </cell>
          <cell r="AW55">
            <v>428.74</v>
          </cell>
          <cell r="AX55">
            <v>19.3</v>
          </cell>
          <cell r="AZ55">
            <v>448.04</v>
          </cell>
          <cell r="BA55">
            <v>428.74</v>
          </cell>
          <cell r="BB55">
            <v>19.3</v>
          </cell>
          <cell r="BD55">
            <v>448.04</v>
          </cell>
        </row>
        <row r="56">
          <cell r="B56" t="str">
            <v xml:space="preserve">PICONE - 89 Grande rue </v>
          </cell>
          <cell r="C56" t="str">
            <v>OULLINS</v>
          </cell>
          <cell r="E56" t="str">
            <v>F1 Bis</v>
          </cell>
          <cell r="F56" t="str">
            <v>2eme droite</v>
          </cell>
          <cell r="G56">
            <v>50</v>
          </cell>
          <cell r="I56">
            <v>494.59</v>
          </cell>
          <cell r="J56">
            <v>60</v>
          </cell>
          <cell r="L56">
            <v>554.58999999999992</v>
          </cell>
          <cell r="M56">
            <v>494.59</v>
          </cell>
          <cell r="N56">
            <v>60</v>
          </cell>
          <cell r="P56">
            <v>554.58999999999992</v>
          </cell>
          <cell r="Q56">
            <v>494.59</v>
          </cell>
          <cell r="R56">
            <v>60</v>
          </cell>
          <cell r="T56">
            <v>554.58999999999992</v>
          </cell>
          <cell r="U56">
            <v>494.59</v>
          </cell>
          <cell r="V56">
            <v>60</v>
          </cell>
          <cell r="X56">
            <v>554.58999999999992</v>
          </cell>
          <cell r="Y56">
            <v>494.59</v>
          </cell>
          <cell r="Z56">
            <v>60</v>
          </cell>
          <cell r="AB56">
            <v>554.58999999999992</v>
          </cell>
          <cell r="AC56">
            <v>164.86</v>
          </cell>
          <cell r="AD56">
            <v>20</v>
          </cell>
          <cell r="AF56">
            <v>184.86</v>
          </cell>
          <cell r="AJ56">
            <v>0</v>
          </cell>
          <cell r="AN56">
            <v>0</v>
          </cell>
          <cell r="AR56">
            <v>0</v>
          </cell>
          <cell r="AV56">
            <v>0</v>
          </cell>
          <cell r="AZ56">
            <v>0</v>
          </cell>
          <cell r="BD56">
            <v>0</v>
          </cell>
        </row>
        <row r="57">
          <cell r="B57" t="str">
            <v>SCI JONATHAN - 5 Rue Diderot</v>
          </cell>
          <cell r="C57" t="str">
            <v>LYON</v>
          </cell>
          <cell r="E57" t="str">
            <v>F3</v>
          </cell>
          <cell r="F57" t="str">
            <v>RDC</v>
          </cell>
          <cell r="G57">
            <v>80</v>
          </cell>
          <cell r="I57">
            <v>774.53</v>
          </cell>
          <cell r="J57">
            <v>18</v>
          </cell>
          <cell r="L57">
            <v>792.53</v>
          </cell>
          <cell r="M57">
            <v>774.53</v>
          </cell>
          <cell r="N57">
            <v>18</v>
          </cell>
          <cell r="P57">
            <v>792.53</v>
          </cell>
          <cell r="Q57">
            <v>774.53</v>
          </cell>
          <cell r="R57">
            <v>18</v>
          </cell>
          <cell r="T57">
            <v>792.53</v>
          </cell>
          <cell r="U57">
            <v>774.53</v>
          </cell>
          <cell r="V57">
            <v>18</v>
          </cell>
          <cell r="X57">
            <v>792.53</v>
          </cell>
          <cell r="Y57">
            <v>774.53</v>
          </cell>
          <cell r="Z57">
            <v>18</v>
          </cell>
          <cell r="AB57">
            <v>792.53</v>
          </cell>
          <cell r="AC57">
            <v>774.53</v>
          </cell>
          <cell r="AD57">
            <v>18</v>
          </cell>
          <cell r="AF57">
            <v>792.53</v>
          </cell>
          <cell r="AG57">
            <v>774.53</v>
          </cell>
          <cell r="AH57">
            <v>18</v>
          </cell>
          <cell r="AJ57">
            <v>792.53</v>
          </cell>
          <cell r="AK57">
            <v>774.53</v>
          </cell>
          <cell r="AL57">
            <v>18</v>
          </cell>
          <cell r="AN57">
            <v>792.53</v>
          </cell>
          <cell r="AO57">
            <v>774.53</v>
          </cell>
          <cell r="AP57">
            <v>18</v>
          </cell>
          <cell r="AR57">
            <v>792.53</v>
          </cell>
          <cell r="AS57">
            <v>774.53</v>
          </cell>
          <cell r="AT57">
            <v>127</v>
          </cell>
          <cell r="AV57">
            <v>901.53</v>
          </cell>
          <cell r="AW57">
            <v>774.53</v>
          </cell>
          <cell r="AX57">
            <v>18</v>
          </cell>
          <cell r="AZ57">
            <v>792.53</v>
          </cell>
          <cell r="BA57">
            <v>774.53</v>
          </cell>
          <cell r="BB57">
            <v>18</v>
          </cell>
          <cell r="BD57">
            <v>792.53</v>
          </cell>
        </row>
        <row r="58">
          <cell r="B58" t="str">
            <v>SCI PETIT MOUSSE - 68 Rue Roger salengro</v>
          </cell>
          <cell r="C58" t="str">
            <v>PIERRE BENITE</v>
          </cell>
          <cell r="E58" t="str">
            <v>F1 Bis</v>
          </cell>
          <cell r="F58" t="str">
            <v>2ème gauche</v>
          </cell>
          <cell r="G58">
            <v>40</v>
          </cell>
          <cell r="I58">
            <v>475.65</v>
          </cell>
          <cell r="J58">
            <v>35</v>
          </cell>
          <cell r="L58">
            <v>510.65</v>
          </cell>
          <cell r="M58">
            <v>475.65</v>
          </cell>
          <cell r="N58">
            <v>35</v>
          </cell>
          <cell r="P58">
            <v>510.65</v>
          </cell>
          <cell r="Q58">
            <v>475.65</v>
          </cell>
          <cell r="R58">
            <v>35</v>
          </cell>
          <cell r="T58">
            <v>510.65</v>
          </cell>
          <cell r="U58">
            <v>475.65</v>
          </cell>
          <cell r="V58">
            <v>35</v>
          </cell>
          <cell r="X58">
            <v>510.65</v>
          </cell>
          <cell r="Y58">
            <v>475.65</v>
          </cell>
          <cell r="Z58">
            <v>35</v>
          </cell>
          <cell r="AB58">
            <v>510.65</v>
          </cell>
          <cell r="AC58">
            <v>475.65</v>
          </cell>
          <cell r="AD58">
            <v>35</v>
          </cell>
          <cell r="AF58">
            <v>510.65</v>
          </cell>
          <cell r="AG58">
            <v>475.65</v>
          </cell>
          <cell r="AH58">
            <v>35</v>
          </cell>
          <cell r="AJ58">
            <v>510.65</v>
          </cell>
          <cell r="AK58">
            <v>475.65</v>
          </cell>
          <cell r="AL58">
            <v>35</v>
          </cell>
          <cell r="AN58">
            <v>510.65</v>
          </cell>
          <cell r="AO58">
            <v>475.65</v>
          </cell>
          <cell r="AP58">
            <v>35</v>
          </cell>
          <cell r="AR58">
            <v>510.65</v>
          </cell>
          <cell r="AS58">
            <v>475.65</v>
          </cell>
          <cell r="AT58">
            <v>35</v>
          </cell>
          <cell r="AV58">
            <v>510.65</v>
          </cell>
          <cell r="AW58">
            <v>475.65</v>
          </cell>
          <cell r="AX58">
            <v>35</v>
          </cell>
          <cell r="AZ58">
            <v>510.65</v>
          </cell>
          <cell r="BA58">
            <v>475.65</v>
          </cell>
          <cell r="BB58">
            <v>35</v>
          </cell>
          <cell r="BD58">
            <v>510.65</v>
          </cell>
        </row>
        <row r="59">
          <cell r="B59" t="str">
            <v>SCI SANTANA - 73 Rue Pierre Sémard</v>
          </cell>
          <cell r="C59" t="str">
            <v>OULLINS</v>
          </cell>
          <cell r="E59" t="str">
            <v>F2</v>
          </cell>
          <cell r="F59" t="str">
            <v>1er gauche</v>
          </cell>
          <cell r="G59">
            <v>44</v>
          </cell>
          <cell r="I59">
            <v>1166.25</v>
          </cell>
          <cell r="J59">
            <v>150</v>
          </cell>
          <cell r="L59">
            <v>1316.25</v>
          </cell>
          <cell r="M59">
            <v>0</v>
          </cell>
          <cell r="N59">
            <v>0</v>
          </cell>
          <cell r="P59">
            <v>0</v>
          </cell>
          <cell r="Q59">
            <v>0</v>
          </cell>
          <cell r="R59">
            <v>0</v>
          </cell>
          <cell r="T59">
            <v>0</v>
          </cell>
          <cell r="U59">
            <v>1166.25</v>
          </cell>
          <cell r="V59">
            <v>150</v>
          </cell>
          <cell r="X59">
            <v>1316.25</v>
          </cell>
          <cell r="Y59">
            <v>0</v>
          </cell>
          <cell r="Z59">
            <v>0</v>
          </cell>
          <cell r="AB59">
            <v>0</v>
          </cell>
          <cell r="AC59">
            <v>0</v>
          </cell>
          <cell r="AD59">
            <v>0</v>
          </cell>
          <cell r="AF59">
            <v>0</v>
          </cell>
          <cell r="AG59">
            <v>1166.25</v>
          </cell>
          <cell r="AH59">
            <v>150</v>
          </cell>
          <cell r="AJ59">
            <v>1316.25</v>
          </cell>
          <cell r="AK59">
            <v>0</v>
          </cell>
          <cell r="AL59">
            <v>0</v>
          </cell>
          <cell r="AN59">
            <v>0</v>
          </cell>
          <cell r="AO59">
            <v>0</v>
          </cell>
          <cell r="AP59">
            <v>0</v>
          </cell>
          <cell r="AR59">
            <v>0</v>
          </cell>
          <cell r="AS59">
            <v>1166.25</v>
          </cell>
          <cell r="AT59">
            <v>150</v>
          </cell>
          <cell r="AV59">
            <v>1316.25</v>
          </cell>
          <cell r="AW59">
            <v>0</v>
          </cell>
          <cell r="AX59">
            <v>0</v>
          </cell>
          <cell r="AZ59">
            <v>0</v>
          </cell>
          <cell r="BA59">
            <v>0</v>
          </cell>
          <cell r="BB59">
            <v>0</v>
          </cell>
          <cell r="BD59">
            <v>0</v>
          </cell>
        </row>
        <row r="60">
          <cell r="B60" t="str">
            <v>URBANIA - 14ter rue Greuze</v>
          </cell>
          <cell r="C60" t="str">
            <v>VILLEURBANNE</v>
          </cell>
          <cell r="D60">
            <v>35056900001</v>
          </cell>
          <cell r="E60" t="str">
            <v>F3</v>
          </cell>
          <cell r="F60" t="str">
            <v>1er gauche</v>
          </cell>
          <cell r="G60">
            <v>57</v>
          </cell>
          <cell r="H60" t="str">
            <v>Prélèvement</v>
          </cell>
          <cell r="I60">
            <v>404.92</v>
          </cell>
          <cell r="J60">
            <v>122.39</v>
          </cell>
          <cell r="L60">
            <v>527.31000000000006</v>
          </cell>
          <cell r="M60">
            <v>404.92</v>
          </cell>
          <cell r="N60">
            <v>122.39</v>
          </cell>
          <cell r="P60">
            <v>527.31000000000006</v>
          </cell>
          <cell r="Q60">
            <v>404.92</v>
          </cell>
          <cell r="R60">
            <v>122.39</v>
          </cell>
          <cell r="T60">
            <v>527.31000000000006</v>
          </cell>
          <cell r="U60">
            <v>404.92</v>
          </cell>
          <cell r="V60">
            <v>272.64999999999998</v>
          </cell>
          <cell r="X60">
            <v>677.56999999999994</v>
          </cell>
          <cell r="Y60">
            <v>404.92</v>
          </cell>
          <cell r="Z60">
            <v>122.39</v>
          </cell>
          <cell r="AB60">
            <v>527.31000000000006</v>
          </cell>
          <cell r="AC60">
            <v>404.92</v>
          </cell>
          <cell r="AD60">
            <v>122.39</v>
          </cell>
          <cell r="AF60">
            <v>527.31000000000006</v>
          </cell>
          <cell r="AG60">
            <v>404.92</v>
          </cell>
          <cell r="AH60">
            <v>122.39</v>
          </cell>
          <cell r="AJ60">
            <v>527.31000000000006</v>
          </cell>
          <cell r="AK60">
            <v>404.92</v>
          </cell>
          <cell r="AL60">
            <v>276.72000000000003</v>
          </cell>
          <cell r="AN60">
            <v>681.6400000000001</v>
          </cell>
          <cell r="AO60">
            <v>404.92</v>
          </cell>
          <cell r="AP60">
            <v>122.39</v>
          </cell>
          <cell r="AR60">
            <v>527.31000000000006</v>
          </cell>
          <cell r="AS60">
            <v>404.92</v>
          </cell>
          <cell r="AT60">
            <v>122.39</v>
          </cell>
          <cell r="AV60">
            <v>527.31000000000006</v>
          </cell>
          <cell r="AW60">
            <v>404.92</v>
          </cell>
          <cell r="AX60">
            <v>122.39</v>
          </cell>
          <cell r="AZ60">
            <v>527.31000000000006</v>
          </cell>
          <cell r="BA60">
            <v>404.92</v>
          </cell>
          <cell r="BB60">
            <v>122.39</v>
          </cell>
          <cell r="BD60">
            <v>527.31000000000006</v>
          </cell>
        </row>
        <row r="61">
          <cell r="B61" t="str">
            <v>VILLE ST GENIS - 36 avenue Foch (1)</v>
          </cell>
          <cell r="C61" t="str">
            <v>ST GENIS LAVAL</v>
          </cell>
          <cell r="E61" t="str">
            <v>F3</v>
          </cell>
          <cell r="F61" t="str">
            <v>RDC droite</v>
          </cell>
          <cell r="G61">
            <v>60</v>
          </cell>
          <cell r="I61">
            <v>232.46</v>
          </cell>
          <cell r="J61">
            <v>50.76</v>
          </cell>
          <cell r="L61">
            <v>283.22000000000003</v>
          </cell>
          <cell r="M61">
            <v>232.46</v>
          </cell>
          <cell r="N61">
            <v>50.76</v>
          </cell>
          <cell r="P61">
            <v>283.22000000000003</v>
          </cell>
          <cell r="Q61">
            <v>232.46</v>
          </cell>
          <cell r="R61">
            <v>50.76</v>
          </cell>
          <cell r="T61">
            <v>0</v>
          </cell>
          <cell r="U61">
            <v>232.46</v>
          </cell>
          <cell r="V61">
            <v>50.76</v>
          </cell>
          <cell r="X61">
            <v>283.22000000000003</v>
          </cell>
          <cell r="Y61">
            <v>232.46</v>
          </cell>
          <cell r="Z61">
            <v>50.76</v>
          </cell>
          <cell r="AB61">
            <v>283.22000000000003</v>
          </cell>
          <cell r="AC61">
            <v>232.46</v>
          </cell>
          <cell r="AD61">
            <v>50.76</v>
          </cell>
          <cell r="AF61">
            <v>283.22000000000003</v>
          </cell>
          <cell r="AG61">
            <v>232.46</v>
          </cell>
          <cell r="AH61">
            <v>50.76</v>
          </cell>
          <cell r="AJ61">
            <v>283.22000000000003</v>
          </cell>
          <cell r="AK61">
            <v>232.46</v>
          </cell>
          <cell r="AL61">
            <v>50.76</v>
          </cell>
          <cell r="AN61">
            <v>283.22000000000003</v>
          </cell>
          <cell r="AO61">
            <v>232.46</v>
          </cell>
          <cell r="AP61">
            <v>50.76</v>
          </cell>
          <cell r="AR61">
            <v>283.22000000000003</v>
          </cell>
          <cell r="AS61">
            <v>232.46</v>
          </cell>
          <cell r="AT61">
            <v>50.76</v>
          </cell>
          <cell r="AV61">
            <v>283.22000000000003</v>
          </cell>
          <cell r="AW61">
            <v>232.46</v>
          </cell>
          <cell r="AX61">
            <v>50.76</v>
          </cell>
          <cell r="AZ61">
            <v>283.22000000000003</v>
          </cell>
          <cell r="BA61">
            <v>232.46</v>
          </cell>
          <cell r="BB61">
            <v>50.76</v>
          </cell>
          <cell r="BD61">
            <v>283.22000000000003</v>
          </cell>
        </row>
        <row r="62">
          <cell r="B62" t="str">
            <v>VILLE ST GENIS - 36 avenue Foch (2)</v>
          </cell>
          <cell r="C62" t="str">
            <v>ST GENIS LAVAL</v>
          </cell>
          <cell r="E62" t="str">
            <v>F2</v>
          </cell>
          <cell r="F62" t="str">
            <v>1er droite</v>
          </cell>
          <cell r="G62">
            <v>50</v>
          </cell>
          <cell r="I62">
            <v>193.71</v>
          </cell>
          <cell r="J62">
            <v>42.31</v>
          </cell>
          <cell r="L62">
            <v>236.02</v>
          </cell>
          <cell r="M62">
            <v>193.71</v>
          </cell>
          <cell r="N62">
            <v>42.31</v>
          </cell>
          <cell r="P62">
            <v>236.02</v>
          </cell>
          <cell r="Q62">
            <v>193.71</v>
          </cell>
          <cell r="R62">
            <v>42.31</v>
          </cell>
          <cell r="T62">
            <v>0</v>
          </cell>
          <cell r="U62">
            <v>193.71</v>
          </cell>
          <cell r="V62">
            <v>42.31</v>
          </cell>
          <cell r="X62">
            <v>236.02</v>
          </cell>
          <cell r="Y62">
            <v>193.71</v>
          </cell>
          <cell r="Z62">
            <v>42.31</v>
          </cell>
          <cell r="AB62">
            <v>236.02</v>
          </cell>
          <cell r="AC62">
            <v>193.71</v>
          </cell>
          <cell r="AD62">
            <v>42.31</v>
          </cell>
          <cell r="AF62">
            <v>236.02</v>
          </cell>
          <cell r="AG62">
            <v>193.71</v>
          </cell>
          <cell r="AH62">
            <v>42.31</v>
          </cell>
          <cell r="AJ62">
            <v>236.02</v>
          </cell>
          <cell r="AK62">
            <v>193.71</v>
          </cell>
          <cell r="AL62">
            <v>42.31</v>
          </cell>
          <cell r="AN62">
            <v>236.02</v>
          </cell>
          <cell r="AO62">
            <v>193.71</v>
          </cell>
          <cell r="AP62">
            <v>42.31</v>
          </cell>
          <cell r="AR62">
            <v>236.02</v>
          </cell>
          <cell r="AS62">
            <v>193.71</v>
          </cell>
          <cell r="AT62">
            <v>42.31</v>
          </cell>
          <cell r="AV62">
            <v>236.02</v>
          </cell>
          <cell r="AW62">
            <v>193.71</v>
          </cell>
          <cell r="AX62">
            <v>42.31</v>
          </cell>
          <cell r="AZ62">
            <v>236.02</v>
          </cell>
          <cell r="BA62">
            <v>193.71</v>
          </cell>
          <cell r="BB62">
            <v>42.31</v>
          </cell>
          <cell r="BD62">
            <v>236.02</v>
          </cell>
        </row>
        <row r="63">
          <cell r="B63" t="str">
            <v>VILLE ST GENIS - 36 avenue Foch (3)</v>
          </cell>
          <cell r="C63" t="str">
            <v>ST GENIS LAVAL</v>
          </cell>
          <cell r="E63" t="str">
            <v>F2</v>
          </cell>
          <cell r="F63" t="str">
            <v>1er gauche</v>
          </cell>
          <cell r="G63">
            <v>50</v>
          </cell>
          <cell r="I63">
            <v>193.71</v>
          </cell>
          <cell r="J63">
            <v>42.31</v>
          </cell>
          <cell r="L63">
            <v>236.02</v>
          </cell>
          <cell r="M63">
            <v>193.71</v>
          </cell>
          <cell r="N63">
            <v>42.31</v>
          </cell>
          <cell r="P63">
            <v>236.02</v>
          </cell>
          <cell r="Q63">
            <v>193.71</v>
          </cell>
          <cell r="R63">
            <v>42.31</v>
          </cell>
          <cell r="T63">
            <v>0</v>
          </cell>
          <cell r="U63">
            <v>193.71</v>
          </cell>
          <cell r="V63">
            <v>42.31</v>
          </cell>
          <cell r="X63">
            <v>236.02</v>
          </cell>
          <cell r="Y63">
            <v>193.71</v>
          </cell>
          <cell r="Z63">
            <v>42.31</v>
          </cell>
          <cell r="AB63">
            <v>236.02</v>
          </cell>
          <cell r="AC63">
            <v>193.71</v>
          </cell>
          <cell r="AD63">
            <v>42.31</v>
          </cell>
          <cell r="AF63">
            <v>236.02</v>
          </cell>
          <cell r="AG63">
            <v>193.71</v>
          </cell>
          <cell r="AH63">
            <v>42.31</v>
          </cell>
          <cell r="AJ63">
            <v>236.02</v>
          </cell>
          <cell r="AK63">
            <v>193.71</v>
          </cell>
          <cell r="AL63">
            <v>42.31</v>
          </cell>
          <cell r="AN63">
            <v>236.02</v>
          </cell>
          <cell r="AO63">
            <v>193.71</v>
          </cell>
          <cell r="AP63">
            <v>42.31</v>
          </cell>
          <cell r="AR63">
            <v>236.02</v>
          </cell>
          <cell r="AS63">
            <v>193.71</v>
          </cell>
          <cell r="AT63">
            <v>42.31</v>
          </cell>
          <cell r="AV63">
            <v>236.02</v>
          </cell>
          <cell r="AW63">
            <v>193.71</v>
          </cell>
          <cell r="AX63">
            <v>42.31</v>
          </cell>
          <cell r="AZ63">
            <v>236.02</v>
          </cell>
          <cell r="BA63">
            <v>193.71</v>
          </cell>
          <cell r="BB63">
            <v>42.31</v>
          </cell>
          <cell r="BD63">
            <v>236.02</v>
          </cell>
        </row>
        <row r="64">
          <cell r="B64" t="str">
            <v>VILLE ST GENIS - 36 avenue Foch (4)</v>
          </cell>
          <cell r="C64" t="str">
            <v>ST GENIS LAVAL</v>
          </cell>
          <cell r="E64" t="str">
            <v>F2</v>
          </cell>
          <cell r="F64" t="str">
            <v>2ème droite</v>
          </cell>
          <cell r="G64">
            <v>50</v>
          </cell>
          <cell r="I64">
            <v>193.71</v>
          </cell>
          <cell r="J64">
            <v>42.31</v>
          </cell>
          <cell r="L64">
            <v>236.02</v>
          </cell>
          <cell r="M64">
            <v>193.71</v>
          </cell>
          <cell r="N64">
            <v>42.31</v>
          </cell>
          <cell r="P64">
            <v>236.02</v>
          </cell>
          <cell r="Q64">
            <v>193.71</v>
          </cell>
          <cell r="R64">
            <v>42.31</v>
          </cell>
          <cell r="T64">
            <v>0</v>
          </cell>
          <cell r="U64">
            <v>193.71</v>
          </cell>
          <cell r="V64">
            <v>42.31</v>
          </cell>
          <cell r="X64">
            <v>236.02</v>
          </cell>
          <cell r="Y64">
            <v>193.71</v>
          </cell>
          <cell r="Z64">
            <v>42.31</v>
          </cell>
          <cell r="AB64">
            <v>236.02</v>
          </cell>
          <cell r="AC64">
            <v>193.71</v>
          </cell>
          <cell r="AD64">
            <v>42.31</v>
          </cell>
          <cell r="AF64">
            <v>236.02</v>
          </cell>
          <cell r="AG64">
            <v>193.71</v>
          </cell>
          <cell r="AH64">
            <v>42.31</v>
          </cell>
          <cell r="AJ64">
            <v>236.02</v>
          </cell>
          <cell r="AK64">
            <v>193.71</v>
          </cell>
          <cell r="AL64">
            <v>42.31</v>
          </cell>
          <cell r="AN64">
            <v>236.02</v>
          </cell>
          <cell r="AO64">
            <v>193.71</v>
          </cell>
          <cell r="AP64">
            <v>42.31</v>
          </cell>
          <cell r="AR64">
            <v>236.02</v>
          </cell>
          <cell r="AS64">
            <v>193.71</v>
          </cell>
          <cell r="AT64">
            <v>42.31</v>
          </cell>
          <cell r="AV64">
            <v>236.02</v>
          </cell>
          <cell r="AW64">
            <v>193.71</v>
          </cell>
          <cell r="AX64">
            <v>42.31</v>
          </cell>
          <cell r="AZ64">
            <v>236.02</v>
          </cell>
          <cell r="BA64">
            <v>193.71</v>
          </cell>
          <cell r="BB64">
            <v>42.31</v>
          </cell>
          <cell r="BD64">
            <v>236.02</v>
          </cell>
        </row>
        <row r="65">
          <cell r="B65" t="str">
            <v>VILLE ST GENIS - 36 avenue Foch (5)</v>
          </cell>
          <cell r="C65" t="str">
            <v>ST GENIS LAVAL</v>
          </cell>
          <cell r="E65" t="str">
            <v>F2</v>
          </cell>
          <cell r="F65" t="str">
            <v>2ème gauche</v>
          </cell>
          <cell r="G65">
            <v>50</v>
          </cell>
          <cell r="I65">
            <v>193.71</v>
          </cell>
          <cell r="J65">
            <v>42.31</v>
          </cell>
          <cell r="L65">
            <v>236.02</v>
          </cell>
          <cell r="M65">
            <v>193.71</v>
          </cell>
          <cell r="N65">
            <v>42.31</v>
          </cell>
          <cell r="P65">
            <v>236.02</v>
          </cell>
          <cell r="Q65">
            <v>193.71</v>
          </cell>
          <cell r="R65">
            <v>42.31</v>
          </cell>
          <cell r="T65">
            <v>0</v>
          </cell>
          <cell r="U65">
            <v>193.71</v>
          </cell>
          <cell r="V65">
            <v>42.31</v>
          </cell>
          <cell r="X65">
            <v>236.02</v>
          </cell>
          <cell r="Y65">
            <v>193.71</v>
          </cell>
          <cell r="Z65">
            <v>42.31</v>
          </cell>
          <cell r="AB65">
            <v>236.02</v>
          </cell>
          <cell r="AC65">
            <v>193.71</v>
          </cell>
          <cell r="AD65">
            <v>42.31</v>
          </cell>
          <cell r="AF65">
            <v>236.02</v>
          </cell>
          <cell r="AG65">
            <v>193.71</v>
          </cell>
          <cell r="AH65">
            <v>42.31</v>
          </cell>
          <cell r="AJ65">
            <v>236.02</v>
          </cell>
          <cell r="AK65">
            <v>193.71</v>
          </cell>
          <cell r="AL65">
            <v>42.31</v>
          </cell>
          <cell r="AN65">
            <v>236.02</v>
          </cell>
          <cell r="AO65">
            <v>193.71</v>
          </cell>
          <cell r="AP65">
            <v>42.31</v>
          </cell>
          <cell r="AR65">
            <v>236.02</v>
          </cell>
          <cell r="AS65">
            <v>193.71</v>
          </cell>
          <cell r="AT65">
            <v>42.31</v>
          </cell>
          <cell r="AV65">
            <v>236.02</v>
          </cell>
          <cell r="AW65">
            <v>193.71</v>
          </cell>
          <cell r="AX65">
            <v>42.31</v>
          </cell>
          <cell r="AZ65">
            <v>236.02</v>
          </cell>
          <cell r="BA65">
            <v>193.71</v>
          </cell>
          <cell r="BB65">
            <v>42.31</v>
          </cell>
          <cell r="BD65">
            <v>236.02</v>
          </cell>
        </row>
      </sheetData>
      <sheetData sheetId="2">
        <row r="2">
          <cell r="B2" t="str">
            <v>CHESNARD - 18 Avenue Jean Jaurès</v>
          </cell>
          <cell r="C2">
            <v>69600</v>
          </cell>
          <cell r="D2" t="str">
            <v>OULLINS</v>
          </cell>
          <cell r="E2">
            <v>41101017</v>
          </cell>
          <cell r="F2" t="str">
            <v>T3</v>
          </cell>
          <cell r="G2" t="str">
            <v>1er étage</v>
          </cell>
          <cell r="H2">
            <v>70</v>
          </cell>
          <cell r="I2" t="str">
            <v>Prélèvement</v>
          </cell>
          <cell r="J2">
            <v>382.95</v>
          </cell>
          <cell r="K2">
            <v>46</v>
          </cell>
          <cell r="M2">
            <v>428.95</v>
          </cell>
          <cell r="N2">
            <v>382.95</v>
          </cell>
          <cell r="O2">
            <v>46</v>
          </cell>
          <cell r="Q2">
            <v>428.95</v>
          </cell>
          <cell r="R2">
            <v>382.95</v>
          </cell>
          <cell r="S2">
            <v>46</v>
          </cell>
          <cell r="U2">
            <v>428.95</v>
          </cell>
          <cell r="V2">
            <v>382.95</v>
          </cell>
          <cell r="W2">
            <v>46</v>
          </cell>
          <cell r="Y2">
            <v>428.95</v>
          </cell>
          <cell r="Z2">
            <v>382.95</v>
          </cell>
          <cell r="AA2">
            <v>46</v>
          </cell>
          <cell r="AC2">
            <v>428.95</v>
          </cell>
          <cell r="AD2">
            <v>382.93</v>
          </cell>
          <cell r="AE2">
            <v>46</v>
          </cell>
          <cell r="AG2">
            <v>428.93</v>
          </cell>
          <cell r="AH2">
            <v>382.92</v>
          </cell>
          <cell r="AI2">
            <v>46</v>
          </cell>
          <cell r="AK2">
            <v>428.92</v>
          </cell>
          <cell r="AL2">
            <v>382.92</v>
          </cell>
          <cell r="AM2">
            <v>46</v>
          </cell>
          <cell r="AO2">
            <v>428.92</v>
          </cell>
          <cell r="AP2">
            <v>382.92</v>
          </cell>
          <cell r="AQ2">
            <v>46</v>
          </cell>
          <cell r="AS2">
            <v>428.92</v>
          </cell>
          <cell r="AT2">
            <v>382.92</v>
          </cell>
          <cell r="AU2">
            <v>-153.86000000000001</v>
          </cell>
          <cell r="AW2">
            <v>229.06</v>
          </cell>
          <cell r="AX2">
            <v>382.92</v>
          </cell>
          <cell r="AY2">
            <v>117</v>
          </cell>
          <cell r="BA2">
            <v>499.92</v>
          </cell>
          <cell r="BB2">
            <v>382.92</v>
          </cell>
          <cell r="BC2">
            <v>117</v>
          </cell>
          <cell r="BE2">
            <v>499.92</v>
          </cell>
        </row>
        <row r="3">
          <cell r="B3" t="str">
            <v>LERY SA - 4 Place Marcel Bertone</v>
          </cell>
          <cell r="C3">
            <v>69004</v>
          </cell>
          <cell r="D3" t="str">
            <v>LYON</v>
          </cell>
          <cell r="E3">
            <v>220</v>
          </cell>
          <cell r="F3" t="str">
            <v>T2</v>
          </cell>
          <cell r="G3" t="str">
            <v>5ème centre</v>
          </cell>
          <cell r="H3">
            <v>47</v>
          </cell>
          <cell r="M3">
            <v>0</v>
          </cell>
          <cell r="N3">
            <v>0</v>
          </cell>
          <cell r="O3">
            <v>0</v>
          </cell>
          <cell r="Q3">
            <v>0</v>
          </cell>
          <cell r="R3">
            <v>0</v>
          </cell>
          <cell r="S3">
            <v>0</v>
          </cell>
          <cell r="U3">
            <v>0</v>
          </cell>
          <cell r="V3">
            <v>410</v>
          </cell>
          <cell r="W3">
            <v>4.4799999999999969</v>
          </cell>
          <cell r="Y3">
            <v>414.48</v>
          </cell>
          <cell r="Z3">
            <v>0</v>
          </cell>
          <cell r="AA3">
            <v>0</v>
          </cell>
          <cell r="AC3">
            <v>0</v>
          </cell>
          <cell r="AD3">
            <v>0</v>
          </cell>
          <cell r="AE3">
            <v>0</v>
          </cell>
          <cell r="AG3">
            <v>0</v>
          </cell>
          <cell r="AH3">
            <v>410</v>
          </cell>
          <cell r="AI3">
            <v>58.5</v>
          </cell>
          <cell r="AK3">
            <v>468.5</v>
          </cell>
          <cell r="AL3">
            <v>0</v>
          </cell>
          <cell r="AM3">
            <v>0</v>
          </cell>
          <cell r="AO3">
            <v>0</v>
          </cell>
          <cell r="AP3">
            <v>0</v>
          </cell>
          <cell r="AQ3">
            <v>0</v>
          </cell>
          <cell r="AS3">
            <v>0</v>
          </cell>
          <cell r="AT3">
            <v>410</v>
          </cell>
          <cell r="AU3">
            <v>58.5</v>
          </cell>
          <cell r="AW3">
            <v>468.5</v>
          </cell>
          <cell r="AX3">
            <v>0</v>
          </cell>
          <cell r="AY3">
            <v>0</v>
          </cell>
          <cell r="BA3">
            <v>0</v>
          </cell>
          <cell r="BB3">
            <v>0</v>
          </cell>
          <cell r="BC3">
            <v>0</v>
          </cell>
          <cell r="BE3">
            <v>0</v>
          </cell>
        </row>
        <row r="4">
          <cell r="B4" t="str">
            <v>PROPRIETE ALYNEA - 259 Route de Vienne</v>
          </cell>
          <cell r="C4">
            <v>69200</v>
          </cell>
          <cell r="D4" t="str">
            <v>VENISSIEUX</v>
          </cell>
          <cell r="F4" t="str">
            <v>T1 Bis</v>
          </cell>
          <cell r="G4" t="str">
            <v>RDC</v>
          </cell>
          <cell r="H4">
            <v>31</v>
          </cell>
          <cell r="M4">
            <v>0</v>
          </cell>
          <cell r="Q4">
            <v>0</v>
          </cell>
          <cell r="U4">
            <v>0</v>
          </cell>
          <cell r="Y4">
            <v>0</v>
          </cell>
          <cell r="AC4">
            <v>0</v>
          </cell>
          <cell r="AG4">
            <v>0</v>
          </cell>
          <cell r="AK4">
            <v>0</v>
          </cell>
          <cell r="AO4">
            <v>0</v>
          </cell>
          <cell r="AS4">
            <v>0</v>
          </cell>
          <cell r="AW4">
            <v>0</v>
          </cell>
          <cell r="BA4">
            <v>0</v>
          </cell>
          <cell r="BE4">
            <v>0</v>
          </cell>
        </row>
        <row r="5">
          <cell r="B5" t="str">
            <v>PROPRIETE ALYNEA - 168 Rue des Martyrs de la Libération</v>
          </cell>
          <cell r="C5">
            <v>69310</v>
          </cell>
          <cell r="D5" t="str">
            <v>PIERRE BENITE</v>
          </cell>
          <cell r="F5" t="str">
            <v>T2</v>
          </cell>
          <cell r="G5" t="str">
            <v>RDC</v>
          </cell>
          <cell r="H5">
            <v>60</v>
          </cell>
          <cell r="K5">
            <v>88.72</v>
          </cell>
          <cell r="M5">
            <v>88.72</v>
          </cell>
          <cell r="O5">
            <v>0</v>
          </cell>
          <cell r="Q5">
            <v>0</v>
          </cell>
          <cell r="S5">
            <v>0</v>
          </cell>
          <cell r="U5">
            <v>0</v>
          </cell>
          <cell r="W5">
            <v>88.72</v>
          </cell>
          <cell r="Y5">
            <v>88.72</v>
          </cell>
          <cell r="AA5">
            <v>0</v>
          </cell>
          <cell r="AC5">
            <v>0</v>
          </cell>
          <cell r="AE5">
            <v>0</v>
          </cell>
          <cell r="AG5">
            <v>0</v>
          </cell>
          <cell r="AK5">
            <v>0</v>
          </cell>
          <cell r="AM5">
            <v>0</v>
          </cell>
          <cell r="AO5">
            <v>0</v>
          </cell>
          <cell r="AQ5">
            <v>0</v>
          </cell>
          <cell r="AS5">
            <v>0</v>
          </cell>
          <cell r="AU5">
            <v>106.94</v>
          </cell>
          <cell r="AW5">
            <v>106.94</v>
          </cell>
          <cell r="AY5">
            <v>0</v>
          </cell>
          <cell r="BA5">
            <v>0</v>
          </cell>
          <cell r="BC5">
            <v>0</v>
          </cell>
          <cell r="BE5">
            <v>0</v>
          </cell>
        </row>
        <row r="6">
          <cell r="B6" t="str">
            <v>BARI - 220 Avenue Félix Faure n°44</v>
          </cell>
          <cell r="C6">
            <v>69003</v>
          </cell>
          <cell r="D6" t="str">
            <v>LYON</v>
          </cell>
          <cell r="E6" t="str">
            <v>1er gauche (lot n° 44)</v>
          </cell>
          <cell r="F6" t="str">
            <v>T1</v>
          </cell>
          <cell r="G6" t="str">
            <v>4ème - 1er gauche</v>
          </cell>
          <cell r="H6">
            <v>19</v>
          </cell>
          <cell r="K6">
            <v>91.27</v>
          </cell>
          <cell r="M6">
            <v>91.27</v>
          </cell>
          <cell r="O6">
            <v>0</v>
          </cell>
          <cell r="Q6">
            <v>0</v>
          </cell>
          <cell r="S6">
            <v>0</v>
          </cell>
          <cell r="U6">
            <v>0</v>
          </cell>
          <cell r="W6">
            <v>91.26</v>
          </cell>
          <cell r="Y6">
            <v>91.26</v>
          </cell>
          <cell r="AA6">
            <v>87.93</v>
          </cell>
          <cell r="AC6">
            <v>87.93</v>
          </cell>
          <cell r="AE6">
            <v>0</v>
          </cell>
          <cell r="AG6">
            <v>0</v>
          </cell>
          <cell r="AI6">
            <v>69.540000000000006</v>
          </cell>
          <cell r="AK6">
            <v>69.540000000000006</v>
          </cell>
          <cell r="AM6">
            <v>0</v>
          </cell>
          <cell r="AO6">
            <v>0</v>
          </cell>
          <cell r="AQ6">
            <v>0</v>
          </cell>
          <cell r="AS6">
            <v>0</v>
          </cell>
          <cell r="AU6">
            <v>85.54</v>
          </cell>
          <cell r="AW6">
            <v>85.54</v>
          </cell>
          <cell r="AY6">
            <v>0</v>
          </cell>
          <cell r="BA6">
            <v>0</v>
          </cell>
          <cell r="BC6">
            <v>0</v>
          </cell>
          <cell r="BE6">
            <v>0</v>
          </cell>
        </row>
        <row r="7">
          <cell r="B7" t="str">
            <v>BARI - 220 Avenue Félix Faure n°46</v>
          </cell>
          <cell r="C7">
            <v>69003</v>
          </cell>
          <cell r="D7" t="str">
            <v>LYON</v>
          </cell>
          <cell r="E7" t="str">
            <v>1er droite (lot n° 46)</v>
          </cell>
          <cell r="F7" t="str">
            <v>T1</v>
          </cell>
          <cell r="G7" t="str">
            <v>4ème - 1 droite</v>
          </cell>
          <cell r="H7">
            <v>17</v>
          </cell>
          <cell r="K7">
            <v>91.64</v>
          </cell>
          <cell r="M7">
            <v>91.64</v>
          </cell>
          <cell r="Q7">
            <v>0</v>
          </cell>
          <cell r="U7">
            <v>0</v>
          </cell>
          <cell r="W7">
            <v>91.62</v>
          </cell>
          <cell r="Y7">
            <v>91.62</v>
          </cell>
          <cell r="AA7">
            <v>-202.17</v>
          </cell>
          <cell r="AC7">
            <v>-202.17</v>
          </cell>
          <cell r="AE7">
            <v>0</v>
          </cell>
          <cell r="AG7">
            <v>0</v>
          </cell>
          <cell r="AI7">
            <v>69.540000000000006</v>
          </cell>
          <cell r="AK7">
            <v>69.540000000000006</v>
          </cell>
          <cell r="AM7">
            <v>0</v>
          </cell>
          <cell r="AO7">
            <v>0</v>
          </cell>
          <cell r="AQ7">
            <v>0</v>
          </cell>
          <cell r="AS7">
            <v>0</v>
          </cell>
          <cell r="AU7">
            <v>85.85</v>
          </cell>
          <cell r="AW7">
            <v>85.85</v>
          </cell>
          <cell r="AY7">
            <v>0</v>
          </cell>
          <cell r="BA7">
            <v>0</v>
          </cell>
          <cell r="BC7">
            <v>0</v>
          </cell>
          <cell r="BE7">
            <v>0</v>
          </cell>
        </row>
        <row r="8">
          <cell r="B8" t="str">
            <v>RHONE SAONE HABITAT - 101 Rue Bataille (n° 01)</v>
          </cell>
          <cell r="C8">
            <v>69008</v>
          </cell>
          <cell r="D8" t="str">
            <v>LYON</v>
          </cell>
          <cell r="F8" t="str">
            <v>T1</v>
          </cell>
          <cell r="G8" t="str">
            <v>RDC (1er droite)</v>
          </cell>
          <cell r="H8">
            <v>34</v>
          </cell>
          <cell r="AD8">
            <v>250</v>
          </cell>
          <cell r="AE8">
            <v>35</v>
          </cell>
          <cell r="AG8">
            <v>285</v>
          </cell>
          <cell r="AH8">
            <v>250.04</v>
          </cell>
          <cell r="AI8">
            <v>35</v>
          </cell>
          <cell r="AK8">
            <v>285.03999999999996</v>
          </cell>
          <cell r="AL8">
            <v>250.04</v>
          </cell>
          <cell r="AM8">
            <v>35</v>
          </cell>
          <cell r="AO8">
            <v>285.03999999999996</v>
          </cell>
          <cell r="AP8">
            <v>250.04</v>
          </cell>
          <cell r="AQ8">
            <v>35</v>
          </cell>
          <cell r="AS8">
            <v>285.03999999999996</v>
          </cell>
          <cell r="AT8">
            <v>250.04</v>
          </cell>
          <cell r="AU8">
            <v>35</v>
          </cell>
          <cell r="AW8">
            <v>285.03999999999996</v>
          </cell>
          <cell r="AX8">
            <v>250.04</v>
          </cell>
          <cell r="AY8">
            <v>35</v>
          </cell>
          <cell r="BB8">
            <v>250.04</v>
          </cell>
          <cell r="BC8">
            <v>35</v>
          </cell>
          <cell r="BE8">
            <v>285.03999999999996</v>
          </cell>
        </row>
        <row r="9">
          <cell r="B9" t="str">
            <v>ALLIADE - 10 Rue Pasteur - Allée 1</v>
          </cell>
          <cell r="C9">
            <v>69520</v>
          </cell>
          <cell r="D9" t="str">
            <v>GRIGNY</v>
          </cell>
          <cell r="E9" t="str">
            <v>521074 87</v>
          </cell>
          <cell r="F9" t="str">
            <v>T3</v>
          </cell>
          <cell r="G9" t="str">
            <v>RDC</v>
          </cell>
          <cell r="H9">
            <v>52</v>
          </cell>
          <cell r="I9" t="str">
            <v>Prélèvement</v>
          </cell>
          <cell r="J9">
            <v>271.82</v>
          </cell>
          <cell r="K9">
            <v>62.35</v>
          </cell>
          <cell r="M9">
            <v>334.17</v>
          </cell>
          <cell r="N9">
            <v>271.82</v>
          </cell>
          <cell r="O9">
            <v>62.35</v>
          </cell>
          <cell r="Q9">
            <v>334.17</v>
          </cell>
          <cell r="R9">
            <v>271.82</v>
          </cell>
          <cell r="S9">
            <v>62.35</v>
          </cell>
          <cell r="U9">
            <v>334.17</v>
          </cell>
          <cell r="V9">
            <v>271.82</v>
          </cell>
          <cell r="W9">
            <v>62.35</v>
          </cell>
          <cell r="Y9">
            <v>334.17</v>
          </cell>
          <cell r="Z9">
            <v>271.82</v>
          </cell>
          <cell r="AA9">
            <v>62.35</v>
          </cell>
          <cell r="AC9">
            <v>334.17</v>
          </cell>
          <cell r="AD9">
            <v>271.82</v>
          </cell>
          <cell r="AE9">
            <v>62.35</v>
          </cell>
          <cell r="AG9">
            <v>334.17</v>
          </cell>
          <cell r="AK9">
            <v>0</v>
          </cell>
          <cell r="AO9">
            <v>0</v>
          </cell>
          <cell r="AS9">
            <v>0</v>
          </cell>
          <cell r="AW9">
            <v>0</v>
          </cell>
          <cell r="BA9">
            <v>0</v>
          </cell>
          <cell r="BE9">
            <v>0</v>
          </cell>
        </row>
        <row r="10">
          <cell r="B10" t="str">
            <v>EST METROPOLE HABITAT - 57 Rue du 8 mai 1945</v>
          </cell>
          <cell r="C10">
            <v>69100</v>
          </cell>
          <cell r="D10" t="str">
            <v>VILLEURBANNE</v>
          </cell>
          <cell r="E10" t="str">
            <v>149185/96</v>
          </cell>
          <cell r="F10" t="str">
            <v>T4</v>
          </cell>
          <cell r="G10" t="str">
            <v>RDC</v>
          </cell>
          <cell r="H10">
            <v>75</v>
          </cell>
          <cell r="I10" t="str">
            <v>Prélèvement</v>
          </cell>
          <cell r="J10">
            <v>338.84</v>
          </cell>
          <cell r="K10">
            <v>123.19000000000001</v>
          </cell>
          <cell r="M10">
            <v>462.03</v>
          </cell>
          <cell r="N10">
            <v>338.84</v>
          </cell>
          <cell r="O10">
            <v>123.19000000000001</v>
          </cell>
          <cell r="Q10">
            <v>462.03</v>
          </cell>
          <cell r="R10">
            <v>338.84</v>
          </cell>
          <cell r="S10">
            <v>123.19000000000001</v>
          </cell>
          <cell r="U10">
            <v>462.03</v>
          </cell>
          <cell r="V10">
            <v>338.84</v>
          </cell>
          <cell r="W10">
            <v>123.19000000000001</v>
          </cell>
          <cell r="Y10">
            <v>462.03</v>
          </cell>
          <cell r="Z10">
            <v>338.84</v>
          </cell>
          <cell r="AA10">
            <v>123.19000000000001</v>
          </cell>
          <cell r="AC10">
            <v>462.03</v>
          </cell>
          <cell r="AD10">
            <v>338.84</v>
          </cell>
          <cell r="AE10">
            <v>123.19000000000001</v>
          </cell>
          <cell r="AG10">
            <v>462.03</v>
          </cell>
          <cell r="AH10">
            <v>338.84</v>
          </cell>
          <cell r="AI10">
            <v>123.19000000000001</v>
          </cell>
          <cell r="AK10">
            <v>462.03</v>
          </cell>
          <cell r="AL10">
            <v>338.84</v>
          </cell>
          <cell r="AM10">
            <v>123.19000000000001</v>
          </cell>
          <cell r="AO10">
            <v>462.03</v>
          </cell>
          <cell r="AP10">
            <v>338.84</v>
          </cell>
          <cell r="AQ10">
            <v>123.19000000000001</v>
          </cell>
          <cell r="AS10">
            <v>462.03</v>
          </cell>
          <cell r="AT10">
            <v>338.84</v>
          </cell>
          <cell r="AU10">
            <v>-93.589999999999989</v>
          </cell>
          <cell r="AW10">
            <v>245.25</v>
          </cell>
          <cell r="AX10">
            <v>338.84</v>
          </cell>
          <cell r="AY10">
            <v>123.19000000000001</v>
          </cell>
          <cell r="BA10">
            <v>462.03</v>
          </cell>
          <cell r="BB10">
            <v>338.84</v>
          </cell>
          <cell r="BC10">
            <v>123.19000000000001</v>
          </cell>
          <cell r="BE10">
            <v>462.03</v>
          </cell>
        </row>
        <row r="11">
          <cell r="B11" t="str">
            <v>EST METROPOLE HABITAT - 21 Rue du Docteur Papillon</v>
          </cell>
          <cell r="C11">
            <v>69100</v>
          </cell>
          <cell r="D11" t="str">
            <v>VILLEURBANNE</v>
          </cell>
          <cell r="E11" t="str">
            <v>152714/36</v>
          </cell>
          <cell r="F11" t="str">
            <v>T4</v>
          </cell>
          <cell r="G11" t="str">
            <v>RDC</v>
          </cell>
          <cell r="H11">
            <v>76</v>
          </cell>
          <cell r="I11" t="str">
            <v>Prélèvement</v>
          </cell>
          <cell r="J11">
            <v>47.28</v>
          </cell>
          <cell r="K11">
            <v>5.71</v>
          </cell>
          <cell r="M11">
            <v>52.99</v>
          </cell>
          <cell r="N11">
            <v>488.52</v>
          </cell>
          <cell r="O11">
            <v>65.650000000000006</v>
          </cell>
          <cell r="Q11">
            <v>554.16999999999996</v>
          </cell>
          <cell r="R11">
            <v>488.52</v>
          </cell>
          <cell r="S11">
            <v>58.929999999999993</v>
          </cell>
          <cell r="U11">
            <v>547.44999999999993</v>
          </cell>
          <cell r="V11">
            <v>488.52</v>
          </cell>
          <cell r="W11">
            <v>58.929999999999993</v>
          </cell>
          <cell r="Y11">
            <v>547.44999999999993</v>
          </cell>
          <cell r="Z11">
            <v>488.52</v>
          </cell>
          <cell r="AA11">
            <v>58.929999999999993</v>
          </cell>
          <cell r="AC11">
            <v>547.44999999999993</v>
          </cell>
          <cell r="AD11">
            <v>488.52</v>
          </cell>
          <cell r="AE11">
            <v>58.929999999999993</v>
          </cell>
          <cell r="AF11">
            <v>437</v>
          </cell>
          <cell r="AG11">
            <v>110.44999999999993</v>
          </cell>
          <cell r="AH11">
            <v>488.52</v>
          </cell>
          <cell r="AI11">
            <v>58.929999999999993</v>
          </cell>
          <cell r="AJ11">
            <v>437</v>
          </cell>
          <cell r="AK11">
            <v>110.44999999999993</v>
          </cell>
          <cell r="AL11">
            <v>488.52</v>
          </cell>
          <cell r="AM11">
            <v>58.929999999999993</v>
          </cell>
          <cell r="AN11">
            <v>437</v>
          </cell>
          <cell r="AO11">
            <v>110.44999999999993</v>
          </cell>
          <cell r="AP11">
            <v>488.52</v>
          </cell>
          <cell r="AQ11">
            <v>58.929999999999993</v>
          </cell>
          <cell r="AR11">
            <v>437</v>
          </cell>
          <cell r="AS11">
            <v>110.44999999999993</v>
          </cell>
          <cell r="AT11">
            <v>488.52</v>
          </cell>
          <cell r="AU11">
            <v>58.929999999999993</v>
          </cell>
          <cell r="AV11">
            <v>437</v>
          </cell>
          <cell r="AW11">
            <v>110.44999999999993</v>
          </cell>
          <cell r="AX11">
            <v>488.52</v>
          </cell>
          <cell r="AY11">
            <v>58.929999999999993</v>
          </cell>
          <cell r="AZ11">
            <v>437</v>
          </cell>
          <cell r="BA11">
            <v>110.44999999999993</v>
          </cell>
          <cell r="BB11">
            <v>488.52</v>
          </cell>
          <cell r="BC11">
            <v>58.929999999999993</v>
          </cell>
          <cell r="BD11">
            <v>437</v>
          </cell>
          <cell r="BE11">
            <v>110.44999999999993</v>
          </cell>
        </row>
        <row r="12">
          <cell r="B12" t="str">
            <v>LYON METROPOLE HABITAT - 6 Allée Jacques Duclos</v>
          </cell>
          <cell r="C12">
            <v>69700</v>
          </cell>
          <cell r="D12" t="str">
            <v>GIVORS</v>
          </cell>
          <cell r="E12">
            <v>2804396</v>
          </cell>
          <cell r="F12" t="str">
            <v>T3</v>
          </cell>
          <cell r="G12" t="str">
            <v>6ème étage</v>
          </cell>
          <cell r="H12">
            <v>72</v>
          </cell>
          <cell r="I12" t="str">
            <v>Prélèvement</v>
          </cell>
          <cell r="J12">
            <v>326.33</v>
          </cell>
          <cell r="K12">
            <v>237.7</v>
          </cell>
          <cell r="M12">
            <v>564.03</v>
          </cell>
          <cell r="N12">
            <v>326.33</v>
          </cell>
          <cell r="O12">
            <v>234.6</v>
          </cell>
          <cell r="Q12">
            <v>560.92999999999995</v>
          </cell>
          <cell r="R12">
            <v>326.33</v>
          </cell>
          <cell r="S12">
            <v>234.6</v>
          </cell>
          <cell r="U12">
            <v>560.92999999999995</v>
          </cell>
          <cell r="V12">
            <v>326.33</v>
          </cell>
          <cell r="W12">
            <v>216</v>
          </cell>
          <cell r="Y12">
            <v>542.32999999999993</v>
          </cell>
          <cell r="Z12">
            <v>326.33</v>
          </cell>
          <cell r="AA12">
            <v>63.119999999999976</v>
          </cell>
          <cell r="AC12">
            <v>389.44999999999993</v>
          </cell>
          <cell r="AD12">
            <v>326.33</v>
          </cell>
          <cell r="AE12">
            <v>222.2</v>
          </cell>
          <cell r="AG12">
            <v>548.53</v>
          </cell>
          <cell r="AH12">
            <v>326.33</v>
          </cell>
          <cell r="AI12">
            <v>242.3</v>
          </cell>
          <cell r="AK12">
            <v>568.63</v>
          </cell>
          <cell r="AL12">
            <v>326.33</v>
          </cell>
          <cell r="AM12">
            <v>236.1</v>
          </cell>
          <cell r="AO12">
            <v>562.42999999999995</v>
          </cell>
          <cell r="AP12">
            <v>326.33</v>
          </cell>
          <cell r="AQ12">
            <v>208.2</v>
          </cell>
          <cell r="AS12">
            <v>534.53</v>
          </cell>
          <cell r="AT12">
            <v>326.33</v>
          </cell>
          <cell r="AU12">
            <v>217.5</v>
          </cell>
          <cell r="AW12">
            <v>543.82999999999993</v>
          </cell>
          <cell r="AX12">
            <v>326.33</v>
          </cell>
          <cell r="AY12">
            <v>202</v>
          </cell>
          <cell r="BA12">
            <v>528.32999999999993</v>
          </cell>
          <cell r="BB12">
            <v>326.33</v>
          </cell>
          <cell r="BC12">
            <v>205.1</v>
          </cell>
          <cell r="BE12">
            <v>531.42999999999995</v>
          </cell>
        </row>
        <row r="13">
          <cell r="B13" t="str">
            <v>ALLIADE - 27 Chemin de la pomme - Les genevriers</v>
          </cell>
          <cell r="C13">
            <v>69160</v>
          </cell>
          <cell r="D13" t="str">
            <v>TASSIN</v>
          </cell>
          <cell r="E13" t="str">
            <v>527619 36</v>
          </cell>
          <cell r="F13" t="str">
            <v>T2</v>
          </cell>
          <cell r="G13" t="str">
            <v>1er étage</v>
          </cell>
          <cell r="H13">
            <v>52</v>
          </cell>
          <cell r="I13" t="str">
            <v>Prélèvement</v>
          </cell>
          <cell r="J13">
            <v>371.1</v>
          </cell>
          <cell r="K13">
            <v>57.06</v>
          </cell>
          <cell r="L13">
            <v>306.37</v>
          </cell>
          <cell r="M13">
            <v>121.79000000000002</v>
          </cell>
          <cell r="N13">
            <v>371.1</v>
          </cell>
          <cell r="O13">
            <v>57.06</v>
          </cell>
          <cell r="Q13">
            <v>428.16</v>
          </cell>
          <cell r="R13">
            <v>371.1</v>
          </cell>
          <cell r="S13">
            <v>57.06</v>
          </cell>
          <cell r="U13">
            <v>428.16</v>
          </cell>
          <cell r="V13">
            <v>371.1</v>
          </cell>
          <cell r="W13">
            <v>57.06</v>
          </cell>
          <cell r="X13">
            <v>611.36</v>
          </cell>
          <cell r="Y13">
            <v>-183.2</v>
          </cell>
          <cell r="Z13">
            <v>371.1</v>
          </cell>
          <cell r="AA13">
            <v>57.06</v>
          </cell>
          <cell r="AB13">
            <v>272</v>
          </cell>
          <cell r="AC13">
            <v>156.16000000000003</v>
          </cell>
          <cell r="AD13">
            <v>371.1</v>
          </cell>
          <cell r="AE13">
            <v>57.06</v>
          </cell>
          <cell r="AF13">
            <v>272</v>
          </cell>
          <cell r="AG13">
            <v>156.16000000000003</v>
          </cell>
          <cell r="AH13">
            <v>371.1</v>
          </cell>
          <cell r="AI13">
            <v>57.06</v>
          </cell>
          <cell r="AJ13">
            <v>272</v>
          </cell>
          <cell r="AK13">
            <v>156.16000000000003</v>
          </cell>
          <cell r="AL13">
            <v>371.1</v>
          </cell>
          <cell r="AM13">
            <v>57.06</v>
          </cell>
          <cell r="AN13">
            <v>272</v>
          </cell>
          <cell r="AO13">
            <v>156.16000000000003</v>
          </cell>
          <cell r="AP13">
            <v>371.1</v>
          </cell>
          <cell r="AQ13">
            <v>57.06</v>
          </cell>
          <cell r="AR13">
            <v>272</v>
          </cell>
          <cell r="AS13">
            <v>156.16000000000003</v>
          </cell>
          <cell r="AT13">
            <v>371.1</v>
          </cell>
          <cell r="AU13">
            <v>57.06</v>
          </cell>
          <cell r="AV13">
            <v>272</v>
          </cell>
          <cell r="AW13">
            <v>156.16000000000003</v>
          </cell>
          <cell r="AX13">
            <v>371.1</v>
          </cell>
          <cell r="AY13">
            <v>57.06</v>
          </cell>
          <cell r="AZ13">
            <v>272</v>
          </cell>
          <cell r="BA13">
            <v>156.16000000000003</v>
          </cell>
          <cell r="BB13">
            <v>371.1</v>
          </cell>
          <cell r="BC13">
            <v>57.06</v>
          </cell>
          <cell r="BD13">
            <v>272</v>
          </cell>
          <cell r="BE13">
            <v>156.16000000000003</v>
          </cell>
        </row>
        <row r="14">
          <cell r="B14" t="str">
            <v>ALLIADE - 1 Rue René Fernandez bt H</v>
          </cell>
          <cell r="C14">
            <v>69190</v>
          </cell>
          <cell r="D14" t="str">
            <v>ST FONS</v>
          </cell>
          <cell r="E14" t="str">
            <v>528890 46</v>
          </cell>
          <cell r="F14" t="str">
            <v>T1</v>
          </cell>
          <cell r="G14" t="str">
            <v>5ème étage</v>
          </cell>
          <cell r="H14">
            <v>27</v>
          </cell>
          <cell r="I14" t="str">
            <v>Prélèvement</v>
          </cell>
          <cell r="J14">
            <v>214.19</v>
          </cell>
          <cell r="K14">
            <v>59.97</v>
          </cell>
          <cell r="M14">
            <v>274.15999999999997</v>
          </cell>
          <cell r="N14">
            <v>214.19</v>
          </cell>
          <cell r="O14">
            <v>59.97</v>
          </cell>
          <cell r="P14">
            <v>115</v>
          </cell>
          <cell r="Q14">
            <v>159.15999999999997</v>
          </cell>
          <cell r="R14">
            <v>214.19</v>
          </cell>
          <cell r="S14">
            <v>59.97</v>
          </cell>
          <cell r="T14">
            <v>115</v>
          </cell>
          <cell r="U14">
            <v>159.15999999999997</v>
          </cell>
          <cell r="V14">
            <v>214.19</v>
          </cell>
          <cell r="W14">
            <v>59.97</v>
          </cell>
          <cell r="X14">
            <v>115</v>
          </cell>
          <cell r="Y14">
            <v>159.15999999999997</v>
          </cell>
          <cell r="Z14">
            <v>214.19</v>
          </cell>
          <cell r="AA14">
            <v>59.97</v>
          </cell>
          <cell r="AB14">
            <v>115</v>
          </cell>
          <cell r="AC14">
            <v>159.15999999999997</v>
          </cell>
          <cell r="AD14">
            <v>214.19</v>
          </cell>
          <cell r="AE14">
            <v>59.97</v>
          </cell>
          <cell r="AF14">
            <v>115</v>
          </cell>
          <cell r="AG14">
            <v>159.15999999999997</v>
          </cell>
          <cell r="AH14">
            <v>214.19</v>
          </cell>
          <cell r="AI14">
            <v>59.97</v>
          </cell>
          <cell r="AJ14">
            <v>115</v>
          </cell>
          <cell r="AK14">
            <v>159.15999999999997</v>
          </cell>
          <cell r="AL14">
            <v>214.19</v>
          </cell>
          <cell r="AM14">
            <v>59.97</v>
          </cell>
          <cell r="AN14">
            <v>115</v>
          </cell>
          <cell r="AO14">
            <v>159.15999999999997</v>
          </cell>
          <cell r="AP14">
            <v>214.19</v>
          </cell>
          <cell r="AQ14">
            <v>59.97</v>
          </cell>
          <cell r="AR14">
            <v>115</v>
          </cell>
          <cell r="AS14">
            <v>159.15999999999997</v>
          </cell>
          <cell r="AT14">
            <v>214.19</v>
          </cell>
          <cell r="AU14">
            <v>59.97</v>
          </cell>
          <cell r="AV14">
            <v>115</v>
          </cell>
          <cell r="AW14">
            <v>159.15999999999997</v>
          </cell>
          <cell r="AX14">
            <v>214.19</v>
          </cell>
          <cell r="AY14">
            <v>-57.539999999999992</v>
          </cell>
          <cell r="AZ14">
            <v>115</v>
          </cell>
          <cell r="BA14">
            <v>41.650000000000006</v>
          </cell>
          <cell r="BB14">
            <v>214.19</v>
          </cell>
          <cell r="BC14">
            <v>59.97</v>
          </cell>
          <cell r="BD14">
            <v>115</v>
          </cell>
          <cell r="BE14">
            <v>159.15999999999997</v>
          </cell>
        </row>
        <row r="15">
          <cell r="B15" t="str">
            <v>GRAND LYON HABITAT - 4 Rue Rochambeau</v>
          </cell>
          <cell r="C15">
            <v>69008</v>
          </cell>
          <cell r="D15" t="str">
            <v>LYON</v>
          </cell>
          <cell r="E15" t="str">
            <v>16035732 / 01 E0 0007 45 1021</v>
          </cell>
          <cell r="F15" t="str">
            <v>T2</v>
          </cell>
          <cell r="G15" t="str">
            <v>5ème étage</v>
          </cell>
          <cell r="H15">
            <v>43</v>
          </cell>
          <cell r="I15" t="str">
            <v>Prélèvement</v>
          </cell>
          <cell r="J15">
            <v>324.12</v>
          </cell>
          <cell r="K15">
            <v>95.75</v>
          </cell>
          <cell r="L15">
            <v>272.38</v>
          </cell>
          <cell r="M15">
            <v>147.49</v>
          </cell>
          <cell r="N15">
            <v>324.12</v>
          </cell>
          <cell r="O15">
            <v>95.75</v>
          </cell>
          <cell r="P15">
            <v>272</v>
          </cell>
          <cell r="Q15">
            <v>147.87</v>
          </cell>
          <cell r="R15">
            <v>324.12</v>
          </cell>
          <cell r="S15">
            <v>95.75</v>
          </cell>
          <cell r="T15">
            <v>272</v>
          </cell>
          <cell r="U15">
            <v>147.87</v>
          </cell>
          <cell r="V15">
            <v>324.12</v>
          </cell>
          <cell r="W15">
            <v>95.75</v>
          </cell>
          <cell r="X15">
            <v>272</v>
          </cell>
          <cell r="Y15">
            <v>147.87</v>
          </cell>
          <cell r="Z15">
            <v>324.12</v>
          </cell>
          <cell r="AA15">
            <v>95.75</v>
          </cell>
          <cell r="AB15">
            <v>272</v>
          </cell>
          <cell r="AC15">
            <v>147.87</v>
          </cell>
          <cell r="AD15">
            <v>324.12</v>
          </cell>
          <cell r="AE15">
            <v>95.75</v>
          </cell>
          <cell r="AF15">
            <v>272</v>
          </cell>
          <cell r="AG15">
            <v>147.87</v>
          </cell>
          <cell r="AH15">
            <v>324.12</v>
          </cell>
          <cell r="AI15">
            <v>104.88000000000001</v>
          </cell>
          <cell r="AJ15">
            <v>272</v>
          </cell>
          <cell r="AK15">
            <v>157</v>
          </cell>
          <cell r="AL15">
            <v>324.12</v>
          </cell>
          <cell r="AM15">
            <v>104.88000000000001</v>
          </cell>
          <cell r="AN15">
            <v>272</v>
          </cell>
          <cell r="AO15">
            <v>157</v>
          </cell>
          <cell r="AP15">
            <v>324.12</v>
          </cell>
          <cell r="AQ15">
            <v>104.88000000000001</v>
          </cell>
          <cell r="AR15">
            <v>272</v>
          </cell>
          <cell r="AS15">
            <v>157</v>
          </cell>
          <cell r="AT15">
            <v>324.12</v>
          </cell>
          <cell r="AU15">
            <v>104.88000000000001</v>
          </cell>
          <cell r="AV15">
            <v>272</v>
          </cell>
          <cell r="AW15">
            <v>157</v>
          </cell>
          <cell r="BA15">
            <v>0</v>
          </cell>
          <cell r="BC15">
            <v>-131.38999999999999</v>
          </cell>
          <cell r="BE15">
            <v>-131.38999999999999</v>
          </cell>
        </row>
        <row r="16">
          <cell r="B16" t="str">
            <v>IMMOBILIERE RHONE-ALPES - 3F - 15 Rue Emile Zola</v>
          </cell>
          <cell r="C16">
            <v>69190</v>
          </cell>
          <cell r="D16" t="str">
            <v>ST FONS</v>
          </cell>
          <cell r="E16">
            <v>711095</v>
          </cell>
          <cell r="F16" t="str">
            <v>T2</v>
          </cell>
          <cell r="H16">
            <v>48.38</v>
          </cell>
          <cell r="I16" t="str">
            <v>Prélèvement</v>
          </cell>
          <cell r="Z16">
            <v>406.11</v>
          </cell>
          <cell r="AA16">
            <v>75.58</v>
          </cell>
          <cell r="AC16">
            <v>481.69</v>
          </cell>
          <cell r="AD16">
            <v>380.73</v>
          </cell>
          <cell r="AE16">
            <v>62.42</v>
          </cell>
          <cell r="AF16">
            <v>544</v>
          </cell>
          <cell r="AG16">
            <v>-100.84999999999997</v>
          </cell>
          <cell r="AH16">
            <v>380.73</v>
          </cell>
          <cell r="AI16">
            <v>62.42</v>
          </cell>
          <cell r="AJ16">
            <v>272</v>
          </cell>
          <cell r="AK16">
            <v>171.15000000000003</v>
          </cell>
          <cell r="AL16">
            <v>380.73</v>
          </cell>
          <cell r="AM16">
            <v>62.42</v>
          </cell>
          <cell r="AN16">
            <v>272</v>
          </cell>
          <cell r="AO16">
            <v>171.15000000000003</v>
          </cell>
          <cell r="AP16">
            <v>380.73</v>
          </cell>
          <cell r="AQ16">
            <v>62.42</v>
          </cell>
          <cell r="AR16">
            <v>272</v>
          </cell>
          <cell r="AS16">
            <v>171.15000000000003</v>
          </cell>
          <cell r="AT16">
            <v>380.73</v>
          </cell>
          <cell r="AU16">
            <v>62.42</v>
          </cell>
          <cell r="AV16">
            <v>272</v>
          </cell>
          <cell r="AW16">
            <v>171.15000000000003</v>
          </cell>
          <cell r="AX16">
            <v>380.73</v>
          </cell>
          <cell r="AY16">
            <v>62.42</v>
          </cell>
          <cell r="AZ16">
            <v>272</v>
          </cell>
          <cell r="BA16">
            <v>171.15000000000003</v>
          </cell>
          <cell r="BB16">
            <v>380.73</v>
          </cell>
          <cell r="BC16">
            <v>62.42</v>
          </cell>
          <cell r="BD16">
            <v>272</v>
          </cell>
          <cell r="BE16">
            <v>171.15000000000003</v>
          </cell>
        </row>
        <row r="17">
          <cell r="B17" t="str">
            <v>LYON METROPOLE HABITAT - 72 Rue Eugène Pons</v>
          </cell>
          <cell r="C17">
            <v>69004</v>
          </cell>
          <cell r="D17" t="str">
            <v>LYON</v>
          </cell>
          <cell r="E17">
            <v>2971355</v>
          </cell>
          <cell r="F17" t="str">
            <v>T2</v>
          </cell>
          <cell r="G17" t="str">
            <v>2ème étage</v>
          </cell>
          <cell r="H17">
            <v>46</v>
          </cell>
          <cell r="I17" t="str">
            <v>Prélèvement</v>
          </cell>
          <cell r="J17">
            <v>251.18</v>
          </cell>
          <cell r="K17">
            <v>26.880000000000003</v>
          </cell>
          <cell r="L17">
            <v>268.35000000000002</v>
          </cell>
          <cell r="M17">
            <v>9.7099999999999795</v>
          </cell>
          <cell r="N17">
            <v>251.18</v>
          </cell>
          <cell r="O17">
            <v>26.880000000000003</v>
          </cell>
          <cell r="P17">
            <v>268</v>
          </cell>
          <cell r="Q17">
            <v>10.060000000000002</v>
          </cell>
          <cell r="R17">
            <v>251.18</v>
          </cell>
          <cell r="S17">
            <v>26.880000000000003</v>
          </cell>
          <cell r="T17">
            <v>268</v>
          </cell>
          <cell r="U17">
            <v>10.060000000000002</v>
          </cell>
          <cell r="V17">
            <v>251.18</v>
          </cell>
          <cell r="W17">
            <v>26.880000000000003</v>
          </cell>
          <cell r="X17">
            <v>268</v>
          </cell>
          <cell r="Y17">
            <v>10.060000000000002</v>
          </cell>
          <cell r="Z17">
            <v>251.18</v>
          </cell>
          <cell r="AA17">
            <v>25.310000000000002</v>
          </cell>
          <cell r="AB17">
            <v>268</v>
          </cell>
          <cell r="AC17">
            <v>8.4900000000000091</v>
          </cell>
          <cell r="AD17">
            <v>251.18</v>
          </cell>
          <cell r="AE17">
            <v>26.880000000000003</v>
          </cell>
          <cell r="AF17">
            <v>268</v>
          </cell>
          <cell r="AG17">
            <v>10.060000000000002</v>
          </cell>
          <cell r="AH17">
            <v>251.18</v>
          </cell>
          <cell r="AI17">
            <v>26.880000000000003</v>
          </cell>
          <cell r="AJ17">
            <v>268</v>
          </cell>
          <cell r="AK17">
            <v>10.060000000000002</v>
          </cell>
          <cell r="AL17">
            <v>251.18</v>
          </cell>
          <cell r="AM17">
            <v>26.700000000000003</v>
          </cell>
          <cell r="AN17">
            <v>268</v>
          </cell>
          <cell r="AO17">
            <v>9.8799999999999955</v>
          </cell>
          <cell r="AP17">
            <v>251.18</v>
          </cell>
          <cell r="AQ17">
            <v>26.700000000000003</v>
          </cell>
          <cell r="AR17">
            <v>268</v>
          </cell>
          <cell r="AS17">
            <v>9.8799999999999955</v>
          </cell>
          <cell r="AT17">
            <v>251.18</v>
          </cell>
          <cell r="AU17">
            <v>26.700000000000003</v>
          </cell>
          <cell r="AV17">
            <v>268</v>
          </cell>
          <cell r="AW17">
            <v>9.8799999999999955</v>
          </cell>
          <cell r="AX17">
            <v>251.18</v>
          </cell>
          <cell r="AY17">
            <v>26.700000000000003</v>
          </cell>
          <cell r="AZ17">
            <v>268</v>
          </cell>
          <cell r="BA17">
            <v>9.8799999999999955</v>
          </cell>
          <cell r="BB17">
            <v>251.18</v>
          </cell>
          <cell r="BC17">
            <v>26.700000000000003</v>
          </cell>
          <cell r="BD17">
            <v>268</v>
          </cell>
          <cell r="BE17">
            <v>9.8799999999999955</v>
          </cell>
        </row>
        <row r="18">
          <cell r="B18" t="str">
            <v>LYON METROPOLE HABITAT - 35 Rue Parmentier</v>
          </cell>
          <cell r="C18">
            <v>69200</v>
          </cell>
          <cell r="D18" t="str">
            <v>VENISSIEUX</v>
          </cell>
          <cell r="E18">
            <v>5060706</v>
          </cell>
          <cell r="F18" t="str">
            <v>T1 Bis</v>
          </cell>
          <cell r="G18" t="str">
            <v>3ème étage</v>
          </cell>
          <cell r="H18">
            <v>23.92</v>
          </cell>
          <cell r="AP18">
            <v>106.07</v>
          </cell>
          <cell r="AQ18">
            <v>64.900000000000006</v>
          </cell>
          <cell r="AS18">
            <v>170.97</v>
          </cell>
          <cell r="AT18">
            <v>127.28</v>
          </cell>
          <cell r="AU18">
            <v>64.069999999999993</v>
          </cell>
          <cell r="AW18">
            <v>191.35</v>
          </cell>
          <cell r="AX18">
            <v>127.28</v>
          </cell>
          <cell r="AY18">
            <v>64.069999999999993</v>
          </cell>
          <cell r="AZ18">
            <v>145</v>
          </cell>
          <cell r="BA18">
            <v>46.349999999999994</v>
          </cell>
          <cell r="BB18">
            <v>127.28</v>
          </cell>
          <cell r="BC18">
            <v>64.069999999999993</v>
          </cell>
          <cell r="BD18">
            <v>145</v>
          </cell>
          <cell r="BE18">
            <v>46.349999999999994</v>
          </cell>
        </row>
        <row r="19">
          <cell r="B19" t="str">
            <v>LYON METROPOLE HABITAT - 37 rue Neyret</v>
          </cell>
          <cell r="C19">
            <v>69001</v>
          </cell>
          <cell r="D19" t="str">
            <v>LYON</v>
          </cell>
          <cell r="E19">
            <v>2950604</v>
          </cell>
          <cell r="F19" t="str">
            <v>T2</v>
          </cell>
          <cell r="G19" t="str">
            <v>RDC</v>
          </cell>
          <cell r="H19">
            <v>60</v>
          </cell>
          <cell r="I19" t="str">
            <v>Prélèvement</v>
          </cell>
          <cell r="J19">
            <v>281.44</v>
          </cell>
          <cell r="K19">
            <v>31.810000000000002</v>
          </cell>
          <cell r="L19">
            <v>272.38</v>
          </cell>
          <cell r="M19">
            <v>40.870000000000005</v>
          </cell>
          <cell r="N19">
            <v>281.44</v>
          </cell>
          <cell r="O19">
            <v>31.810000000000002</v>
          </cell>
          <cell r="P19">
            <v>272</v>
          </cell>
          <cell r="Q19">
            <v>41.25</v>
          </cell>
          <cell r="R19">
            <v>281.44</v>
          </cell>
          <cell r="S19">
            <v>31.810000000000002</v>
          </cell>
          <cell r="T19">
            <v>272</v>
          </cell>
          <cell r="U19">
            <v>41.25</v>
          </cell>
          <cell r="V19">
            <v>281.44</v>
          </cell>
          <cell r="W19">
            <v>31.810000000000002</v>
          </cell>
          <cell r="X19">
            <v>272</v>
          </cell>
          <cell r="Y19">
            <v>41.25</v>
          </cell>
          <cell r="Z19">
            <v>281.44</v>
          </cell>
          <cell r="AA19">
            <v>9.64</v>
          </cell>
          <cell r="AB19">
            <v>272</v>
          </cell>
          <cell r="AC19">
            <v>19.079999999999984</v>
          </cell>
          <cell r="AD19">
            <v>281.44</v>
          </cell>
          <cell r="AE19">
            <v>31.810000000000002</v>
          </cell>
          <cell r="AF19">
            <v>272</v>
          </cell>
          <cell r="AG19">
            <v>41.25</v>
          </cell>
          <cell r="AH19">
            <v>281.44</v>
          </cell>
          <cell r="AI19">
            <v>31.810000000000002</v>
          </cell>
          <cell r="AJ19">
            <v>272</v>
          </cell>
          <cell r="AK19">
            <v>41.25</v>
          </cell>
          <cell r="AL19">
            <v>281.44</v>
          </cell>
          <cell r="AM19">
            <v>31.340000000000003</v>
          </cell>
          <cell r="AN19">
            <v>272</v>
          </cell>
          <cell r="AO19">
            <v>40.779999999999973</v>
          </cell>
          <cell r="AS19">
            <v>0</v>
          </cell>
          <cell r="AW19">
            <v>0</v>
          </cell>
          <cell r="BA19">
            <v>0</v>
          </cell>
          <cell r="BE19">
            <v>0</v>
          </cell>
        </row>
        <row r="20">
          <cell r="B20" t="str">
            <v>EMH GRAND EST - 52 Rue du Canal</v>
          </cell>
          <cell r="C20">
            <v>69100</v>
          </cell>
          <cell r="D20" t="str">
            <v>VILLEURBANNE</v>
          </cell>
          <cell r="E20" t="str">
            <v>131980/60 PORTE 1425</v>
          </cell>
          <cell r="F20" t="str">
            <v>T3</v>
          </cell>
          <cell r="G20" t="str">
            <v>6ème étage</v>
          </cell>
          <cell r="H20">
            <v>69</v>
          </cell>
          <cell r="I20" t="str">
            <v>Prélèvement</v>
          </cell>
          <cell r="J20">
            <v>281.37</v>
          </cell>
          <cell r="K20">
            <v>126.44000000000001</v>
          </cell>
          <cell r="M20">
            <v>407.81</v>
          </cell>
          <cell r="N20">
            <v>281.37</v>
          </cell>
          <cell r="O20">
            <v>126.44000000000001</v>
          </cell>
          <cell r="Q20">
            <v>407.81</v>
          </cell>
          <cell r="R20">
            <v>281.37</v>
          </cell>
          <cell r="S20">
            <v>126.44000000000001</v>
          </cell>
          <cell r="U20">
            <v>407.81</v>
          </cell>
          <cell r="V20">
            <v>281.37</v>
          </cell>
          <cell r="W20">
            <v>126.44000000000001</v>
          </cell>
          <cell r="Y20">
            <v>407.81</v>
          </cell>
          <cell r="Z20">
            <v>281.37</v>
          </cell>
          <cell r="AA20">
            <v>126.44000000000001</v>
          </cell>
          <cell r="AC20">
            <v>407.81</v>
          </cell>
          <cell r="AD20">
            <v>281.37</v>
          </cell>
          <cell r="AE20">
            <v>126.44000000000001</v>
          </cell>
          <cell r="AG20">
            <v>407.81</v>
          </cell>
          <cell r="AH20">
            <v>281.37</v>
          </cell>
          <cell r="AI20">
            <v>126.44000000000001</v>
          </cell>
          <cell r="AK20">
            <v>407.81</v>
          </cell>
          <cell r="AL20">
            <v>281.37</v>
          </cell>
          <cell r="AM20">
            <v>126.44000000000001</v>
          </cell>
          <cell r="AO20">
            <v>407.81</v>
          </cell>
          <cell r="AP20">
            <v>281.37</v>
          </cell>
          <cell r="AQ20">
            <v>126.44000000000001</v>
          </cell>
          <cell r="AS20">
            <v>407.81</v>
          </cell>
          <cell r="AT20">
            <v>281.37</v>
          </cell>
          <cell r="AU20">
            <v>-155.32</v>
          </cell>
          <cell r="AW20">
            <v>126.05000000000001</v>
          </cell>
          <cell r="AX20">
            <v>281.37</v>
          </cell>
          <cell r="AY20">
            <v>126.44000000000001</v>
          </cell>
          <cell r="BA20">
            <v>407.81</v>
          </cell>
          <cell r="BB20">
            <v>281.37</v>
          </cell>
          <cell r="BC20">
            <v>126.44000000000001</v>
          </cell>
          <cell r="BE20">
            <v>407.81</v>
          </cell>
        </row>
        <row r="21">
          <cell r="B21" t="str">
            <v>EMH GRAND EST - 15 Rue St Jean</v>
          </cell>
          <cell r="C21">
            <v>69100</v>
          </cell>
          <cell r="D21" t="str">
            <v>VILLEURBANNE</v>
          </cell>
          <cell r="E21" t="str">
            <v>131980/60 PORTE 5413</v>
          </cell>
          <cell r="F21" t="str">
            <v>T3</v>
          </cell>
          <cell r="G21" t="str">
            <v>6ème étage</v>
          </cell>
          <cell r="H21">
            <v>64</v>
          </cell>
          <cell r="I21" t="str">
            <v>Prélèvement</v>
          </cell>
          <cell r="J21">
            <v>304.04000000000002</v>
          </cell>
          <cell r="K21">
            <v>121.19999999999999</v>
          </cell>
          <cell r="M21">
            <v>425.24</v>
          </cell>
          <cell r="N21">
            <v>304.04000000000002</v>
          </cell>
          <cell r="O21">
            <v>121.19999999999999</v>
          </cell>
          <cell r="Q21">
            <v>425.24</v>
          </cell>
          <cell r="R21">
            <v>304.04000000000002</v>
          </cell>
          <cell r="S21">
            <v>121.19999999999999</v>
          </cell>
          <cell r="U21">
            <v>425.24</v>
          </cell>
          <cell r="V21">
            <v>304.04000000000002</v>
          </cell>
          <cell r="W21">
            <v>121.19999999999999</v>
          </cell>
          <cell r="Y21">
            <v>425.24</v>
          </cell>
          <cell r="Z21">
            <v>304.04000000000002</v>
          </cell>
          <cell r="AA21">
            <v>121.19999999999999</v>
          </cell>
          <cell r="AC21">
            <v>425.24</v>
          </cell>
          <cell r="AD21">
            <v>304.04000000000002</v>
          </cell>
          <cell r="AE21">
            <v>121.19999999999999</v>
          </cell>
          <cell r="AG21">
            <v>425.24</v>
          </cell>
          <cell r="AH21">
            <v>304.04000000000002</v>
          </cell>
          <cell r="AI21">
            <v>121.19999999999999</v>
          </cell>
          <cell r="AK21">
            <v>425.24</v>
          </cell>
          <cell r="AL21">
            <v>304.04000000000002</v>
          </cell>
          <cell r="AM21">
            <v>121.19999999999999</v>
          </cell>
          <cell r="AO21">
            <v>425.24</v>
          </cell>
          <cell r="AP21">
            <v>304.04000000000002</v>
          </cell>
          <cell r="AQ21">
            <v>121.19999999999999</v>
          </cell>
          <cell r="AS21">
            <v>425.24</v>
          </cell>
          <cell r="AT21">
            <v>304.04000000000002</v>
          </cell>
          <cell r="AU21">
            <v>-83.990000000000009</v>
          </cell>
          <cell r="AW21">
            <v>220.05</v>
          </cell>
          <cell r="AX21">
            <v>304.04000000000002</v>
          </cell>
          <cell r="AY21">
            <v>121.19999999999999</v>
          </cell>
          <cell r="BA21">
            <v>425.24</v>
          </cell>
          <cell r="BB21">
            <v>304.04000000000002</v>
          </cell>
          <cell r="BC21">
            <v>121.19999999999999</v>
          </cell>
          <cell r="BE21">
            <v>425.24</v>
          </cell>
        </row>
        <row r="22">
          <cell r="B22" t="str">
            <v>EMH GRAND EST - 14 Rue des Fleurs</v>
          </cell>
          <cell r="C22">
            <v>69100</v>
          </cell>
          <cell r="D22" t="str">
            <v>VILLEURBANNE</v>
          </cell>
          <cell r="E22" t="str">
            <v>131983/63 PORTE 1317</v>
          </cell>
          <cell r="F22" t="str">
            <v>T4</v>
          </cell>
          <cell r="G22" t="str">
            <v>4ème étage</v>
          </cell>
          <cell r="H22">
            <v>84</v>
          </cell>
          <cell r="I22" t="str">
            <v>Prélèvement</v>
          </cell>
          <cell r="J22">
            <v>501.66</v>
          </cell>
          <cell r="K22">
            <v>142.03</v>
          </cell>
          <cell r="M22">
            <v>643.69000000000005</v>
          </cell>
          <cell r="N22">
            <v>501.66</v>
          </cell>
          <cell r="O22">
            <v>149.65</v>
          </cell>
          <cell r="Q22">
            <v>651.31000000000006</v>
          </cell>
          <cell r="R22">
            <v>501.66</v>
          </cell>
          <cell r="S22">
            <v>149.65</v>
          </cell>
          <cell r="U22">
            <v>651.31000000000006</v>
          </cell>
          <cell r="V22">
            <v>501.66</v>
          </cell>
          <cell r="W22">
            <v>149.65</v>
          </cell>
          <cell r="Y22">
            <v>651.31000000000006</v>
          </cell>
          <cell r="Z22">
            <v>501.66</v>
          </cell>
          <cell r="AA22">
            <v>149.65</v>
          </cell>
          <cell r="AC22">
            <v>651.31000000000006</v>
          </cell>
          <cell r="AD22">
            <v>501.66</v>
          </cell>
          <cell r="AE22">
            <v>142.03</v>
          </cell>
          <cell r="AG22">
            <v>643.69000000000005</v>
          </cell>
          <cell r="AH22">
            <v>501.66</v>
          </cell>
          <cell r="AI22">
            <v>1418.0300000000002</v>
          </cell>
          <cell r="AK22">
            <v>1919.6900000000003</v>
          </cell>
          <cell r="AL22">
            <v>501.66</v>
          </cell>
          <cell r="AM22">
            <v>142.03</v>
          </cell>
          <cell r="AO22">
            <v>643.69000000000005</v>
          </cell>
          <cell r="AP22">
            <v>501.66</v>
          </cell>
          <cell r="AQ22">
            <v>142.03</v>
          </cell>
          <cell r="AS22">
            <v>643.69000000000005</v>
          </cell>
          <cell r="AT22">
            <v>501.66</v>
          </cell>
          <cell r="AU22">
            <v>142.03</v>
          </cell>
          <cell r="AW22">
            <v>643.69000000000005</v>
          </cell>
          <cell r="AX22">
            <v>501.66</v>
          </cell>
          <cell r="AY22">
            <v>142.03</v>
          </cell>
          <cell r="BA22">
            <v>643.69000000000005</v>
          </cell>
          <cell r="BB22">
            <v>501.66</v>
          </cell>
          <cell r="BC22">
            <v>142.03</v>
          </cell>
          <cell r="BE22">
            <v>643.69000000000005</v>
          </cell>
        </row>
        <row r="23">
          <cell r="B23" t="str">
            <v>EMH GRAND EST - 66 Rue Henri Legay</v>
          </cell>
          <cell r="C23">
            <v>69100</v>
          </cell>
          <cell r="D23" t="str">
            <v>VILLEURBANNE</v>
          </cell>
          <cell r="E23" t="str">
            <v>131983/63 PORTE 3127</v>
          </cell>
          <cell r="F23" t="str">
            <v>T4</v>
          </cell>
          <cell r="G23" t="str">
            <v>6ème étage</v>
          </cell>
          <cell r="H23">
            <v>75</v>
          </cell>
          <cell r="I23" t="str">
            <v>Prélèvement</v>
          </cell>
          <cell r="J23">
            <v>433.92</v>
          </cell>
          <cell r="K23">
            <v>131.91</v>
          </cell>
          <cell r="M23">
            <v>565.83000000000004</v>
          </cell>
          <cell r="N23">
            <v>433.92</v>
          </cell>
          <cell r="O23">
            <v>131.91</v>
          </cell>
          <cell r="Q23">
            <v>565.83000000000004</v>
          </cell>
          <cell r="R23">
            <v>433.92</v>
          </cell>
          <cell r="S23">
            <v>131.91</v>
          </cell>
          <cell r="U23">
            <v>565.83000000000004</v>
          </cell>
          <cell r="V23">
            <v>433.92</v>
          </cell>
          <cell r="W23">
            <v>131.91</v>
          </cell>
          <cell r="Y23">
            <v>565.83000000000004</v>
          </cell>
          <cell r="Z23">
            <v>433.92</v>
          </cell>
          <cell r="AA23">
            <v>131.91</v>
          </cell>
          <cell r="AC23">
            <v>565.83000000000004</v>
          </cell>
          <cell r="AD23">
            <v>433.92</v>
          </cell>
          <cell r="AE23">
            <v>131.91</v>
          </cell>
          <cell r="AG23">
            <v>565.83000000000004</v>
          </cell>
          <cell r="AH23">
            <v>433.92</v>
          </cell>
          <cell r="AI23">
            <v>131.91</v>
          </cell>
          <cell r="AK23">
            <v>565.83000000000004</v>
          </cell>
          <cell r="AL23">
            <v>433.92</v>
          </cell>
          <cell r="AM23">
            <v>131.91</v>
          </cell>
          <cell r="AO23">
            <v>565.83000000000004</v>
          </cell>
          <cell r="AP23">
            <v>433.92</v>
          </cell>
          <cell r="AQ23">
            <v>-141.02000000000001</v>
          </cell>
          <cell r="AS23">
            <v>292.89999999999998</v>
          </cell>
          <cell r="AT23">
            <v>433.92</v>
          </cell>
          <cell r="AU23">
            <v>131.91</v>
          </cell>
          <cell r="AW23">
            <v>565.83000000000004</v>
          </cell>
          <cell r="AX23">
            <v>433.92</v>
          </cell>
          <cell r="AY23">
            <v>131.91</v>
          </cell>
          <cell r="BA23">
            <v>565.83000000000004</v>
          </cell>
          <cell r="BB23">
            <v>433.92</v>
          </cell>
          <cell r="BC23">
            <v>131.91</v>
          </cell>
          <cell r="BE23">
            <v>565.83000000000004</v>
          </cell>
        </row>
        <row r="24">
          <cell r="B24" t="str">
            <v>EMH GRAND EST - 14 Rue Serge Ravanel / 162C rue de la Poudrette</v>
          </cell>
          <cell r="C24">
            <v>69100</v>
          </cell>
          <cell r="D24" t="str">
            <v>VILLEURBANNE</v>
          </cell>
          <cell r="E24" t="str">
            <v>131983/63 PORTE 2305</v>
          </cell>
          <cell r="F24" t="str">
            <v>T4</v>
          </cell>
          <cell r="G24" t="str">
            <v>2ème étage</v>
          </cell>
          <cell r="H24">
            <v>68</v>
          </cell>
          <cell r="I24" t="str">
            <v>Prélèvement</v>
          </cell>
          <cell r="J24">
            <v>313.76</v>
          </cell>
          <cell r="K24">
            <v>134.5</v>
          </cell>
          <cell r="M24">
            <v>448.26</v>
          </cell>
          <cell r="N24">
            <v>313.76</v>
          </cell>
          <cell r="O24">
            <v>134.5</v>
          </cell>
          <cell r="Q24">
            <v>448.26</v>
          </cell>
          <cell r="R24">
            <v>313.76</v>
          </cell>
          <cell r="S24">
            <v>134.5</v>
          </cell>
          <cell r="U24">
            <v>448.26</v>
          </cell>
          <cell r="V24">
            <v>313.76</v>
          </cell>
          <cell r="W24">
            <v>134.5</v>
          </cell>
          <cell r="Y24">
            <v>448.26</v>
          </cell>
          <cell r="Z24">
            <v>313.76</v>
          </cell>
          <cell r="AA24">
            <v>134.5</v>
          </cell>
          <cell r="AC24">
            <v>448.26</v>
          </cell>
          <cell r="AD24">
            <v>313.76</v>
          </cell>
          <cell r="AE24">
            <v>134.5</v>
          </cell>
          <cell r="AG24">
            <v>448.26</v>
          </cell>
          <cell r="AH24">
            <v>313.76</v>
          </cell>
          <cell r="AI24">
            <v>134.5</v>
          </cell>
          <cell r="AK24">
            <v>448.26</v>
          </cell>
          <cell r="AL24">
            <v>313.76</v>
          </cell>
          <cell r="AM24">
            <v>134.5</v>
          </cell>
          <cell r="AO24">
            <v>448.26</v>
          </cell>
          <cell r="AP24">
            <v>313.76</v>
          </cell>
          <cell r="AQ24">
            <v>134.5</v>
          </cell>
          <cell r="AS24">
            <v>448.26</v>
          </cell>
          <cell r="AT24">
            <v>313.76</v>
          </cell>
          <cell r="AU24">
            <v>0.84000000000000341</v>
          </cell>
          <cell r="AW24">
            <v>314.60000000000002</v>
          </cell>
          <cell r="AX24">
            <v>313.76</v>
          </cell>
          <cell r="AY24">
            <v>134.5</v>
          </cell>
          <cell r="BA24">
            <v>448.26</v>
          </cell>
          <cell r="BB24">
            <v>313.76</v>
          </cell>
          <cell r="BC24">
            <v>134.5</v>
          </cell>
          <cell r="BE24">
            <v>448.26</v>
          </cell>
        </row>
        <row r="25">
          <cell r="B25" t="str">
            <v>EMH GRAND EST - 181C Avenue Roger Salengro</v>
          </cell>
          <cell r="C25">
            <v>69100</v>
          </cell>
          <cell r="D25" t="str">
            <v>VILLEURBANNE</v>
          </cell>
          <cell r="E25" t="str">
            <v>131980/60 PORTE 1301</v>
          </cell>
          <cell r="F25" t="str">
            <v>T4</v>
          </cell>
          <cell r="G25" t="str">
            <v>RDC</v>
          </cell>
          <cell r="H25">
            <v>68</v>
          </cell>
          <cell r="I25" t="str">
            <v>Prélèvement</v>
          </cell>
          <cell r="J25">
            <v>467.86</v>
          </cell>
          <cell r="K25">
            <v>122.31</v>
          </cell>
          <cell r="M25">
            <v>590.17000000000007</v>
          </cell>
          <cell r="N25">
            <v>467.86</v>
          </cell>
          <cell r="O25">
            <v>122.31</v>
          </cell>
          <cell r="Q25">
            <v>590.17000000000007</v>
          </cell>
          <cell r="R25">
            <v>467.86</v>
          </cell>
          <cell r="S25">
            <v>122.31</v>
          </cell>
          <cell r="U25">
            <v>590.17000000000007</v>
          </cell>
          <cell r="V25">
            <v>467.86</v>
          </cell>
          <cell r="W25">
            <v>114.69</v>
          </cell>
          <cell r="Y25">
            <v>582.54999999999995</v>
          </cell>
          <cell r="Z25">
            <v>467.86</v>
          </cell>
          <cell r="AA25">
            <v>114.69</v>
          </cell>
          <cell r="AC25">
            <v>582.54999999999995</v>
          </cell>
          <cell r="AD25">
            <v>467.86</v>
          </cell>
          <cell r="AE25">
            <v>114.69</v>
          </cell>
          <cell r="AG25">
            <v>582.54999999999995</v>
          </cell>
          <cell r="AH25">
            <v>467.86</v>
          </cell>
          <cell r="AI25">
            <v>-232.48</v>
          </cell>
          <cell r="AK25">
            <v>235.38000000000002</v>
          </cell>
          <cell r="AL25">
            <v>467.86</v>
          </cell>
          <cell r="AM25">
            <v>114.69</v>
          </cell>
          <cell r="AO25">
            <v>582.54999999999995</v>
          </cell>
          <cell r="AP25">
            <v>467.86</v>
          </cell>
          <cell r="AQ25">
            <v>114.69</v>
          </cell>
          <cell r="AS25">
            <v>582.54999999999995</v>
          </cell>
          <cell r="AT25">
            <v>467.86</v>
          </cell>
          <cell r="AU25">
            <v>114.69</v>
          </cell>
          <cell r="AW25">
            <v>582.54999999999995</v>
          </cell>
          <cell r="AX25">
            <v>467.86</v>
          </cell>
          <cell r="AY25">
            <v>114.69</v>
          </cell>
          <cell r="BA25">
            <v>582.54999999999995</v>
          </cell>
          <cell r="BB25">
            <v>467.86</v>
          </cell>
          <cell r="BC25">
            <v>120.69</v>
          </cell>
          <cell r="BE25">
            <v>588.54999999999995</v>
          </cell>
        </row>
        <row r="26">
          <cell r="B26" t="str">
            <v>EMH GRAND EST - 76 Rue des Jardins</v>
          </cell>
          <cell r="C26">
            <v>69100</v>
          </cell>
          <cell r="D26" t="str">
            <v>VILLEURBANNE</v>
          </cell>
          <cell r="E26" t="str">
            <v>131980/60 PORTE 2210</v>
          </cell>
          <cell r="F26" t="str">
            <v>T5</v>
          </cell>
          <cell r="G26" t="str">
            <v>4ème étage</v>
          </cell>
          <cell r="H26">
            <v>92</v>
          </cell>
          <cell r="I26" t="str">
            <v>Prélèvement</v>
          </cell>
          <cell r="J26">
            <v>418.06</v>
          </cell>
          <cell r="K26">
            <v>150.89999999999998</v>
          </cell>
          <cell r="M26">
            <v>568.96</v>
          </cell>
          <cell r="N26">
            <v>418.06</v>
          </cell>
          <cell r="O26">
            <v>150.89999999999998</v>
          </cell>
          <cell r="Q26">
            <v>568.96</v>
          </cell>
          <cell r="R26">
            <v>418.06</v>
          </cell>
          <cell r="S26">
            <v>150.89999999999998</v>
          </cell>
          <cell r="U26">
            <v>568.96</v>
          </cell>
          <cell r="V26">
            <v>418.06</v>
          </cell>
          <cell r="W26">
            <v>150.89999999999998</v>
          </cell>
          <cell r="Y26">
            <v>568.96</v>
          </cell>
          <cell r="Z26">
            <v>418.06</v>
          </cell>
          <cell r="AA26">
            <v>150.89999999999998</v>
          </cell>
          <cell r="AC26">
            <v>568.96</v>
          </cell>
          <cell r="AD26">
            <v>418.06</v>
          </cell>
          <cell r="AE26">
            <v>150.89999999999998</v>
          </cell>
          <cell r="AG26">
            <v>568.96</v>
          </cell>
          <cell r="AH26">
            <v>418.06</v>
          </cell>
          <cell r="AI26">
            <v>150.89999999999998</v>
          </cell>
          <cell r="AK26">
            <v>568.96</v>
          </cell>
          <cell r="AL26">
            <v>418.06</v>
          </cell>
          <cell r="AM26">
            <v>150.89999999999998</v>
          </cell>
          <cell r="AO26">
            <v>568.96</v>
          </cell>
          <cell r="AP26">
            <v>418.06</v>
          </cell>
          <cell r="AQ26">
            <v>150.89999999999998</v>
          </cell>
          <cell r="AS26">
            <v>568.96</v>
          </cell>
          <cell r="AT26">
            <v>418.06</v>
          </cell>
          <cell r="AU26">
            <v>-208.52000000000004</v>
          </cell>
          <cell r="AW26">
            <v>209.53999999999996</v>
          </cell>
          <cell r="AX26">
            <v>418.06</v>
          </cell>
          <cell r="AY26">
            <v>150.89999999999998</v>
          </cell>
          <cell r="BA26">
            <v>568.96</v>
          </cell>
          <cell r="BB26">
            <v>418.06</v>
          </cell>
          <cell r="BC26">
            <v>150.89999999999998</v>
          </cell>
          <cell r="BE26">
            <v>568.96</v>
          </cell>
        </row>
        <row r="27">
          <cell r="B27" t="str">
            <v>EMH BLANQUI - 2 Rue du Tonkin</v>
          </cell>
          <cell r="C27">
            <v>69100</v>
          </cell>
          <cell r="D27" t="str">
            <v>VILLEURBANNE</v>
          </cell>
          <cell r="E27" t="str">
            <v>132013/93</v>
          </cell>
          <cell r="F27" t="str">
            <v>T2</v>
          </cell>
          <cell r="G27" t="str">
            <v>2ème étage</v>
          </cell>
          <cell r="H27">
            <v>61.5</v>
          </cell>
          <cell r="I27" t="str">
            <v>Prélèvement</v>
          </cell>
          <cell r="J27">
            <v>394.09</v>
          </cell>
          <cell r="K27">
            <v>159.62</v>
          </cell>
          <cell r="M27">
            <v>553.71</v>
          </cell>
          <cell r="N27">
            <v>394.09</v>
          </cell>
          <cell r="O27">
            <v>159.62</v>
          </cell>
          <cell r="Q27">
            <v>553.71</v>
          </cell>
          <cell r="R27">
            <v>394.09</v>
          </cell>
          <cell r="S27">
            <v>159.62</v>
          </cell>
          <cell r="U27">
            <v>553.71</v>
          </cell>
          <cell r="V27">
            <v>394.09</v>
          </cell>
          <cell r="W27">
            <v>159.62</v>
          </cell>
          <cell r="Y27">
            <v>553.71</v>
          </cell>
          <cell r="Z27">
            <v>394.09</v>
          </cell>
          <cell r="AA27">
            <v>159.32</v>
          </cell>
          <cell r="AC27">
            <v>553.41</v>
          </cell>
          <cell r="AD27">
            <v>394.09</v>
          </cell>
          <cell r="AE27">
            <v>159.62</v>
          </cell>
          <cell r="AG27">
            <v>553.71</v>
          </cell>
          <cell r="AH27">
            <v>394.09</v>
          </cell>
          <cell r="AI27">
            <v>152</v>
          </cell>
          <cell r="AK27">
            <v>546.08999999999992</v>
          </cell>
          <cell r="AL27">
            <v>394.09</v>
          </cell>
          <cell r="AM27">
            <v>152</v>
          </cell>
          <cell r="AO27">
            <v>546.08999999999992</v>
          </cell>
          <cell r="AP27">
            <v>394.09</v>
          </cell>
          <cell r="AQ27">
            <v>152</v>
          </cell>
          <cell r="AS27">
            <v>546.08999999999992</v>
          </cell>
          <cell r="AT27">
            <v>394.09</v>
          </cell>
          <cell r="AU27">
            <v>152</v>
          </cell>
          <cell r="AW27">
            <v>546.08999999999992</v>
          </cell>
          <cell r="AX27">
            <v>394.09</v>
          </cell>
          <cell r="AY27">
            <v>152</v>
          </cell>
          <cell r="BA27">
            <v>546.08999999999992</v>
          </cell>
          <cell r="BB27">
            <v>394.09</v>
          </cell>
          <cell r="BC27">
            <v>152</v>
          </cell>
          <cell r="BE27">
            <v>546.08999999999992</v>
          </cell>
        </row>
        <row r="28">
          <cell r="B28" t="str">
            <v>EMH BLANQUI - 6-8 Rue Bouvier</v>
          </cell>
          <cell r="C28">
            <v>69100</v>
          </cell>
          <cell r="D28" t="str">
            <v>VILLEURBANNE</v>
          </cell>
          <cell r="E28" t="str">
            <v>132014/94</v>
          </cell>
          <cell r="F28" t="str">
            <v>T3</v>
          </cell>
          <cell r="G28" t="str">
            <v>4ème étage</v>
          </cell>
          <cell r="H28">
            <v>60</v>
          </cell>
          <cell r="I28" t="str">
            <v>Prélèvement</v>
          </cell>
          <cell r="J28">
            <v>281.70999999999998</v>
          </cell>
          <cell r="K28">
            <v>85.4</v>
          </cell>
          <cell r="M28">
            <v>367.11</v>
          </cell>
          <cell r="N28">
            <v>281.70999999999998</v>
          </cell>
          <cell r="O28">
            <v>85.4</v>
          </cell>
          <cell r="Q28">
            <v>367.11</v>
          </cell>
          <cell r="R28">
            <v>281.70999999999998</v>
          </cell>
          <cell r="S28">
            <v>85.4</v>
          </cell>
          <cell r="U28">
            <v>367.11</v>
          </cell>
          <cell r="V28">
            <v>281.70999999999998</v>
          </cell>
          <cell r="W28">
            <v>85.4</v>
          </cell>
          <cell r="Y28">
            <v>367.11</v>
          </cell>
          <cell r="Z28">
            <v>281.70999999999998</v>
          </cell>
          <cell r="AA28">
            <v>85.4</v>
          </cell>
          <cell r="AC28">
            <v>367.11</v>
          </cell>
          <cell r="AD28">
            <v>281.70999999999998</v>
          </cell>
          <cell r="AE28">
            <v>85.4</v>
          </cell>
          <cell r="AG28">
            <v>367.11</v>
          </cell>
          <cell r="AH28">
            <v>281.70999999999998</v>
          </cell>
          <cell r="AI28">
            <v>85.4</v>
          </cell>
          <cell r="AK28">
            <v>367.11</v>
          </cell>
          <cell r="AL28">
            <v>281.70999999999998</v>
          </cell>
          <cell r="AM28">
            <v>85.4</v>
          </cell>
          <cell r="AO28">
            <v>367.11</v>
          </cell>
          <cell r="AP28">
            <v>281.70999999999998</v>
          </cell>
          <cell r="AQ28">
            <v>85.4</v>
          </cell>
          <cell r="AS28">
            <v>367.11</v>
          </cell>
          <cell r="AT28">
            <v>281.70999999999998</v>
          </cell>
          <cell r="AU28">
            <v>146.33000000000001</v>
          </cell>
          <cell r="AW28">
            <v>428.03999999999996</v>
          </cell>
          <cell r="AX28">
            <v>281.70999999999998</v>
          </cell>
          <cell r="AY28">
            <v>85.4</v>
          </cell>
          <cell r="BA28">
            <v>367.11</v>
          </cell>
          <cell r="BB28">
            <v>281.70999999999998</v>
          </cell>
          <cell r="BC28">
            <v>85.4</v>
          </cell>
          <cell r="BE28">
            <v>367.11</v>
          </cell>
        </row>
        <row r="29">
          <cell r="B29" t="str">
            <v>EMH BLANQUI - 17A Rue P.J Proudhon</v>
          </cell>
          <cell r="C29">
            <v>69100</v>
          </cell>
          <cell r="D29" t="str">
            <v>VILLEURBANNE</v>
          </cell>
          <cell r="E29" t="str">
            <v>132015/95</v>
          </cell>
          <cell r="F29" t="str">
            <v>T4</v>
          </cell>
          <cell r="G29" t="str">
            <v>3ème étage</v>
          </cell>
          <cell r="H29">
            <v>77</v>
          </cell>
          <cell r="I29" t="str">
            <v>Prélèvement</v>
          </cell>
          <cell r="J29">
            <v>360.41</v>
          </cell>
          <cell r="K29">
            <v>67.58</v>
          </cell>
          <cell r="M29">
            <v>427.99</v>
          </cell>
          <cell r="N29">
            <v>360.41</v>
          </cell>
          <cell r="O29">
            <v>67.58</v>
          </cell>
          <cell r="Q29">
            <v>427.99</v>
          </cell>
          <cell r="R29">
            <v>360.41</v>
          </cell>
          <cell r="S29">
            <v>67.58</v>
          </cell>
          <cell r="U29">
            <v>427.99</v>
          </cell>
          <cell r="V29">
            <v>360.41</v>
          </cell>
          <cell r="W29">
            <v>67.58</v>
          </cell>
          <cell r="Y29">
            <v>427.99</v>
          </cell>
          <cell r="Z29">
            <v>360.41</v>
          </cell>
          <cell r="AA29">
            <v>67.58</v>
          </cell>
          <cell r="AC29">
            <v>427.99</v>
          </cell>
          <cell r="AD29">
            <v>431.62</v>
          </cell>
          <cell r="AE29">
            <v>67.58</v>
          </cell>
          <cell r="AG29">
            <v>499.2</v>
          </cell>
          <cell r="AH29">
            <v>431.62</v>
          </cell>
          <cell r="AI29">
            <v>67.58</v>
          </cell>
          <cell r="AK29">
            <v>499.2</v>
          </cell>
          <cell r="AL29">
            <v>431.62</v>
          </cell>
          <cell r="AM29">
            <v>67.58</v>
          </cell>
          <cell r="AO29">
            <v>499.2</v>
          </cell>
          <cell r="AP29">
            <v>431.62</v>
          </cell>
          <cell r="AQ29">
            <v>154.42000000000002</v>
          </cell>
          <cell r="AS29">
            <v>586.04</v>
          </cell>
          <cell r="AT29">
            <v>431.62</v>
          </cell>
          <cell r="AU29">
            <v>67.58</v>
          </cell>
          <cell r="AW29">
            <v>499.2</v>
          </cell>
          <cell r="AX29">
            <v>431.62</v>
          </cell>
          <cell r="AY29">
            <v>67.58</v>
          </cell>
          <cell r="BA29">
            <v>499.2</v>
          </cell>
          <cell r="BB29">
            <v>431.62</v>
          </cell>
          <cell r="BC29">
            <v>67.58</v>
          </cell>
          <cell r="BE29">
            <v>499.2</v>
          </cell>
        </row>
        <row r="30">
          <cell r="B30" t="str">
            <v>LYON METROPOLE HABITAT - 25C Allée de l'aurore - Rés. La liasse</v>
          </cell>
          <cell r="C30">
            <v>69570</v>
          </cell>
          <cell r="D30" t="str">
            <v>DARDILLY</v>
          </cell>
          <cell r="E30">
            <v>2909034</v>
          </cell>
          <cell r="F30" t="str">
            <v>T5</v>
          </cell>
          <cell r="G30" t="str">
            <v>RDC</v>
          </cell>
          <cell r="H30">
            <v>95.94</v>
          </cell>
          <cell r="I30" t="str">
            <v>Prélèvement</v>
          </cell>
          <cell r="J30">
            <v>539.91999999999996</v>
          </cell>
          <cell r="K30">
            <v>95.52</v>
          </cell>
          <cell r="M30">
            <v>635.43999999999994</v>
          </cell>
          <cell r="N30">
            <v>539.91999999999996</v>
          </cell>
          <cell r="O30">
            <v>95.52</v>
          </cell>
          <cell r="Q30">
            <v>635.43999999999994</v>
          </cell>
          <cell r="R30">
            <v>539.91999999999996</v>
          </cell>
          <cell r="S30">
            <v>95.52</v>
          </cell>
          <cell r="U30">
            <v>635.43999999999994</v>
          </cell>
          <cell r="V30">
            <v>539.91999999999996</v>
          </cell>
          <cell r="W30">
            <v>95.52</v>
          </cell>
          <cell r="Y30">
            <v>635.43999999999994</v>
          </cell>
          <cell r="Z30">
            <v>539.91999999999996</v>
          </cell>
          <cell r="AA30">
            <v>20.899999999999991</v>
          </cell>
          <cell r="AB30">
            <v>616</v>
          </cell>
          <cell r="AC30">
            <v>-55.180000000000064</v>
          </cell>
          <cell r="AD30">
            <v>539.91999999999996</v>
          </cell>
          <cell r="AE30">
            <v>95.52</v>
          </cell>
          <cell r="AG30">
            <v>635.43999999999994</v>
          </cell>
          <cell r="AH30">
            <v>539.91999999999996</v>
          </cell>
          <cell r="AI30">
            <v>711.52</v>
          </cell>
          <cell r="AK30">
            <v>1251.44</v>
          </cell>
          <cell r="AL30">
            <v>539.91999999999996</v>
          </cell>
          <cell r="AM30">
            <v>89.52</v>
          </cell>
          <cell r="AO30">
            <v>629.43999999999994</v>
          </cell>
          <cell r="AP30">
            <v>539.91999999999996</v>
          </cell>
          <cell r="AQ30">
            <v>89.52</v>
          </cell>
          <cell r="AS30">
            <v>629.43999999999994</v>
          </cell>
          <cell r="AT30">
            <v>539.91999999999996</v>
          </cell>
          <cell r="AU30">
            <v>89.52</v>
          </cell>
          <cell r="AW30">
            <v>629.43999999999994</v>
          </cell>
          <cell r="AX30">
            <v>539.91999999999996</v>
          </cell>
          <cell r="AY30">
            <v>89.52</v>
          </cell>
          <cell r="BA30">
            <v>629.43999999999994</v>
          </cell>
          <cell r="BB30">
            <v>19.52</v>
          </cell>
          <cell r="BC30">
            <v>70</v>
          </cell>
          <cell r="BE30">
            <v>89.52</v>
          </cell>
        </row>
        <row r="31">
          <cell r="B31" t="str">
            <v>LYON METROPOLE HABITAT - 83E rue Claude Michel</v>
          </cell>
          <cell r="C31">
            <v>69600</v>
          </cell>
          <cell r="D31" t="str">
            <v>OULLINS</v>
          </cell>
          <cell r="E31">
            <v>848337</v>
          </cell>
          <cell r="F31" t="str">
            <v>T3</v>
          </cell>
          <cell r="G31" t="str">
            <v>1er gauche</v>
          </cell>
          <cell r="H31">
            <v>74</v>
          </cell>
          <cell r="I31" t="str">
            <v>Prélèvement</v>
          </cell>
          <cell r="J31">
            <v>297.31</v>
          </cell>
          <cell r="K31">
            <v>110.62</v>
          </cell>
          <cell r="M31">
            <v>407.93</v>
          </cell>
          <cell r="N31">
            <v>297.31</v>
          </cell>
          <cell r="O31">
            <v>122.06</v>
          </cell>
          <cell r="Q31">
            <v>419.37</v>
          </cell>
          <cell r="R31">
            <v>297.31</v>
          </cell>
          <cell r="S31">
            <v>124.92</v>
          </cell>
          <cell r="U31">
            <v>422.23</v>
          </cell>
          <cell r="V31">
            <v>297.31</v>
          </cell>
          <cell r="W31">
            <v>116.34</v>
          </cell>
          <cell r="Y31">
            <v>413.65</v>
          </cell>
          <cell r="Z31">
            <v>297.31</v>
          </cell>
          <cell r="AA31">
            <v>119.2</v>
          </cell>
          <cell r="AC31">
            <v>416.51</v>
          </cell>
          <cell r="AD31">
            <v>297.31</v>
          </cell>
          <cell r="AE31">
            <v>124.92</v>
          </cell>
          <cell r="AG31">
            <v>422.23</v>
          </cell>
          <cell r="AH31">
            <v>297.31</v>
          </cell>
          <cell r="AI31">
            <v>58.539999999999992</v>
          </cell>
          <cell r="AK31">
            <v>355.85</v>
          </cell>
          <cell r="AL31">
            <v>297.31</v>
          </cell>
          <cell r="AM31">
            <v>113.47999999999999</v>
          </cell>
          <cell r="AO31">
            <v>410.78999999999996</v>
          </cell>
          <cell r="AP31">
            <v>297.31</v>
          </cell>
          <cell r="AQ31">
            <v>113.47999999999999</v>
          </cell>
          <cell r="AS31">
            <v>410.78999999999996</v>
          </cell>
          <cell r="AT31">
            <v>297.31</v>
          </cell>
          <cell r="AU31">
            <v>124.92</v>
          </cell>
          <cell r="AW31">
            <v>422.23</v>
          </cell>
          <cell r="AX31">
            <v>297.31</v>
          </cell>
          <cell r="AY31">
            <v>107.75999999999999</v>
          </cell>
          <cell r="BA31">
            <v>405.07</v>
          </cell>
          <cell r="BB31">
            <v>297.31</v>
          </cell>
          <cell r="BC31">
            <v>130.63999999999999</v>
          </cell>
          <cell r="BE31">
            <v>427.95</v>
          </cell>
        </row>
        <row r="32">
          <cell r="B32" t="str">
            <v>MARTINET - 13 Rue de la californie n°711</v>
          </cell>
          <cell r="C32">
            <v>69600</v>
          </cell>
          <cell r="D32" t="str">
            <v>OULLINS</v>
          </cell>
          <cell r="E32" t="str">
            <v>00007462 / bail n° 000711</v>
          </cell>
          <cell r="F32" t="str">
            <v>T3</v>
          </cell>
          <cell r="G32" t="str">
            <v>2ème étage</v>
          </cell>
          <cell r="H32">
            <v>52</v>
          </cell>
          <cell r="J32">
            <v>560.85</v>
          </cell>
          <cell r="K32">
            <v>94.27</v>
          </cell>
          <cell r="M32">
            <v>655.12</v>
          </cell>
          <cell r="N32">
            <v>560.85</v>
          </cell>
          <cell r="O32">
            <v>94.27</v>
          </cell>
          <cell r="Q32">
            <v>655.12</v>
          </cell>
          <cell r="R32">
            <v>560.85</v>
          </cell>
          <cell r="S32">
            <v>100.77</v>
          </cell>
          <cell r="U32">
            <v>661.62</v>
          </cell>
          <cell r="V32">
            <v>560.85</v>
          </cell>
          <cell r="W32">
            <v>94.27</v>
          </cell>
          <cell r="Y32">
            <v>655.12</v>
          </cell>
          <cell r="Z32">
            <v>561.66999999999996</v>
          </cell>
          <cell r="AA32">
            <v>94.27</v>
          </cell>
          <cell r="AC32">
            <v>655.93999999999994</v>
          </cell>
          <cell r="AD32">
            <v>561.16</v>
          </cell>
          <cell r="AE32">
            <v>94.27</v>
          </cell>
          <cell r="AG32">
            <v>655.43</v>
          </cell>
          <cell r="AH32">
            <v>561.16</v>
          </cell>
          <cell r="AI32">
            <v>94.27</v>
          </cell>
          <cell r="AK32">
            <v>655.43</v>
          </cell>
          <cell r="AL32">
            <v>561.16</v>
          </cell>
          <cell r="AM32">
            <v>94.27</v>
          </cell>
          <cell r="AO32">
            <v>655.43</v>
          </cell>
          <cell r="AP32">
            <v>561.16</v>
          </cell>
          <cell r="AQ32">
            <v>94.27</v>
          </cell>
          <cell r="AS32">
            <v>655.43</v>
          </cell>
          <cell r="AT32">
            <v>561.16</v>
          </cell>
          <cell r="AU32">
            <v>94.27</v>
          </cell>
          <cell r="AW32">
            <v>655.43</v>
          </cell>
          <cell r="AX32">
            <v>561.16</v>
          </cell>
          <cell r="AY32">
            <v>473.09999999999997</v>
          </cell>
          <cell r="BA32">
            <v>1034.26</v>
          </cell>
          <cell r="BE32">
            <v>0</v>
          </cell>
        </row>
        <row r="33">
          <cell r="B33" t="str">
            <v>MARTINET - 13 Rue de la californie n°509</v>
          </cell>
          <cell r="C33">
            <v>69600</v>
          </cell>
          <cell r="D33" t="str">
            <v>OULLINS</v>
          </cell>
          <cell r="E33" t="str">
            <v>00007462 / bail n° 001509</v>
          </cell>
          <cell r="F33" t="str">
            <v>T3</v>
          </cell>
          <cell r="G33" t="str">
            <v>3ème étage</v>
          </cell>
          <cell r="H33">
            <v>40.25</v>
          </cell>
          <cell r="J33">
            <v>450.68</v>
          </cell>
          <cell r="K33">
            <v>30</v>
          </cell>
          <cell r="M33">
            <v>480.68</v>
          </cell>
          <cell r="N33">
            <v>450.68</v>
          </cell>
          <cell r="O33">
            <v>30</v>
          </cell>
          <cell r="Q33">
            <v>480.68</v>
          </cell>
          <cell r="R33">
            <v>450.68</v>
          </cell>
          <cell r="S33">
            <v>30</v>
          </cell>
          <cell r="U33">
            <v>480.68</v>
          </cell>
          <cell r="V33">
            <v>450.68</v>
          </cell>
          <cell r="W33">
            <v>30</v>
          </cell>
          <cell r="Y33">
            <v>480.68</v>
          </cell>
          <cell r="Z33">
            <v>451.34000000000003</v>
          </cell>
          <cell r="AA33">
            <v>30</v>
          </cell>
          <cell r="AC33">
            <v>481.34000000000003</v>
          </cell>
          <cell r="AD33">
            <v>450.93</v>
          </cell>
          <cell r="AE33">
            <v>30</v>
          </cell>
          <cell r="AG33">
            <v>480.93</v>
          </cell>
          <cell r="AH33">
            <v>450.93</v>
          </cell>
          <cell r="AI33">
            <v>30</v>
          </cell>
          <cell r="AK33">
            <v>480.93</v>
          </cell>
          <cell r="AL33">
            <v>450.93</v>
          </cell>
          <cell r="AM33">
            <v>30</v>
          </cell>
          <cell r="AO33">
            <v>480.93</v>
          </cell>
          <cell r="AP33">
            <v>450.93</v>
          </cell>
          <cell r="AQ33">
            <v>30</v>
          </cell>
          <cell r="AS33">
            <v>480.93</v>
          </cell>
          <cell r="AT33">
            <v>450.93</v>
          </cell>
          <cell r="AU33">
            <v>30</v>
          </cell>
          <cell r="AW33">
            <v>480.93</v>
          </cell>
          <cell r="AX33">
            <v>450.93</v>
          </cell>
          <cell r="AY33">
            <v>771.4</v>
          </cell>
          <cell r="BA33">
            <v>1222.33</v>
          </cell>
          <cell r="BE33">
            <v>0</v>
          </cell>
        </row>
        <row r="34">
          <cell r="B34" t="str">
            <v>M. MORTREUIL - 48D Rue Ernest Renand</v>
          </cell>
          <cell r="C34">
            <v>69200</v>
          </cell>
          <cell r="D34" t="str">
            <v>VENISSIEUX</v>
          </cell>
          <cell r="F34" t="str">
            <v>T2</v>
          </cell>
          <cell r="G34" t="str">
            <v>5eme droite</v>
          </cell>
          <cell r="H34">
            <v>40</v>
          </cell>
          <cell r="J34">
            <v>1242.9000000000001</v>
          </cell>
          <cell r="K34">
            <v>600</v>
          </cell>
          <cell r="M34">
            <v>1842.9</v>
          </cell>
          <cell r="N34">
            <v>0</v>
          </cell>
          <cell r="O34">
            <v>0</v>
          </cell>
          <cell r="Q34">
            <v>0</v>
          </cell>
          <cell r="R34">
            <v>0</v>
          </cell>
          <cell r="S34">
            <v>0</v>
          </cell>
          <cell r="U34">
            <v>0</v>
          </cell>
          <cell r="V34">
            <v>414.3</v>
          </cell>
          <cell r="W34">
            <v>200</v>
          </cell>
          <cell r="Y34">
            <v>614.29999999999995</v>
          </cell>
          <cell r="Z34">
            <v>414.3</v>
          </cell>
          <cell r="AA34">
            <v>200</v>
          </cell>
          <cell r="AC34">
            <v>614.29999999999995</v>
          </cell>
          <cell r="AD34">
            <v>414.3</v>
          </cell>
          <cell r="AE34">
            <v>200</v>
          </cell>
          <cell r="AG34">
            <v>614.29999999999995</v>
          </cell>
          <cell r="AH34">
            <v>1242.9000000000001</v>
          </cell>
          <cell r="AI34">
            <v>600</v>
          </cell>
          <cell r="AK34">
            <v>1842.9</v>
          </cell>
          <cell r="AL34">
            <v>0</v>
          </cell>
          <cell r="AM34">
            <v>0</v>
          </cell>
          <cell r="AO34">
            <v>0</v>
          </cell>
          <cell r="AP34">
            <v>0</v>
          </cell>
          <cell r="AQ34">
            <v>0</v>
          </cell>
          <cell r="AS34">
            <v>0</v>
          </cell>
          <cell r="AT34">
            <v>1242.9000000000001</v>
          </cell>
          <cell r="AU34">
            <v>600</v>
          </cell>
          <cell r="AW34">
            <v>1842.9</v>
          </cell>
          <cell r="AX34">
            <v>0</v>
          </cell>
          <cell r="AY34">
            <v>0</v>
          </cell>
          <cell r="BA34">
            <v>0</v>
          </cell>
          <cell r="BB34">
            <v>0</v>
          </cell>
          <cell r="BC34">
            <v>0</v>
          </cell>
          <cell r="BE34">
            <v>0</v>
          </cell>
        </row>
        <row r="35">
          <cell r="B35" t="str">
            <v>RHONE SAONE HABITAT - 101 Rue Bataille (n° 06)</v>
          </cell>
          <cell r="C35">
            <v>69008</v>
          </cell>
          <cell r="D35" t="str">
            <v>LYON</v>
          </cell>
          <cell r="F35" t="str">
            <v>T3 bis</v>
          </cell>
          <cell r="G35" t="str">
            <v>2émé étage</v>
          </cell>
          <cell r="H35">
            <v>87</v>
          </cell>
          <cell r="J35">
            <v>350</v>
          </cell>
          <cell r="K35">
            <v>70</v>
          </cell>
          <cell r="M35">
            <v>420</v>
          </cell>
          <cell r="N35">
            <v>350</v>
          </cell>
          <cell r="O35">
            <v>70</v>
          </cell>
          <cell r="Q35">
            <v>420</v>
          </cell>
          <cell r="R35">
            <v>350</v>
          </cell>
          <cell r="S35">
            <v>70</v>
          </cell>
          <cell r="U35">
            <v>420</v>
          </cell>
          <cell r="V35">
            <v>350</v>
          </cell>
          <cell r="W35">
            <v>70</v>
          </cell>
          <cell r="Y35">
            <v>420</v>
          </cell>
          <cell r="Z35">
            <v>350.08</v>
          </cell>
          <cell r="AA35">
            <v>70</v>
          </cell>
          <cell r="AC35">
            <v>420.08</v>
          </cell>
          <cell r="AD35">
            <v>350.06</v>
          </cell>
          <cell r="AE35">
            <v>70</v>
          </cell>
          <cell r="AG35">
            <v>420.06</v>
          </cell>
          <cell r="AH35">
            <v>350.06</v>
          </cell>
          <cell r="AI35">
            <v>70</v>
          </cell>
          <cell r="AK35">
            <v>420.06</v>
          </cell>
          <cell r="AL35">
            <v>350.06</v>
          </cell>
          <cell r="AM35">
            <v>70</v>
          </cell>
          <cell r="AO35">
            <v>420.06</v>
          </cell>
          <cell r="AP35">
            <v>350.06</v>
          </cell>
          <cell r="AQ35">
            <v>70</v>
          </cell>
          <cell r="AS35">
            <v>420.06</v>
          </cell>
          <cell r="AT35">
            <v>350.06</v>
          </cell>
          <cell r="AU35">
            <v>70</v>
          </cell>
          <cell r="AW35">
            <v>420.06</v>
          </cell>
          <cell r="AX35">
            <v>350.06</v>
          </cell>
          <cell r="AY35">
            <v>70</v>
          </cell>
          <cell r="BA35">
            <v>420.06</v>
          </cell>
          <cell r="BB35">
            <v>350.06</v>
          </cell>
          <cell r="BC35">
            <v>70</v>
          </cell>
          <cell r="BE35">
            <v>420.06</v>
          </cell>
        </row>
        <row r="36">
          <cell r="B36" t="str">
            <v>ALLIADE - 3 Rue Léo Lagrange</v>
          </cell>
          <cell r="C36">
            <v>69200</v>
          </cell>
          <cell r="D36" t="str">
            <v>VENISSIEUX</v>
          </cell>
          <cell r="E36" t="str">
            <v>230842/58</v>
          </cell>
          <cell r="F36" t="str">
            <v>T3</v>
          </cell>
          <cell r="G36" t="str">
            <v>3ème étage</v>
          </cell>
          <cell r="H36">
            <v>64</v>
          </cell>
          <cell r="I36" t="str">
            <v>Prélèvement</v>
          </cell>
          <cell r="J36">
            <v>-96.400000000000034</v>
          </cell>
          <cell r="K36">
            <v>177.58</v>
          </cell>
          <cell r="M36">
            <v>81.179999999999978</v>
          </cell>
          <cell r="N36">
            <v>339.14</v>
          </cell>
          <cell r="O36">
            <v>177.58</v>
          </cell>
          <cell r="Q36">
            <v>516.72</v>
          </cell>
          <cell r="R36">
            <v>339.14</v>
          </cell>
          <cell r="S36">
            <v>187.08</v>
          </cell>
          <cell r="U36">
            <v>526.22</v>
          </cell>
          <cell r="V36">
            <v>339.14</v>
          </cell>
          <cell r="W36">
            <v>177.58</v>
          </cell>
          <cell r="Y36">
            <v>516.72</v>
          </cell>
          <cell r="Z36">
            <v>339.14</v>
          </cell>
          <cell r="AA36">
            <v>177.58</v>
          </cell>
          <cell r="AC36">
            <v>516.72</v>
          </cell>
          <cell r="AD36">
            <v>339.14</v>
          </cell>
          <cell r="AE36">
            <v>177.58</v>
          </cell>
          <cell r="AG36">
            <v>516.72</v>
          </cell>
          <cell r="AH36">
            <v>339.14</v>
          </cell>
          <cell r="AI36">
            <v>177.58</v>
          </cell>
          <cell r="AK36">
            <v>516.72</v>
          </cell>
          <cell r="AL36">
            <v>339.14</v>
          </cell>
          <cell r="AM36">
            <v>177.58</v>
          </cell>
          <cell r="AO36">
            <v>516.72</v>
          </cell>
          <cell r="AP36">
            <v>339.14</v>
          </cell>
          <cell r="AQ36">
            <v>119.51000000000002</v>
          </cell>
          <cell r="AS36">
            <v>458.65</v>
          </cell>
          <cell r="AT36">
            <v>339.14</v>
          </cell>
          <cell r="AU36">
            <v>177.58</v>
          </cell>
          <cell r="AW36">
            <v>516.72</v>
          </cell>
          <cell r="AX36">
            <v>339.14</v>
          </cell>
          <cell r="AY36">
            <v>177.58</v>
          </cell>
          <cell r="BA36">
            <v>516.72</v>
          </cell>
          <cell r="BB36">
            <v>339.14</v>
          </cell>
          <cell r="BC36">
            <v>177.58</v>
          </cell>
          <cell r="BE36">
            <v>516.72</v>
          </cell>
        </row>
        <row r="37">
          <cell r="B37" t="str">
            <v>ALLIADE - 6 Avenue Division Leclerc n°43</v>
          </cell>
          <cell r="C37">
            <v>69200</v>
          </cell>
          <cell r="D37" t="str">
            <v>VENISSIEUX</v>
          </cell>
          <cell r="E37" t="str">
            <v>530845/61</v>
          </cell>
          <cell r="F37" t="str">
            <v>T3</v>
          </cell>
          <cell r="G37" t="str">
            <v>9ème étage</v>
          </cell>
          <cell r="H37">
            <v>66</v>
          </cell>
          <cell r="I37" t="str">
            <v>Prélèvement</v>
          </cell>
          <cell r="J37">
            <v>-119.44</v>
          </cell>
          <cell r="K37">
            <v>203.32999999999998</v>
          </cell>
          <cell r="M37">
            <v>83.889999999999986</v>
          </cell>
          <cell r="N37">
            <v>329.45</v>
          </cell>
          <cell r="O37">
            <v>203.32999999999998</v>
          </cell>
          <cell r="Q37">
            <v>532.78</v>
          </cell>
          <cell r="R37">
            <v>329.45</v>
          </cell>
          <cell r="S37">
            <v>203.32999999999998</v>
          </cell>
          <cell r="U37">
            <v>532.78</v>
          </cell>
          <cell r="V37">
            <v>329.45</v>
          </cell>
          <cell r="W37">
            <v>208.14999999999998</v>
          </cell>
          <cell r="Y37">
            <v>537.59999999999991</v>
          </cell>
          <cell r="Z37">
            <v>329.45</v>
          </cell>
          <cell r="AA37">
            <v>198.64999999999998</v>
          </cell>
          <cell r="AC37">
            <v>528.09999999999991</v>
          </cell>
          <cell r="AD37">
            <v>329.45</v>
          </cell>
          <cell r="AE37">
            <v>198.64999999999998</v>
          </cell>
          <cell r="AG37">
            <v>528.09999999999991</v>
          </cell>
          <cell r="AH37">
            <v>329.45</v>
          </cell>
          <cell r="AI37">
            <v>198.64999999999998</v>
          </cell>
          <cell r="AK37">
            <v>528.09999999999991</v>
          </cell>
          <cell r="AL37">
            <v>329.45</v>
          </cell>
          <cell r="AM37">
            <v>198.64999999999998</v>
          </cell>
          <cell r="AO37">
            <v>528.09999999999991</v>
          </cell>
          <cell r="AP37">
            <v>329.45</v>
          </cell>
          <cell r="AQ37">
            <v>198.64999999999998</v>
          </cell>
          <cell r="AS37">
            <v>528.09999999999991</v>
          </cell>
          <cell r="AT37">
            <v>329.45</v>
          </cell>
          <cell r="AU37">
            <v>198.64999999999998</v>
          </cell>
          <cell r="AW37">
            <v>528.09999999999991</v>
          </cell>
          <cell r="AX37">
            <v>329.45</v>
          </cell>
          <cell r="AY37">
            <v>198.64999999999998</v>
          </cell>
          <cell r="BA37">
            <v>528.09999999999991</v>
          </cell>
          <cell r="BB37">
            <v>329.45</v>
          </cell>
          <cell r="BC37">
            <v>125.76999999999997</v>
          </cell>
          <cell r="BE37">
            <v>455.21999999999997</v>
          </cell>
        </row>
        <row r="38">
          <cell r="B38" t="str">
            <v>ALLIADE - 6 Avenue Division Leclerc n°27</v>
          </cell>
          <cell r="C38">
            <v>69200</v>
          </cell>
          <cell r="D38" t="str">
            <v>VENISSIEUX</v>
          </cell>
          <cell r="E38" t="str">
            <v>530846/62</v>
          </cell>
          <cell r="F38" t="str">
            <v>T4</v>
          </cell>
          <cell r="G38" t="str">
            <v>6ème étage</v>
          </cell>
          <cell r="H38">
            <v>76</v>
          </cell>
          <cell r="I38" t="str">
            <v>Prélèvement</v>
          </cell>
          <cell r="J38">
            <v>-147.41000000000008</v>
          </cell>
          <cell r="K38">
            <v>244.65000000000003</v>
          </cell>
          <cell r="M38">
            <v>97.239999999999952</v>
          </cell>
          <cell r="N38">
            <v>367.78</v>
          </cell>
          <cell r="O38">
            <v>244.65000000000003</v>
          </cell>
          <cell r="Q38">
            <v>612.43000000000006</v>
          </cell>
          <cell r="R38">
            <v>367.78</v>
          </cell>
          <cell r="S38">
            <v>244.65000000000003</v>
          </cell>
          <cell r="U38">
            <v>612.43000000000006</v>
          </cell>
          <cell r="V38">
            <v>367.78</v>
          </cell>
          <cell r="W38">
            <v>238.41000000000003</v>
          </cell>
          <cell r="Y38">
            <v>606.19000000000005</v>
          </cell>
          <cell r="Z38">
            <v>367.78</v>
          </cell>
          <cell r="AA38">
            <v>238.41000000000003</v>
          </cell>
          <cell r="AC38">
            <v>606.19000000000005</v>
          </cell>
          <cell r="AD38">
            <v>367.78</v>
          </cell>
          <cell r="AE38">
            <v>238.41000000000003</v>
          </cell>
          <cell r="AG38">
            <v>606.19000000000005</v>
          </cell>
          <cell r="AH38">
            <v>367.78</v>
          </cell>
          <cell r="AI38">
            <v>238.41000000000003</v>
          </cell>
          <cell r="AK38">
            <v>606.19000000000005</v>
          </cell>
          <cell r="AL38">
            <v>367.78</v>
          </cell>
          <cell r="AM38">
            <v>238.41000000000003</v>
          </cell>
          <cell r="AO38">
            <v>606.19000000000005</v>
          </cell>
          <cell r="AP38">
            <v>367.78</v>
          </cell>
          <cell r="AQ38">
            <v>238.41000000000003</v>
          </cell>
          <cell r="AS38">
            <v>606.19000000000005</v>
          </cell>
          <cell r="AT38">
            <v>367.78</v>
          </cell>
          <cell r="AU38">
            <v>238.41000000000003</v>
          </cell>
          <cell r="AW38">
            <v>606.19000000000005</v>
          </cell>
          <cell r="AX38">
            <v>367.78</v>
          </cell>
          <cell r="AY38">
            <v>238.41000000000003</v>
          </cell>
          <cell r="BA38">
            <v>606.19000000000005</v>
          </cell>
          <cell r="BB38">
            <v>367.78</v>
          </cell>
          <cell r="BC38">
            <v>305.74000000000007</v>
          </cell>
          <cell r="BE38">
            <v>673.52</v>
          </cell>
        </row>
        <row r="39">
          <cell r="B39" t="str">
            <v>ALLIADE - 8 Rue Vladimir Komarov</v>
          </cell>
          <cell r="C39">
            <v>69200</v>
          </cell>
          <cell r="D39" t="str">
            <v>VENISSIEUX</v>
          </cell>
          <cell r="E39" t="str">
            <v>530844/60</v>
          </cell>
          <cell r="F39" t="str">
            <v>T3</v>
          </cell>
          <cell r="G39" t="str">
            <v>6ème étage</v>
          </cell>
          <cell r="H39">
            <v>63</v>
          </cell>
          <cell r="I39" t="str">
            <v>Prélèvement</v>
          </cell>
          <cell r="J39">
            <v>-116.65999999999997</v>
          </cell>
          <cell r="K39">
            <v>195.63</v>
          </cell>
          <cell r="M39">
            <v>78.970000000000027</v>
          </cell>
          <cell r="N39">
            <v>304.74</v>
          </cell>
          <cell r="O39">
            <v>195.63</v>
          </cell>
          <cell r="Q39">
            <v>500.37</v>
          </cell>
          <cell r="R39">
            <v>304.74</v>
          </cell>
          <cell r="S39">
            <v>195.63</v>
          </cell>
          <cell r="U39">
            <v>500.37</v>
          </cell>
          <cell r="V39">
            <v>304.74</v>
          </cell>
          <cell r="W39">
            <v>191.07</v>
          </cell>
          <cell r="Y39">
            <v>495.81</v>
          </cell>
          <cell r="Z39">
            <v>304.74</v>
          </cell>
          <cell r="AA39">
            <v>191.07</v>
          </cell>
          <cell r="AC39">
            <v>495.81</v>
          </cell>
          <cell r="AD39">
            <v>304.74</v>
          </cell>
          <cell r="AE39">
            <v>191.07</v>
          </cell>
          <cell r="AG39">
            <v>495.81</v>
          </cell>
          <cell r="AH39">
            <v>304.74</v>
          </cell>
          <cell r="AI39">
            <v>191.07</v>
          </cell>
          <cell r="AK39">
            <v>495.81</v>
          </cell>
          <cell r="AL39">
            <v>304.74</v>
          </cell>
          <cell r="AM39">
            <v>191.07</v>
          </cell>
          <cell r="AO39">
            <v>495.81</v>
          </cell>
          <cell r="AP39">
            <v>304.74</v>
          </cell>
          <cell r="AQ39">
            <v>191.07</v>
          </cell>
          <cell r="AS39">
            <v>495.81</v>
          </cell>
          <cell r="AT39">
            <v>304.74</v>
          </cell>
          <cell r="AU39">
            <v>191.07</v>
          </cell>
          <cell r="AW39">
            <v>495.81</v>
          </cell>
          <cell r="AX39">
            <v>304.74</v>
          </cell>
          <cell r="AY39">
            <v>191.07</v>
          </cell>
          <cell r="BA39">
            <v>495.81</v>
          </cell>
          <cell r="BB39">
            <v>304.74</v>
          </cell>
          <cell r="BC39">
            <v>191.07</v>
          </cell>
          <cell r="BE39">
            <v>495.81</v>
          </cell>
        </row>
        <row r="40">
          <cell r="B40" t="str">
            <v>ALLIADE - 2 Rue Gaston Monmousseau</v>
          </cell>
          <cell r="C40">
            <v>69200</v>
          </cell>
          <cell r="D40" t="str">
            <v>VENISSIEUX</v>
          </cell>
          <cell r="E40" t="str">
            <v>530848/64</v>
          </cell>
          <cell r="F40" t="str">
            <v>T3</v>
          </cell>
          <cell r="G40" t="str">
            <v>5ème étage</v>
          </cell>
          <cell r="H40">
            <v>66</v>
          </cell>
          <cell r="I40" t="str">
            <v>Prélèvement</v>
          </cell>
          <cell r="J40">
            <v>-130.32</v>
          </cell>
          <cell r="K40">
            <v>216.76</v>
          </cell>
          <cell r="M40">
            <v>86.44</v>
          </cell>
          <cell r="N40">
            <v>331.86</v>
          </cell>
          <cell r="O40">
            <v>216.76</v>
          </cell>
          <cell r="Q40">
            <v>548.62</v>
          </cell>
          <cell r="R40">
            <v>331.86</v>
          </cell>
          <cell r="S40">
            <v>216.76</v>
          </cell>
          <cell r="U40">
            <v>548.62</v>
          </cell>
          <cell r="V40">
            <v>331.86</v>
          </cell>
          <cell r="W40">
            <v>216.76</v>
          </cell>
          <cell r="Y40">
            <v>548.62</v>
          </cell>
          <cell r="Z40">
            <v>331.86</v>
          </cell>
          <cell r="AA40">
            <v>216.76</v>
          </cell>
          <cell r="AC40">
            <v>548.62</v>
          </cell>
          <cell r="AD40">
            <v>331.86</v>
          </cell>
          <cell r="AE40">
            <v>216.76</v>
          </cell>
          <cell r="AG40">
            <v>548.62</v>
          </cell>
          <cell r="AH40">
            <v>331.86</v>
          </cell>
          <cell r="AI40">
            <v>216.76</v>
          </cell>
          <cell r="AK40">
            <v>548.62</v>
          </cell>
          <cell r="AL40">
            <v>331.86</v>
          </cell>
          <cell r="AM40">
            <v>216.76</v>
          </cell>
          <cell r="AO40">
            <v>548.62</v>
          </cell>
          <cell r="AP40">
            <v>331.86</v>
          </cell>
          <cell r="AQ40">
            <v>200.26999999999998</v>
          </cell>
          <cell r="AS40">
            <v>532.13</v>
          </cell>
          <cell r="AT40">
            <v>331.86</v>
          </cell>
          <cell r="AU40">
            <v>216.76</v>
          </cell>
          <cell r="AW40">
            <v>548.62</v>
          </cell>
          <cell r="AX40">
            <v>331.86</v>
          </cell>
          <cell r="AY40">
            <v>216.76</v>
          </cell>
          <cell r="BA40">
            <v>548.62</v>
          </cell>
          <cell r="BB40">
            <v>331.86</v>
          </cell>
          <cell r="BC40">
            <v>216.76</v>
          </cell>
          <cell r="BE40">
            <v>548.62</v>
          </cell>
        </row>
        <row r="41">
          <cell r="B41" t="str">
            <v>ALLIADE - 12 Rue Gaston Monmousseau</v>
          </cell>
          <cell r="C41">
            <v>69200</v>
          </cell>
          <cell r="D41" t="str">
            <v>VENISSIEUX</v>
          </cell>
          <cell r="E41" t="str">
            <v>530847/63</v>
          </cell>
          <cell r="F41" t="str">
            <v>T4</v>
          </cell>
          <cell r="G41" t="str">
            <v>14ème étage</v>
          </cell>
          <cell r="H41">
            <v>76</v>
          </cell>
          <cell r="I41" t="str">
            <v>Prélèvement</v>
          </cell>
          <cell r="J41">
            <v>-159.98000000000008</v>
          </cell>
          <cell r="K41">
            <v>260.14999999999998</v>
          </cell>
          <cell r="M41">
            <v>100.1699999999999</v>
          </cell>
          <cell r="N41">
            <v>370.46</v>
          </cell>
          <cell r="O41">
            <v>260.14999999999998</v>
          </cell>
          <cell r="Q41">
            <v>630.6099999999999</v>
          </cell>
          <cell r="R41">
            <v>370.46</v>
          </cell>
          <cell r="S41">
            <v>260.14999999999998</v>
          </cell>
          <cell r="U41">
            <v>630.6099999999999</v>
          </cell>
          <cell r="V41">
            <v>370.46</v>
          </cell>
          <cell r="W41">
            <v>260.14999999999998</v>
          </cell>
          <cell r="Y41">
            <v>630.6099999999999</v>
          </cell>
          <cell r="Z41">
            <v>370.46</v>
          </cell>
          <cell r="AA41">
            <v>260.14999999999998</v>
          </cell>
          <cell r="AC41">
            <v>630.6099999999999</v>
          </cell>
          <cell r="AD41">
            <v>370.46</v>
          </cell>
          <cell r="AE41">
            <v>260.14999999999998</v>
          </cell>
          <cell r="AG41">
            <v>630.6099999999999</v>
          </cell>
          <cell r="AH41">
            <v>370.46</v>
          </cell>
          <cell r="AI41">
            <v>260.14999999999998</v>
          </cell>
          <cell r="AK41">
            <v>630.6099999999999</v>
          </cell>
          <cell r="AL41">
            <v>370.46</v>
          </cell>
          <cell r="AM41">
            <v>260.14999999999998</v>
          </cell>
          <cell r="AO41">
            <v>630.6099999999999</v>
          </cell>
          <cell r="AP41">
            <v>370.46</v>
          </cell>
          <cell r="AQ41">
            <v>226.09999999999997</v>
          </cell>
          <cell r="AS41">
            <v>596.55999999999995</v>
          </cell>
          <cell r="AT41">
            <v>370.46</v>
          </cell>
          <cell r="AU41">
            <v>260.14999999999998</v>
          </cell>
          <cell r="AW41">
            <v>630.6099999999999</v>
          </cell>
          <cell r="AX41">
            <v>370.46</v>
          </cell>
          <cell r="AY41">
            <v>260.14999999999998</v>
          </cell>
          <cell r="BA41">
            <v>630.6099999999999</v>
          </cell>
          <cell r="BB41">
            <v>370.46</v>
          </cell>
          <cell r="BC41">
            <v>260.14999999999998</v>
          </cell>
          <cell r="BE41">
            <v>630.6099999999999</v>
          </cell>
        </row>
        <row r="42">
          <cell r="B42" t="str">
            <v>ALLIADE - 22 Rue Léo Lagrange</v>
          </cell>
          <cell r="C42">
            <v>69200</v>
          </cell>
          <cell r="D42" t="str">
            <v>VENISSIEUX</v>
          </cell>
          <cell r="E42" t="str">
            <v>530841/57</v>
          </cell>
          <cell r="F42" t="str">
            <v>T3</v>
          </cell>
          <cell r="G42" t="str">
            <v>2ème étage</v>
          </cell>
          <cell r="H42">
            <v>66</v>
          </cell>
          <cell r="I42" t="str">
            <v>Prélèvement</v>
          </cell>
          <cell r="J42">
            <v>-110.28000000000003</v>
          </cell>
          <cell r="K42">
            <v>196.95</v>
          </cell>
          <cell r="M42">
            <v>86.669999999999959</v>
          </cell>
          <cell r="N42">
            <v>354.15</v>
          </cell>
          <cell r="O42">
            <v>196.95</v>
          </cell>
          <cell r="Q42">
            <v>551.09999999999991</v>
          </cell>
          <cell r="R42">
            <v>354.15</v>
          </cell>
          <cell r="S42">
            <v>206.45</v>
          </cell>
          <cell r="U42">
            <v>560.59999999999991</v>
          </cell>
          <cell r="V42">
            <v>354.15</v>
          </cell>
          <cell r="W42">
            <v>192.26999999999998</v>
          </cell>
          <cell r="Y42">
            <v>546.41999999999996</v>
          </cell>
          <cell r="Z42">
            <v>354.15</v>
          </cell>
          <cell r="AA42">
            <v>119.01999999999995</v>
          </cell>
          <cell r="AC42">
            <v>473.16999999999996</v>
          </cell>
          <cell r="AD42">
            <v>354.15</v>
          </cell>
          <cell r="AE42">
            <v>192.26999999999998</v>
          </cell>
          <cell r="AG42">
            <v>546.41999999999996</v>
          </cell>
          <cell r="AH42">
            <v>354.15</v>
          </cell>
          <cell r="AI42">
            <v>222.26999999999998</v>
          </cell>
          <cell r="AK42">
            <v>576.41999999999996</v>
          </cell>
          <cell r="AL42">
            <v>354.15</v>
          </cell>
          <cell r="AM42">
            <v>192.26999999999998</v>
          </cell>
          <cell r="AO42">
            <v>546.41999999999996</v>
          </cell>
          <cell r="AP42">
            <v>354.15</v>
          </cell>
          <cell r="AQ42">
            <v>192.26999999999998</v>
          </cell>
          <cell r="AS42">
            <v>546.41999999999996</v>
          </cell>
          <cell r="AT42">
            <v>354.15</v>
          </cell>
          <cell r="AU42">
            <v>192.26999999999998</v>
          </cell>
          <cell r="AW42">
            <v>546.41999999999996</v>
          </cell>
          <cell r="AX42">
            <v>354.15</v>
          </cell>
          <cell r="AY42">
            <v>192.26999999999998</v>
          </cell>
          <cell r="BA42">
            <v>546.41999999999996</v>
          </cell>
          <cell r="BB42">
            <v>337.15</v>
          </cell>
          <cell r="BC42">
            <v>271.46999999999997</v>
          </cell>
          <cell r="BE42">
            <v>608.61999999999989</v>
          </cell>
        </row>
        <row r="43">
          <cell r="B43" t="str">
            <v>EST METROPOLE HABITAT - 15 Rue Bel Air</v>
          </cell>
          <cell r="C43">
            <v>69800</v>
          </cell>
          <cell r="D43" t="str">
            <v>ST PRIEST</v>
          </cell>
          <cell r="E43" t="str">
            <v>152102/06</v>
          </cell>
          <cell r="F43" t="str">
            <v>T4</v>
          </cell>
          <cell r="G43" t="str">
            <v>RDC</v>
          </cell>
          <cell r="H43">
            <v>82</v>
          </cell>
          <cell r="J43">
            <v>371.69</v>
          </cell>
          <cell r="K43">
            <v>135.10000000000002</v>
          </cell>
          <cell r="M43">
            <v>506.79</v>
          </cell>
          <cell r="N43">
            <v>371.69</v>
          </cell>
          <cell r="O43">
            <v>135.10000000000002</v>
          </cell>
          <cell r="Q43">
            <v>506.79</v>
          </cell>
          <cell r="R43">
            <v>371.69</v>
          </cell>
          <cell r="S43">
            <v>135.10000000000002</v>
          </cell>
          <cell r="U43">
            <v>506.79</v>
          </cell>
          <cell r="V43">
            <v>371.69</v>
          </cell>
          <cell r="W43">
            <v>135.10000000000002</v>
          </cell>
          <cell r="Y43">
            <v>506.79</v>
          </cell>
          <cell r="Z43">
            <v>371.69</v>
          </cell>
          <cell r="AA43">
            <v>135.10000000000002</v>
          </cell>
          <cell r="AC43">
            <v>506.79</v>
          </cell>
          <cell r="AD43">
            <v>371.69</v>
          </cell>
          <cell r="AE43">
            <v>135.10000000000002</v>
          </cell>
          <cell r="AG43">
            <v>506.79</v>
          </cell>
          <cell r="AH43">
            <v>371.69</v>
          </cell>
          <cell r="AI43">
            <v>135.10000000000002</v>
          </cell>
          <cell r="AK43">
            <v>506.79</v>
          </cell>
          <cell r="AL43">
            <v>371.69</v>
          </cell>
          <cell r="AM43">
            <v>135.10000000000002</v>
          </cell>
          <cell r="AO43">
            <v>506.79</v>
          </cell>
          <cell r="AP43">
            <v>371.69</v>
          </cell>
          <cell r="AQ43">
            <v>135.10000000000002</v>
          </cell>
          <cell r="AS43">
            <v>506.79</v>
          </cell>
          <cell r="AT43">
            <v>371.69</v>
          </cell>
          <cell r="AU43">
            <v>135.10000000000002</v>
          </cell>
          <cell r="AW43">
            <v>506.79</v>
          </cell>
          <cell r="AX43">
            <v>371.69</v>
          </cell>
          <cell r="AY43">
            <v>278.44</v>
          </cell>
          <cell r="BA43">
            <v>650.13</v>
          </cell>
          <cell r="BB43">
            <v>371.69</v>
          </cell>
          <cell r="BC43">
            <v>135.10000000000002</v>
          </cell>
          <cell r="BE43">
            <v>506.79</v>
          </cell>
        </row>
        <row r="44">
          <cell r="B44" t="str">
            <v>EST METROPOLE HABITAT - 4 Rue des Frères Lumière</v>
          </cell>
          <cell r="C44">
            <v>69800</v>
          </cell>
          <cell r="D44" t="str">
            <v>ST PRIEST</v>
          </cell>
          <cell r="E44" t="str">
            <v>152096/00</v>
          </cell>
          <cell r="F44" t="str">
            <v>T4</v>
          </cell>
          <cell r="G44" t="str">
            <v>RDC</v>
          </cell>
          <cell r="H44">
            <v>82</v>
          </cell>
          <cell r="J44">
            <v>380.54</v>
          </cell>
          <cell r="K44">
            <v>150.44999999999999</v>
          </cell>
          <cell r="M44">
            <v>530.99</v>
          </cell>
          <cell r="N44">
            <v>380.54</v>
          </cell>
          <cell r="O44">
            <v>150.44999999999999</v>
          </cell>
          <cell r="Q44">
            <v>530.99</v>
          </cell>
          <cell r="R44">
            <v>380.54</v>
          </cell>
          <cell r="S44">
            <v>150.44999999999999</v>
          </cell>
          <cell r="U44">
            <v>530.99</v>
          </cell>
          <cell r="V44">
            <v>380.54</v>
          </cell>
          <cell r="W44">
            <v>150.44999999999999</v>
          </cell>
          <cell r="Y44">
            <v>530.99</v>
          </cell>
          <cell r="Z44">
            <v>380.54</v>
          </cell>
          <cell r="AA44">
            <v>150.44999999999999</v>
          </cell>
          <cell r="AC44">
            <v>530.99</v>
          </cell>
          <cell r="AD44">
            <v>380.54</v>
          </cell>
          <cell r="AE44">
            <v>150.44999999999999</v>
          </cell>
          <cell r="AG44">
            <v>530.99</v>
          </cell>
          <cell r="AH44">
            <v>380.54</v>
          </cell>
          <cell r="AI44">
            <v>150.44999999999999</v>
          </cell>
          <cell r="AK44">
            <v>530.99</v>
          </cell>
          <cell r="AL44">
            <v>380.54</v>
          </cell>
          <cell r="AM44">
            <v>150.44999999999999</v>
          </cell>
          <cell r="AO44">
            <v>530.99</v>
          </cell>
          <cell r="AP44">
            <v>380.54</v>
          </cell>
          <cell r="AQ44">
            <v>150.44999999999999</v>
          </cell>
          <cell r="AS44">
            <v>530.99</v>
          </cell>
          <cell r="AT44">
            <v>380.54</v>
          </cell>
          <cell r="AU44">
            <v>150.44999999999999</v>
          </cell>
          <cell r="AW44">
            <v>530.99</v>
          </cell>
          <cell r="AX44">
            <v>380.54</v>
          </cell>
          <cell r="AY44">
            <v>137.94</v>
          </cell>
          <cell r="BA44">
            <v>518.48</v>
          </cell>
          <cell r="BB44">
            <v>380.54</v>
          </cell>
          <cell r="BC44">
            <v>150.44999999999999</v>
          </cell>
          <cell r="BE44">
            <v>530.99</v>
          </cell>
        </row>
        <row r="45">
          <cell r="B45" t="str">
            <v>EST METROPOLE HABITAT - 111 Place Claude Farrere</v>
          </cell>
          <cell r="C45">
            <v>69800</v>
          </cell>
          <cell r="D45" t="str">
            <v>ST PRIEST</v>
          </cell>
          <cell r="E45" t="str">
            <v>152099/03</v>
          </cell>
          <cell r="F45" t="str">
            <v>T3</v>
          </cell>
          <cell r="G45" t="str">
            <v>11ème étage</v>
          </cell>
          <cell r="H45">
            <v>67</v>
          </cell>
          <cell r="I45" t="str">
            <v>Prélèvement</v>
          </cell>
          <cell r="J45">
            <v>351.04</v>
          </cell>
          <cell r="K45">
            <v>114.44</v>
          </cell>
          <cell r="M45">
            <v>465.48</v>
          </cell>
          <cell r="N45">
            <v>351.04</v>
          </cell>
          <cell r="O45">
            <v>114.44</v>
          </cell>
          <cell r="Q45">
            <v>465.48</v>
          </cell>
          <cell r="R45">
            <v>351.04</v>
          </cell>
          <cell r="S45">
            <v>114.44</v>
          </cell>
          <cell r="U45">
            <v>465.48</v>
          </cell>
          <cell r="V45">
            <v>351.04</v>
          </cell>
          <cell r="W45">
            <v>114.44</v>
          </cell>
          <cell r="Y45">
            <v>465.48</v>
          </cell>
          <cell r="Z45">
            <v>351.04</v>
          </cell>
          <cell r="AA45">
            <v>114.44</v>
          </cell>
          <cell r="AC45">
            <v>465.48</v>
          </cell>
          <cell r="AD45">
            <v>351.04</v>
          </cell>
          <cell r="AE45">
            <v>114.44</v>
          </cell>
          <cell r="AG45">
            <v>465.48</v>
          </cell>
          <cell r="AH45">
            <v>351.04</v>
          </cell>
          <cell r="AI45">
            <v>114.44</v>
          </cell>
          <cell r="AK45">
            <v>465.48</v>
          </cell>
          <cell r="AL45">
            <v>351.04</v>
          </cell>
          <cell r="AM45">
            <v>114.44</v>
          </cell>
          <cell r="AO45">
            <v>465.48</v>
          </cell>
          <cell r="AP45">
            <v>351.04</v>
          </cell>
          <cell r="AQ45">
            <v>114.44</v>
          </cell>
          <cell r="AS45">
            <v>465.48</v>
          </cell>
          <cell r="AT45">
            <v>351.04</v>
          </cell>
          <cell r="AU45">
            <v>114.44</v>
          </cell>
          <cell r="AW45">
            <v>465.48</v>
          </cell>
          <cell r="AX45">
            <v>351.04</v>
          </cell>
          <cell r="AY45">
            <v>114.44</v>
          </cell>
          <cell r="BA45">
            <v>465.48</v>
          </cell>
          <cell r="BB45">
            <v>351.04</v>
          </cell>
          <cell r="BC45">
            <v>114.44</v>
          </cell>
          <cell r="BE45">
            <v>465.48</v>
          </cell>
        </row>
        <row r="46">
          <cell r="B46" t="str">
            <v>EST METROPOLE HABITAT - 23 Rue du 8 mai 1945</v>
          </cell>
          <cell r="C46">
            <v>69100</v>
          </cell>
          <cell r="D46" t="str">
            <v>VILLEURBANNE</v>
          </cell>
          <cell r="E46" t="str">
            <v>151594/80 PORTE 3407</v>
          </cell>
          <cell r="F46" t="str">
            <v>T3</v>
          </cell>
          <cell r="G46" t="str">
            <v>3ème étage</v>
          </cell>
          <cell r="H46">
            <v>59</v>
          </cell>
          <cell r="I46" t="str">
            <v>Prélèvement</v>
          </cell>
          <cell r="J46">
            <v>274.44</v>
          </cell>
          <cell r="K46">
            <v>112.86</v>
          </cell>
          <cell r="M46">
            <v>387.3</v>
          </cell>
          <cell r="N46">
            <v>274.44</v>
          </cell>
          <cell r="O46">
            <v>112.86</v>
          </cell>
          <cell r="Q46">
            <v>387.3</v>
          </cell>
          <cell r="R46">
            <v>274.44</v>
          </cell>
          <cell r="S46">
            <v>112.86</v>
          </cell>
          <cell r="U46">
            <v>387.3</v>
          </cell>
          <cell r="V46">
            <v>274.44</v>
          </cell>
          <cell r="W46">
            <v>112.86</v>
          </cell>
          <cell r="Y46">
            <v>387.3</v>
          </cell>
          <cell r="Z46">
            <v>274.44</v>
          </cell>
          <cell r="AA46">
            <v>112.86</v>
          </cell>
          <cell r="AC46">
            <v>387.3</v>
          </cell>
          <cell r="AD46">
            <v>274.44</v>
          </cell>
          <cell r="AE46">
            <v>124.85999999999999</v>
          </cell>
          <cell r="AG46">
            <v>399.29999999999995</v>
          </cell>
          <cell r="AH46">
            <v>274.44</v>
          </cell>
          <cell r="AI46">
            <v>112.86</v>
          </cell>
          <cell r="AK46">
            <v>387.3</v>
          </cell>
          <cell r="AL46">
            <v>274.44</v>
          </cell>
          <cell r="AM46">
            <v>112.86</v>
          </cell>
          <cell r="AO46">
            <v>387.3</v>
          </cell>
          <cell r="AP46">
            <v>274.44</v>
          </cell>
          <cell r="AQ46">
            <v>112.86</v>
          </cell>
          <cell r="AS46">
            <v>387.3</v>
          </cell>
          <cell r="AT46">
            <v>274.44</v>
          </cell>
          <cell r="AU46">
            <v>137.31</v>
          </cell>
          <cell r="AW46">
            <v>411.75</v>
          </cell>
          <cell r="AX46">
            <v>274.44</v>
          </cell>
          <cell r="AY46">
            <v>112.86</v>
          </cell>
          <cell r="BA46">
            <v>387.3</v>
          </cell>
          <cell r="BB46">
            <v>274.44</v>
          </cell>
          <cell r="BC46">
            <v>112.86</v>
          </cell>
          <cell r="BE46">
            <v>387.3</v>
          </cell>
        </row>
        <row r="47">
          <cell r="B47" t="str">
            <v>EST METROPOLE HABITAT - 12 Rue du 8 mai 1945</v>
          </cell>
          <cell r="C47">
            <v>69800</v>
          </cell>
          <cell r="D47" t="str">
            <v>ST PRIEST</v>
          </cell>
          <cell r="E47" t="str">
            <v>152103/07</v>
          </cell>
          <cell r="F47" t="str">
            <v>T3</v>
          </cell>
          <cell r="G47" t="str">
            <v>5ème étage</v>
          </cell>
          <cell r="H47">
            <v>58</v>
          </cell>
          <cell r="I47" t="str">
            <v>Prélèvement</v>
          </cell>
          <cell r="J47">
            <v>329.11</v>
          </cell>
          <cell r="K47">
            <v>121.39999999999999</v>
          </cell>
          <cell r="M47">
            <v>450.51</v>
          </cell>
          <cell r="N47">
            <v>329.11</v>
          </cell>
          <cell r="O47">
            <v>121.39999999999999</v>
          </cell>
          <cell r="Q47">
            <v>450.51</v>
          </cell>
          <cell r="R47">
            <v>329.11</v>
          </cell>
          <cell r="S47">
            <v>121.39999999999999</v>
          </cell>
          <cell r="U47">
            <v>450.51</v>
          </cell>
          <cell r="V47">
            <v>329.11</v>
          </cell>
          <cell r="W47">
            <v>121.39999999999999</v>
          </cell>
          <cell r="Y47">
            <v>450.51</v>
          </cell>
          <cell r="Z47">
            <v>329.11</v>
          </cell>
          <cell r="AA47">
            <v>121.39999999999999</v>
          </cell>
          <cell r="AC47">
            <v>450.51</v>
          </cell>
          <cell r="AD47">
            <v>329.11</v>
          </cell>
          <cell r="AE47">
            <v>121.39999999999999</v>
          </cell>
          <cell r="AG47">
            <v>450.51</v>
          </cell>
          <cell r="AH47">
            <v>329.11</v>
          </cell>
          <cell r="AI47">
            <v>121.39999999999999</v>
          </cell>
          <cell r="AK47">
            <v>450.51</v>
          </cell>
          <cell r="AL47">
            <v>329.11</v>
          </cell>
          <cell r="AM47">
            <v>121.39999999999999</v>
          </cell>
          <cell r="AO47">
            <v>450.51</v>
          </cell>
          <cell r="AP47">
            <v>329.11</v>
          </cell>
          <cell r="AQ47">
            <v>121.39999999999999</v>
          </cell>
          <cell r="AS47">
            <v>450.51</v>
          </cell>
          <cell r="AT47">
            <v>329.11</v>
          </cell>
          <cell r="AU47">
            <v>121.39999999999999</v>
          </cell>
          <cell r="AW47">
            <v>450.51</v>
          </cell>
          <cell r="AX47">
            <v>329.11</v>
          </cell>
          <cell r="AY47">
            <v>185.87</v>
          </cell>
          <cell r="BA47">
            <v>514.98</v>
          </cell>
          <cell r="BB47">
            <v>329.11</v>
          </cell>
          <cell r="BC47">
            <v>121.39999999999999</v>
          </cell>
          <cell r="BE47">
            <v>450.51</v>
          </cell>
        </row>
        <row r="48">
          <cell r="B48" t="str">
            <v>EST METROPOLE HABITAT - 4 Rue Claude Farrere</v>
          </cell>
          <cell r="C48">
            <v>69800</v>
          </cell>
          <cell r="D48" t="str">
            <v>ST PRIEST</v>
          </cell>
          <cell r="E48" t="str">
            <v>152101/05</v>
          </cell>
          <cell r="F48" t="str">
            <v>T4</v>
          </cell>
          <cell r="G48" t="str">
            <v>RDC</v>
          </cell>
          <cell r="H48">
            <v>82</v>
          </cell>
          <cell r="J48">
            <v>378.57</v>
          </cell>
          <cell r="K48">
            <v>152.35999999999999</v>
          </cell>
          <cell r="M48">
            <v>530.92999999999995</v>
          </cell>
          <cell r="N48">
            <v>378.57</v>
          </cell>
          <cell r="O48">
            <v>152.35999999999999</v>
          </cell>
          <cell r="Q48">
            <v>530.92999999999995</v>
          </cell>
          <cell r="R48">
            <v>378.57</v>
          </cell>
          <cell r="S48">
            <v>152.35999999999999</v>
          </cell>
          <cell r="U48">
            <v>530.92999999999995</v>
          </cell>
          <cell r="V48">
            <v>378.57</v>
          </cell>
          <cell r="W48">
            <v>152.35999999999999</v>
          </cell>
          <cell r="Y48">
            <v>530.92999999999995</v>
          </cell>
          <cell r="Z48">
            <v>378.57</v>
          </cell>
          <cell r="AA48">
            <v>152.35999999999999</v>
          </cell>
          <cell r="AC48">
            <v>530.92999999999995</v>
          </cell>
          <cell r="AD48">
            <v>378.57</v>
          </cell>
          <cell r="AE48">
            <v>152.35999999999999</v>
          </cell>
          <cell r="AG48">
            <v>530.92999999999995</v>
          </cell>
          <cell r="AH48">
            <v>378.57</v>
          </cell>
          <cell r="AI48">
            <v>152.35999999999999</v>
          </cell>
          <cell r="AK48">
            <v>530.92999999999995</v>
          </cell>
          <cell r="AL48">
            <v>378.57</v>
          </cell>
          <cell r="AM48">
            <v>152.35999999999999</v>
          </cell>
          <cell r="AO48">
            <v>530.92999999999995</v>
          </cell>
          <cell r="AP48">
            <v>378.57</v>
          </cell>
          <cell r="AQ48">
            <v>152.35999999999999</v>
          </cell>
          <cell r="AS48">
            <v>530.92999999999995</v>
          </cell>
          <cell r="AT48">
            <v>378.57</v>
          </cell>
          <cell r="AU48">
            <v>152.35999999999999</v>
          </cell>
          <cell r="AW48">
            <v>530.92999999999995</v>
          </cell>
          <cell r="AX48">
            <v>378.57</v>
          </cell>
          <cell r="AY48">
            <v>152.35999999999999</v>
          </cell>
          <cell r="BA48">
            <v>530.92999999999995</v>
          </cell>
          <cell r="BB48">
            <v>378.57</v>
          </cell>
          <cell r="BC48">
            <v>152.35999999999999</v>
          </cell>
          <cell r="BE48">
            <v>530.92999999999995</v>
          </cell>
        </row>
        <row r="49">
          <cell r="B49" t="str">
            <v>EST METROPOLE HABITAT - 4 Avenue Charles De Gaulle</v>
          </cell>
          <cell r="C49">
            <v>69800</v>
          </cell>
          <cell r="D49" t="str">
            <v>ST PRIEST</v>
          </cell>
          <cell r="E49" t="str">
            <v>152004/05</v>
          </cell>
          <cell r="F49" t="str">
            <v>T3</v>
          </cell>
          <cell r="G49" t="str">
            <v>5ème</v>
          </cell>
          <cell r="H49">
            <v>65</v>
          </cell>
          <cell r="J49">
            <v>444.33</v>
          </cell>
          <cell r="K49">
            <v>83.42</v>
          </cell>
          <cell r="M49">
            <v>527.75</v>
          </cell>
          <cell r="N49">
            <v>444.33</v>
          </cell>
          <cell r="O49">
            <v>83.42</v>
          </cell>
          <cell r="Q49">
            <v>527.75</v>
          </cell>
          <cell r="R49">
            <v>444.33</v>
          </cell>
          <cell r="S49">
            <v>83.42</v>
          </cell>
          <cell r="U49">
            <v>527.75</v>
          </cell>
          <cell r="V49">
            <v>444.33</v>
          </cell>
          <cell r="W49">
            <v>83.42</v>
          </cell>
          <cell r="Y49">
            <v>527.75</v>
          </cell>
          <cell r="Z49">
            <v>444.33</v>
          </cell>
          <cell r="AA49">
            <v>83.42</v>
          </cell>
          <cell r="AC49">
            <v>527.75</v>
          </cell>
          <cell r="AD49">
            <v>444.33</v>
          </cell>
          <cell r="AE49">
            <v>83.42</v>
          </cell>
          <cell r="AG49">
            <v>527.75</v>
          </cell>
          <cell r="AH49">
            <v>444.33</v>
          </cell>
          <cell r="AI49">
            <v>83.42</v>
          </cell>
          <cell r="AK49">
            <v>527.75</v>
          </cell>
          <cell r="AL49">
            <v>444.33</v>
          </cell>
          <cell r="AM49">
            <v>95.42</v>
          </cell>
          <cell r="AO49">
            <v>539.75</v>
          </cell>
          <cell r="AP49">
            <v>444.33</v>
          </cell>
          <cell r="AQ49">
            <v>83.42</v>
          </cell>
          <cell r="AS49">
            <v>527.75</v>
          </cell>
          <cell r="AT49">
            <v>444.33</v>
          </cell>
          <cell r="AU49">
            <v>83.42</v>
          </cell>
          <cell r="AW49">
            <v>527.75</v>
          </cell>
          <cell r="AX49">
            <v>444.33</v>
          </cell>
          <cell r="AY49">
            <v>83.42</v>
          </cell>
          <cell r="BA49">
            <v>527.75</v>
          </cell>
          <cell r="BB49">
            <v>444.33</v>
          </cell>
          <cell r="BC49">
            <v>83.42</v>
          </cell>
          <cell r="BE49">
            <v>527.75</v>
          </cell>
        </row>
        <row r="50">
          <cell r="B50" t="str">
            <v>RHONE SAONE HABITAT - 101 Rue Bataille (n°05)</v>
          </cell>
          <cell r="C50">
            <v>69008</v>
          </cell>
          <cell r="D50" t="str">
            <v>LYON</v>
          </cell>
          <cell r="F50" t="str">
            <v>T3 Bis</v>
          </cell>
          <cell r="G50" t="str">
            <v>2ème face</v>
          </cell>
          <cell r="H50">
            <v>72</v>
          </cell>
          <cell r="J50">
            <v>350</v>
          </cell>
          <cell r="K50">
            <v>70</v>
          </cell>
          <cell r="M50">
            <v>420</v>
          </cell>
          <cell r="N50">
            <v>350</v>
          </cell>
          <cell r="O50">
            <v>70</v>
          </cell>
          <cell r="Q50">
            <v>420</v>
          </cell>
          <cell r="R50">
            <v>350</v>
          </cell>
          <cell r="S50">
            <v>70</v>
          </cell>
          <cell r="U50">
            <v>420</v>
          </cell>
          <cell r="V50">
            <v>350</v>
          </cell>
          <cell r="W50">
            <v>70</v>
          </cell>
          <cell r="Y50">
            <v>420</v>
          </cell>
          <cell r="Z50">
            <v>350.08</v>
          </cell>
          <cell r="AA50">
            <v>70</v>
          </cell>
          <cell r="AC50">
            <v>420.08</v>
          </cell>
          <cell r="AD50">
            <v>350.06</v>
          </cell>
          <cell r="AE50">
            <v>70</v>
          </cell>
          <cell r="AG50">
            <v>420.06</v>
          </cell>
          <cell r="AK50">
            <v>0</v>
          </cell>
          <cell r="AL50">
            <v>350.06</v>
          </cell>
          <cell r="AM50">
            <v>70</v>
          </cell>
          <cell r="AO50">
            <v>420.06</v>
          </cell>
          <cell r="AP50">
            <v>350.06</v>
          </cell>
          <cell r="AQ50">
            <v>70</v>
          </cell>
          <cell r="AS50">
            <v>420.06</v>
          </cell>
          <cell r="AT50">
            <v>350.06</v>
          </cell>
          <cell r="AU50">
            <v>70</v>
          </cell>
          <cell r="AW50">
            <v>420.06</v>
          </cell>
          <cell r="AX50">
            <v>350.06</v>
          </cell>
          <cell r="AY50">
            <v>70</v>
          </cell>
          <cell r="BA50">
            <v>420.06</v>
          </cell>
          <cell r="BB50">
            <v>350.06</v>
          </cell>
          <cell r="BC50">
            <v>70</v>
          </cell>
          <cell r="BE50">
            <v>420.06</v>
          </cell>
        </row>
        <row r="51">
          <cell r="B51" t="str">
            <v>DE SERRES Sylvie - 6 Avenue du Docteur Terver</v>
          </cell>
          <cell r="C51">
            <v>69130</v>
          </cell>
          <cell r="D51" t="str">
            <v>ECULLY</v>
          </cell>
          <cell r="F51" t="str">
            <v>T2</v>
          </cell>
          <cell r="G51" t="str">
            <v>1er étage</v>
          </cell>
          <cell r="H51">
            <v>45</v>
          </cell>
          <cell r="M51">
            <v>0</v>
          </cell>
          <cell r="Q51">
            <v>0</v>
          </cell>
          <cell r="U51">
            <v>0</v>
          </cell>
          <cell r="Y51">
            <v>0</v>
          </cell>
          <cell r="AC51">
            <v>0</v>
          </cell>
          <cell r="AG51">
            <v>0</v>
          </cell>
          <cell r="AH51">
            <v>490</v>
          </cell>
          <cell r="AI51">
            <v>20</v>
          </cell>
          <cell r="AK51">
            <v>510</v>
          </cell>
          <cell r="AL51">
            <v>490</v>
          </cell>
          <cell r="AM51">
            <v>20</v>
          </cell>
          <cell r="AO51">
            <v>510</v>
          </cell>
          <cell r="AP51">
            <v>490</v>
          </cell>
          <cell r="AQ51">
            <v>20</v>
          </cell>
          <cell r="AS51">
            <v>510</v>
          </cell>
          <cell r="AT51">
            <v>490</v>
          </cell>
          <cell r="AU51">
            <v>20</v>
          </cell>
          <cell r="AW51">
            <v>510</v>
          </cell>
          <cell r="AX51">
            <v>490</v>
          </cell>
          <cell r="AY51">
            <v>20</v>
          </cell>
          <cell r="BA51">
            <v>510</v>
          </cell>
          <cell r="BB51">
            <v>490</v>
          </cell>
          <cell r="BC51">
            <v>20</v>
          </cell>
          <cell r="BE51">
            <v>510</v>
          </cell>
        </row>
        <row r="52">
          <cell r="B52" t="str">
            <v>FONCIA - 50 Rue Alexandre Boutin</v>
          </cell>
          <cell r="C52">
            <v>69100</v>
          </cell>
          <cell r="D52" t="str">
            <v>VILLEURBANNE</v>
          </cell>
          <cell r="E52" t="str">
            <v>G.09060.0646.00433</v>
          </cell>
          <cell r="F52" t="str">
            <v>T3</v>
          </cell>
          <cell r="G52" t="str">
            <v>5ème étage</v>
          </cell>
          <cell r="H52">
            <v>65</v>
          </cell>
          <cell r="M52">
            <v>0</v>
          </cell>
          <cell r="Q52">
            <v>0</v>
          </cell>
          <cell r="U52">
            <v>0</v>
          </cell>
          <cell r="Y52">
            <v>0</v>
          </cell>
          <cell r="AC52">
            <v>0</v>
          </cell>
          <cell r="AG52">
            <v>0</v>
          </cell>
          <cell r="AK52">
            <v>0</v>
          </cell>
          <cell r="AO52">
            <v>0</v>
          </cell>
          <cell r="AS52">
            <v>0</v>
          </cell>
          <cell r="AT52">
            <v>107.11</v>
          </cell>
          <cell r="AU52">
            <v>379.84</v>
          </cell>
          <cell r="AW52">
            <v>486.95</v>
          </cell>
          <cell r="AX52">
            <v>664.09</v>
          </cell>
          <cell r="AY52">
            <v>123</v>
          </cell>
          <cell r="BA52">
            <v>787.09</v>
          </cell>
          <cell r="BE52">
            <v>0</v>
          </cell>
        </row>
        <row r="53">
          <cell r="B53" t="str">
            <v>HABITAT BVS - 2 Impasse Laurent Bonnevay</v>
          </cell>
          <cell r="C53">
            <v>69400</v>
          </cell>
          <cell r="D53" t="str">
            <v>GLEIZE</v>
          </cell>
          <cell r="E53" t="str">
            <v>103276 68</v>
          </cell>
          <cell r="M53">
            <v>0</v>
          </cell>
          <cell r="Q53">
            <v>0</v>
          </cell>
          <cell r="U53">
            <v>0</v>
          </cell>
          <cell r="Y53">
            <v>0</v>
          </cell>
          <cell r="AC53">
            <v>0</v>
          </cell>
          <cell r="AG53">
            <v>0</v>
          </cell>
          <cell r="AK53">
            <v>0</v>
          </cell>
          <cell r="AO53">
            <v>0</v>
          </cell>
          <cell r="AS53">
            <v>0</v>
          </cell>
          <cell r="AT53">
            <v>125.48</v>
          </cell>
          <cell r="AU53">
            <v>83.64</v>
          </cell>
          <cell r="AW53">
            <v>209.12</v>
          </cell>
          <cell r="AX53">
            <v>324.14</v>
          </cell>
          <cell r="AY53">
            <v>168.60000000000002</v>
          </cell>
          <cell r="BA53">
            <v>492.74</v>
          </cell>
          <cell r="BB53">
            <v>324.14</v>
          </cell>
          <cell r="BC53">
            <v>183.51000000000002</v>
          </cell>
          <cell r="BE53">
            <v>507.65</v>
          </cell>
        </row>
        <row r="54">
          <cell r="M54">
            <v>0</v>
          </cell>
          <cell r="Q54">
            <v>0</v>
          </cell>
          <cell r="U54">
            <v>0</v>
          </cell>
          <cell r="Y54">
            <v>0</v>
          </cell>
          <cell r="AC54">
            <v>0</v>
          </cell>
          <cell r="AG54">
            <v>0</v>
          </cell>
          <cell r="AK54">
            <v>0</v>
          </cell>
          <cell r="AO54">
            <v>0</v>
          </cell>
          <cell r="AS54">
            <v>0</v>
          </cell>
          <cell r="AW54">
            <v>0</v>
          </cell>
          <cell r="BA54">
            <v>0</v>
          </cell>
          <cell r="BE54">
            <v>0</v>
          </cell>
        </row>
        <row r="55">
          <cell r="M55">
            <v>0</v>
          </cell>
          <cell r="Q55">
            <v>0</v>
          </cell>
          <cell r="U55">
            <v>0</v>
          </cell>
          <cell r="Y55">
            <v>0</v>
          </cell>
          <cell r="AC55">
            <v>0</v>
          </cell>
          <cell r="AG55">
            <v>0</v>
          </cell>
          <cell r="AK55">
            <v>0</v>
          </cell>
          <cell r="AO55">
            <v>0</v>
          </cell>
          <cell r="AS55">
            <v>0</v>
          </cell>
          <cell r="AW55">
            <v>0</v>
          </cell>
          <cell r="BA55">
            <v>0</v>
          </cell>
          <cell r="BE55">
            <v>0</v>
          </cell>
        </row>
        <row r="56">
          <cell r="M56">
            <v>0</v>
          </cell>
          <cell r="Q56">
            <v>0</v>
          </cell>
          <cell r="U56">
            <v>0</v>
          </cell>
          <cell r="Y56">
            <v>0</v>
          </cell>
          <cell r="AC56">
            <v>0</v>
          </cell>
          <cell r="AG56">
            <v>0</v>
          </cell>
          <cell r="AK56">
            <v>0</v>
          </cell>
          <cell r="AO56">
            <v>0</v>
          </cell>
          <cell r="AS56">
            <v>0</v>
          </cell>
          <cell r="AW56">
            <v>0</v>
          </cell>
          <cell r="BA56">
            <v>0</v>
          </cell>
          <cell r="BE56">
            <v>0</v>
          </cell>
        </row>
        <row r="57">
          <cell r="M57">
            <v>0</v>
          </cell>
          <cell r="Q57">
            <v>0</v>
          </cell>
          <cell r="U57">
            <v>0</v>
          </cell>
          <cell r="Y57">
            <v>0</v>
          </cell>
          <cell r="AC57">
            <v>0</v>
          </cell>
          <cell r="AG57">
            <v>0</v>
          </cell>
          <cell r="AK57">
            <v>0</v>
          </cell>
          <cell r="AO57">
            <v>0</v>
          </cell>
          <cell r="AS57">
            <v>0</v>
          </cell>
          <cell r="AW57">
            <v>0</v>
          </cell>
          <cell r="BA57">
            <v>0</v>
          </cell>
          <cell r="BE57">
            <v>0</v>
          </cell>
        </row>
        <row r="58">
          <cell r="B58" t="str">
            <v>ALLIADE - 3 Rue des trois maisons</v>
          </cell>
          <cell r="C58">
            <v>69100</v>
          </cell>
          <cell r="D58" t="str">
            <v>VILLEURBANNE</v>
          </cell>
          <cell r="F58" t="str">
            <v>T1 Bis</v>
          </cell>
          <cell r="H58">
            <v>30</v>
          </cell>
          <cell r="AL58">
            <v>74.06</v>
          </cell>
          <cell r="AM58">
            <v>25.33</v>
          </cell>
          <cell r="AO58">
            <v>99.39</v>
          </cell>
          <cell r="AP58">
            <v>255.1</v>
          </cell>
          <cell r="AQ58">
            <v>54.480000000000004</v>
          </cell>
          <cell r="AS58">
            <v>309.58</v>
          </cell>
          <cell r="AT58">
            <v>255.1</v>
          </cell>
          <cell r="AU58">
            <v>54.480000000000004</v>
          </cell>
          <cell r="AV58">
            <v>544</v>
          </cell>
          <cell r="AW58">
            <v>-234.42000000000002</v>
          </cell>
          <cell r="AX58">
            <v>255.1</v>
          </cell>
          <cell r="AY58">
            <v>54.480000000000004</v>
          </cell>
          <cell r="AZ58">
            <v>272</v>
          </cell>
          <cell r="BA58">
            <v>37.579999999999984</v>
          </cell>
          <cell r="BB58">
            <v>255.1</v>
          </cell>
          <cell r="BC58">
            <v>54.480000000000004</v>
          </cell>
          <cell r="BD58">
            <v>272</v>
          </cell>
          <cell r="BE58">
            <v>37.579999999999984</v>
          </cell>
        </row>
        <row r="59">
          <cell r="B59" t="str">
            <v>EST METROPOLE HABITAT - 7 Rue Paul Péchoux</v>
          </cell>
          <cell r="C59">
            <v>69100</v>
          </cell>
          <cell r="D59" t="str">
            <v>VILLEURBANNE</v>
          </cell>
          <cell r="E59" t="str">
            <v>132037/20</v>
          </cell>
          <cell r="F59" t="str">
            <v>T4</v>
          </cell>
          <cell r="H59">
            <v>70</v>
          </cell>
          <cell r="I59" t="str">
            <v>Prélèvement</v>
          </cell>
          <cell r="J59">
            <v>250</v>
          </cell>
          <cell r="K59">
            <v>10</v>
          </cell>
          <cell r="M59">
            <v>260</v>
          </cell>
          <cell r="N59">
            <v>250</v>
          </cell>
          <cell r="O59">
            <v>10</v>
          </cell>
          <cell r="Q59">
            <v>260</v>
          </cell>
          <cell r="R59">
            <v>250</v>
          </cell>
          <cell r="S59">
            <v>10</v>
          </cell>
          <cell r="U59">
            <v>260</v>
          </cell>
          <cell r="V59">
            <v>250</v>
          </cell>
          <cell r="W59">
            <v>10</v>
          </cell>
          <cell r="Y59">
            <v>260</v>
          </cell>
          <cell r="Z59">
            <v>250</v>
          </cell>
          <cell r="AA59">
            <v>10</v>
          </cell>
          <cell r="AC59">
            <v>260</v>
          </cell>
          <cell r="AD59">
            <v>125</v>
          </cell>
          <cell r="AE59">
            <v>5</v>
          </cell>
          <cell r="AG59">
            <v>130</v>
          </cell>
          <cell r="AK59">
            <v>0</v>
          </cell>
          <cell r="AO59">
            <v>0</v>
          </cell>
          <cell r="AS59">
            <v>0</v>
          </cell>
          <cell r="AW59">
            <v>0</v>
          </cell>
          <cell r="BA59">
            <v>0</v>
          </cell>
          <cell r="BE59">
            <v>0</v>
          </cell>
        </row>
        <row r="60">
          <cell r="B60" t="str">
            <v>EST METROPOLE HABITAT - 39 Rue du Progrès</v>
          </cell>
          <cell r="C60">
            <v>69100</v>
          </cell>
          <cell r="D60" t="str">
            <v>VILLEURBANNE</v>
          </cell>
          <cell r="E60" t="str">
            <v>151595/81</v>
          </cell>
          <cell r="F60" t="str">
            <v>T2</v>
          </cell>
          <cell r="G60" t="str">
            <v>1er étage</v>
          </cell>
          <cell r="H60">
            <v>46</v>
          </cell>
          <cell r="I60" t="str">
            <v>Prélèvement</v>
          </cell>
          <cell r="J60">
            <v>236.42</v>
          </cell>
          <cell r="K60">
            <v>28.98</v>
          </cell>
          <cell r="L60">
            <v>253.61</v>
          </cell>
          <cell r="M60">
            <v>11.789999999999964</v>
          </cell>
          <cell r="N60">
            <v>236.42</v>
          </cell>
          <cell r="O60">
            <v>28.98</v>
          </cell>
          <cell r="P60">
            <v>253</v>
          </cell>
          <cell r="Q60">
            <v>12.399999999999977</v>
          </cell>
          <cell r="R60">
            <v>236.42</v>
          </cell>
          <cell r="S60">
            <v>28.98</v>
          </cell>
          <cell r="T60">
            <v>253</v>
          </cell>
          <cell r="U60">
            <v>12.399999999999977</v>
          </cell>
          <cell r="V60">
            <v>236.42</v>
          </cell>
          <cell r="W60">
            <v>28.98</v>
          </cell>
          <cell r="X60">
            <v>253</v>
          </cell>
          <cell r="Y60">
            <v>12.399999999999977</v>
          </cell>
          <cell r="Z60">
            <v>236.42</v>
          </cell>
          <cell r="AA60">
            <v>28.98</v>
          </cell>
          <cell r="AB60">
            <v>253</v>
          </cell>
          <cell r="AC60">
            <v>12.399999999999977</v>
          </cell>
          <cell r="AD60">
            <v>236.42</v>
          </cell>
          <cell r="AE60">
            <v>28.98</v>
          </cell>
          <cell r="AF60">
            <v>253</v>
          </cell>
          <cell r="AG60">
            <v>12.399999999999977</v>
          </cell>
          <cell r="AH60">
            <v>236.42</v>
          </cell>
          <cell r="AI60">
            <v>28.98</v>
          </cell>
          <cell r="AJ60">
            <v>253</v>
          </cell>
          <cell r="AK60">
            <v>12.399999999999977</v>
          </cell>
          <cell r="AL60">
            <v>236.42</v>
          </cell>
          <cell r="AM60">
            <v>28.98</v>
          </cell>
          <cell r="AN60">
            <v>253</v>
          </cell>
          <cell r="AO60">
            <v>12.399999999999977</v>
          </cell>
          <cell r="AP60">
            <v>236.42</v>
          </cell>
          <cell r="AQ60">
            <v>28.98</v>
          </cell>
          <cell r="AR60">
            <v>253</v>
          </cell>
          <cell r="AS60">
            <v>12.399999999999977</v>
          </cell>
          <cell r="AT60">
            <v>236.42</v>
          </cell>
          <cell r="AU60">
            <v>28.98</v>
          </cell>
          <cell r="AV60">
            <v>253</v>
          </cell>
          <cell r="AW60">
            <v>12.399999999999977</v>
          </cell>
          <cell r="AX60">
            <v>236.42</v>
          </cell>
          <cell r="AY60">
            <v>32.92</v>
          </cell>
          <cell r="AZ60">
            <v>253</v>
          </cell>
          <cell r="BA60">
            <v>16.339999999999975</v>
          </cell>
          <cell r="BB60">
            <v>236.42</v>
          </cell>
          <cell r="BC60">
            <v>28.98</v>
          </cell>
          <cell r="BD60">
            <v>253</v>
          </cell>
          <cell r="BE60">
            <v>12.399999999999977</v>
          </cell>
        </row>
        <row r="61">
          <cell r="B61" t="str">
            <v>EST METROPOLE HABITAT - 51 Rue Edouard Vaillant 1</v>
          </cell>
          <cell r="C61">
            <v>69100</v>
          </cell>
          <cell r="D61" t="str">
            <v>VILLEURBANNE</v>
          </cell>
          <cell r="E61" t="str">
            <v>151594/80 PORTE 0101</v>
          </cell>
          <cell r="F61" t="str">
            <v>T2</v>
          </cell>
          <cell r="G61" t="str">
            <v>1er étage</v>
          </cell>
          <cell r="H61">
            <v>29</v>
          </cell>
          <cell r="I61" t="str">
            <v>Prélèvement</v>
          </cell>
          <cell r="Z61">
            <v>46.1</v>
          </cell>
          <cell r="AA61">
            <v>14.58</v>
          </cell>
          <cell r="AC61">
            <v>60.68</v>
          </cell>
          <cell r="AD61">
            <v>204.16</v>
          </cell>
          <cell r="AE61">
            <v>64.55</v>
          </cell>
          <cell r="AG61">
            <v>268.70999999999998</v>
          </cell>
          <cell r="AH61">
            <v>204.16</v>
          </cell>
          <cell r="AI61">
            <v>64.55</v>
          </cell>
          <cell r="AK61">
            <v>268.70999999999998</v>
          </cell>
          <cell r="AL61">
            <v>204.16</v>
          </cell>
          <cell r="AM61">
            <v>64.55</v>
          </cell>
          <cell r="AO61">
            <v>268.70999999999998</v>
          </cell>
          <cell r="AP61">
            <v>204.16</v>
          </cell>
          <cell r="AQ61">
            <v>64.55</v>
          </cell>
          <cell r="AS61">
            <v>268.70999999999998</v>
          </cell>
          <cell r="AT61">
            <v>204.16</v>
          </cell>
          <cell r="AU61">
            <v>64.55</v>
          </cell>
          <cell r="AW61">
            <v>268.70999999999998</v>
          </cell>
          <cell r="AX61">
            <v>204.16</v>
          </cell>
          <cell r="AY61">
            <v>64.55</v>
          </cell>
          <cell r="BA61">
            <v>268.70999999999998</v>
          </cell>
          <cell r="BB61">
            <v>204.16</v>
          </cell>
          <cell r="BC61">
            <v>64.55</v>
          </cell>
          <cell r="BE61">
            <v>268.70999999999998</v>
          </cell>
        </row>
        <row r="62">
          <cell r="B62" t="str">
            <v>EST METROPOLE HABITAT - 51 Rue Edouard Vaillant 2</v>
          </cell>
          <cell r="C62">
            <v>69100</v>
          </cell>
          <cell r="D62" t="str">
            <v>VILLEURBANNE</v>
          </cell>
          <cell r="E62" t="str">
            <v>153008/39</v>
          </cell>
          <cell r="F62" t="str">
            <v>T2</v>
          </cell>
          <cell r="G62" t="str">
            <v>2ème étage</v>
          </cell>
          <cell r="H62">
            <v>29</v>
          </cell>
          <cell r="V62">
            <v>183.74</v>
          </cell>
          <cell r="W62">
            <v>58.1</v>
          </cell>
          <cell r="Y62">
            <v>241.84</v>
          </cell>
          <cell r="Z62">
            <v>204.16</v>
          </cell>
          <cell r="AA62">
            <v>64.55</v>
          </cell>
          <cell r="AC62">
            <v>268.70999999999998</v>
          </cell>
          <cell r="AD62">
            <v>204.16</v>
          </cell>
          <cell r="AE62">
            <v>64.55</v>
          </cell>
          <cell r="AG62">
            <v>268.70999999999998</v>
          </cell>
          <cell r="AH62">
            <v>204.16</v>
          </cell>
          <cell r="AI62">
            <v>64.55</v>
          </cell>
          <cell r="AK62">
            <v>268.70999999999998</v>
          </cell>
          <cell r="AL62">
            <v>204.16</v>
          </cell>
          <cell r="AM62">
            <v>64.55</v>
          </cell>
          <cell r="AO62">
            <v>268.70999999999998</v>
          </cell>
          <cell r="AP62">
            <v>204.16</v>
          </cell>
          <cell r="AQ62">
            <v>64.55</v>
          </cell>
          <cell r="AS62">
            <v>268.70999999999998</v>
          </cell>
          <cell r="AT62">
            <v>204.16</v>
          </cell>
          <cell r="AU62">
            <v>64.55</v>
          </cell>
          <cell r="AW62">
            <v>268.70999999999998</v>
          </cell>
          <cell r="AX62">
            <v>204.16</v>
          </cell>
          <cell r="AY62">
            <v>64.55</v>
          </cell>
          <cell r="BA62">
            <v>268.70999999999998</v>
          </cell>
          <cell r="BB62">
            <v>204.16</v>
          </cell>
          <cell r="BC62">
            <v>64.55</v>
          </cell>
          <cell r="BE62">
            <v>268.70999999999998</v>
          </cell>
        </row>
        <row r="63">
          <cell r="B63" t="str">
            <v>EST METROPOLE HABITAT - 63 Rue de la République</v>
          </cell>
          <cell r="C63">
            <v>69100</v>
          </cell>
          <cell r="D63" t="str">
            <v>VILLEURBANNE</v>
          </cell>
          <cell r="E63" t="str">
            <v>153320/60</v>
          </cell>
          <cell r="AD63">
            <v>10.23</v>
          </cell>
          <cell r="AE63">
            <v>1.8199999999999998</v>
          </cell>
          <cell r="AG63">
            <v>12.05</v>
          </cell>
          <cell r="AH63">
            <v>306.83999999999997</v>
          </cell>
          <cell r="AI63">
            <v>54.37</v>
          </cell>
          <cell r="AK63">
            <v>361.21</v>
          </cell>
          <cell r="AL63">
            <v>306.83999999999997</v>
          </cell>
          <cell r="AM63">
            <v>54.37</v>
          </cell>
          <cell r="AN63">
            <v>544</v>
          </cell>
          <cell r="AO63">
            <v>-182.79000000000002</v>
          </cell>
          <cell r="AP63">
            <v>306.83999999999997</v>
          </cell>
          <cell r="AQ63">
            <v>54.37</v>
          </cell>
          <cell r="AR63">
            <v>272</v>
          </cell>
          <cell r="AS63">
            <v>89.20999999999998</v>
          </cell>
          <cell r="AT63">
            <v>306.83999999999997</v>
          </cell>
          <cell r="AU63">
            <v>54.37</v>
          </cell>
          <cell r="AV63">
            <v>272</v>
          </cell>
          <cell r="AW63">
            <v>89.20999999999998</v>
          </cell>
          <cell r="AX63">
            <v>306.83999999999997</v>
          </cell>
          <cell r="AY63">
            <v>54.37</v>
          </cell>
          <cell r="AZ63">
            <v>272</v>
          </cell>
          <cell r="BA63">
            <v>89.20999999999998</v>
          </cell>
          <cell r="BB63">
            <v>306.83999999999997</v>
          </cell>
          <cell r="BC63">
            <v>54.37</v>
          </cell>
          <cell r="BD63">
            <v>272</v>
          </cell>
          <cell r="BE63">
            <v>89.20999999999998</v>
          </cell>
        </row>
        <row r="64">
          <cell r="B64" t="str">
            <v>EST METROPOLE HABITAT - 267 Rue du 4 août 1789</v>
          </cell>
          <cell r="C64">
            <v>69100</v>
          </cell>
          <cell r="D64" t="str">
            <v>VILLEURBANNE</v>
          </cell>
          <cell r="E64" t="str">
            <v>153007/38</v>
          </cell>
          <cell r="F64" t="str">
            <v>T4</v>
          </cell>
          <cell r="G64" t="str">
            <v>1er étage</v>
          </cell>
          <cell r="H64">
            <v>92</v>
          </cell>
          <cell r="I64" t="str">
            <v>Prélèvement</v>
          </cell>
          <cell r="V64">
            <v>319.35000000000002</v>
          </cell>
          <cell r="W64">
            <v>10.65</v>
          </cell>
          <cell r="Y64">
            <v>330</v>
          </cell>
          <cell r="Z64">
            <v>300</v>
          </cell>
          <cell r="AA64">
            <v>10</v>
          </cell>
          <cell r="AC64">
            <v>310</v>
          </cell>
          <cell r="AD64">
            <v>300</v>
          </cell>
          <cell r="AE64">
            <v>10</v>
          </cell>
          <cell r="AG64">
            <v>310</v>
          </cell>
          <cell r="AH64">
            <v>300</v>
          </cell>
          <cell r="AI64">
            <v>10</v>
          </cell>
          <cell r="AK64">
            <v>310</v>
          </cell>
          <cell r="AL64">
            <v>300</v>
          </cell>
          <cell r="AM64">
            <v>10</v>
          </cell>
          <cell r="AO64">
            <v>310</v>
          </cell>
          <cell r="AP64">
            <v>300</v>
          </cell>
          <cell r="AQ64">
            <v>10</v>
          </cell>
          <cell r="AS64">
            <v>310</v>
          </cell>
          <cell r="AT64">
            <v>300</v>
          </cell>
          <cell r="AU64">
            <v>10</v>
          </cell>
          <cell r="AW64">
            <v>310</v>
          </cell>
          <cell r="AX64">
            <v>300</v>
          </cell>
          <cell r="AY64">
            <v>10</v>
          </cell>
          <cell r="BA64">
            <v>310</v>
          </cell>
          <cell r="BB64">
            <v>300</v>
          </cell>
          <cell r="BC64">
            <v>10</v>
          </cell>
          <cell r="BE64">
            <v>310</v>
          </cell>
        </row>
        <row r="65">
          <cell r="B65" t="str">
            <v>EST METROPOLE HABITAT - 267 Rue du 4 août 1789 Garage</v>
          </cell>
          <cell r="C65">
            <v>69100</v>
          </cell>
          <cell r="D65" t="str">
            <v>VILLEURBANNE</v>
          </cell>
          <cell r="E65" t="str">
            <v>153007/38</v>
          </cell>
          <cell r="G65" t="str">
            <v>GARAGE</v>
          </cell>
          <cell r="I65" t="str">
            <v>Prélèvement</v>
          </cell>
          <cell r="AD65">
            <v>10</v>
          </cell>
          <cell r="AG65">
            <v>10</v>
          </cell>
          <cell r="AH65">
            <v>10</v>
          </cell>
          <cell r="AK65">
            <v>10</v>
          </cell>
          <cell r="AL65">
            <v>10</v>
          </cell>
          <cell r="AM65">
            <v>0</v>
          </cell>
          <cell r="AO65">
            <v>10</v>
          </cell>
          <cell r="AP65">
            <v>10</v>
          </cell>
          <cell r="AS65">
            <v>10</v>
          </cell>
          <cell r="AT65">
            <v>10</v>
          </cell>
          <cell r="AW65">
            <v>10</v>
          </cell>
          <cell r="AX65">
            <v>10</v>
          </cell>
          <cell r="BA65">
            <v>10</v>
          </cell>
          <cell r="BB65">
            <v>10</v>
          </cell>
          <cell r="BE65">
            <v>10</v>
          </cell>
        </row>
        <row r="66">
          <cell r="B66" t="str">
            <v>GALYS - 25 Rue André Bollier</v>
          </cell>
          <cell r="C66">
            <v>69007</v>
          </cell>
          <cell r="D66" t="str">
            <v>LYON</v>
          </cell>
          <cell r="E66" t="str">
            <v>Réf 7262/ Log 451/4</v>
          </cell>
          <cell r="F66" t="str">
            <v>T1</v>
          </cell>
          <cell r="G66" t="str">
            <v>RDC</v>
          </cell>
          <cell r="H66">
            <v>47</v>
          </cell>
          <cell r="Z66">
            <v>285.81</v>
          </cell>
          <cell r="AA66">
            <v>633.57999999999993</v>
          </cell>
          <cell r="AC66">
            <v>919.38999999999987</v>
          </cell>
          <cell r="AD66">
            <v>443</v>
          </cell>
          <cell r="AE66">
            <v>35</v>
          </cell>
          <cell r="AG66">
            <v>478</v>
          </cell>
          <cell r="AH66">
            <v>443</v>
          </cell>
          <cell r="AI66">
            <v>167.4</v>
          </cell>
          <cell r="AK66">
            <v>610.4</v>
          </cell>
          <cell r="AL66">
            <v>443</v>
          </cell>
          <cell r="AM66">
            <v>35</v>
          </cell>
          <cell r="AO66">
            <v>478</v>
          </cell>
          <cell r="AP66">
            <v>443</v>
          </cell>
          <cell r="AQ66">
            <v>35</v>
          </cell>
          <cell r="AS66">
            <v>478</v>
          </cell>
          <cell r="AT66">
            <v>443</v>
          </cell>
          <cell r="AU66">
            <v>35</v>
          </cell>
          <cell r="AW66">
            <v>478</v>
          </cell>
          <cell r="AX66">
            <v>443</v>
          </cell>
          <cell r="AY66">
            <v>87</v>
          </cell>
          <cell r="BA66">
            <v>530</v>
          </cell>
          <cell r="BB66">
            <v>443</v>
          </cell>
          <cell r="BC66">
            <v>35</v>
          </cell>
          <cell r="BE66">
            <v>478</v>
          </cell>
        </row>
        <row r="67">
          <cell r="B67" t="str">
            <v>GIBELIN Côme - 7 Rue Colonel Sebbane</v>
          </cell>
          <cell r="C67">
            <v>69600</v>
          </cell>
          <cell r="D67" t="str">
            <v>OULLINS</v>
          </cell>
          <cell r="F67" t="str">
            <v>T4</v>
          </cell>
          <cell r="G67" t="str">
            <v>3ème étage</v>
          </cell>
          <cell r="H67">
            <v>68</v>
          </cell>
          <cell r="Z67">
            <v>980</v>
          </cell>
          <cell r="AA67">
            <v>80</v>
          </cell>
          <cell r="AC67">
            <v>1060</v>
          </cell>
          <cell r="AD67">
            <v>0</v>
          </cell>
          <cell r="AE67">
            <v>0</v>
          </cell>
          <cell r="AG67">
            <v>0</v>
          </cell>
          <cell r="AH67">
            <v>1470</v>
          </cell>
          <cell r="AI67">
            <v>120</v>
          </cell>
          <cell r="AK67">
            <v>1590</v>
          </cell>
          <cell r="AL67">
            <v>0</v>
          </cell>
          <cell r="AM67">
            <v>0</v>
          </cell>
          <cell r="AO67">
            <v>0</v>
          </cell>
          <cell r="AP67">
            <v>0</v>
          </cell>
          <cell r="AQ67">
            <v>0</v>
          </cell>
          <cell r="AS67">
            <v>0</v>
          </cell>
          <cell r="AT67">
            <v>1470</v>
          </cell>
          <cell r="AU67">
            <v>120</v>
          </cell>
          <cell r="AW67">
            <v>1590</v>
          </cell>
          <cell r="AX67">
            <v>0</v>
          </cell>
          <cell r="AY67">
            <v>0</v>
          </cell>
          <cell r="BA67">
            <v>0</v>
          </cell>
          <cell r="BB67">
            <v>0</v>
          </cell>
          <cell r="BC67">
            <v>0</v>
          </cell>
          <cell r="BE67">
            <v>0</v>
          </cell>
        </row>
        <row r="68">
          <cell r="B68" t="str">
            <v>LYON METROPOLE HABITAT - 85C Rue Claude Michel</v>
          </cell>
          <cell r="C68">
            <v>69600</v>
          </cell>
          <cell r="D68" t="str">
            <v>OULLINS</v>
          </cell>
          <cell r="E68">
            <v>2328932</v>
          </cell>
          <cell r="F68" t="str">
            <v>T3</v>
          </cell>
          <cell r="G68" t="str">
            <v>4ème droite</v>
          </cell>
          <cell r="H68">
            <v>40</v>
          </cell>
          <cell r="J68">
            <v>252.89</v>
          </cell>
          <cell r="K68">
            <v>88.32</v>
          </cell>
          <cell r="M68">
            <v>341.21</v>
          </cell>
          <cell r="N68">
            <v>252.89</v>
          </cell>
          <cell r="O68">
            <v>76.88</v>
          </cell>
          <cell r="Q68">
            <v>329.77</v>
          </cell>
          <cell r="R68">
            <v>252.89</v>
          </cell>
          <cell r="S68">
            <v>79.739999999999995</v>
          </cell>
          <cell r="U68">
            <v>332.63</v>
          </cell>
          <cell r="V68">
            <v>252.89</v>
          </cell>
          <cell r="W68">
            <v>74.02</v>
          </cell>
          <cell r="Y68">
            <v>326.90999999999997</v>
          </cell>
          <cell r="Z68">
            <v>252.89</v>
          </cell>
          <cell r="AA68">
            <v>82.6</v>
          </cell>
          <cell r="AC68">
            <v>335.49</v>
          </cell>
          <cell r="AD68">
            <v>252.89</v>
          </cell>
          <cell r="AE68">
            <v>62.58</v>
          </cell>
          <cell r="AG68">
            <v>315.46999999999997</v>
          </cell>
          <cell r="AH68">
            <v>252.89</v>
          </cell>
          <cell r="AI68">
            <v>21.82</v>
          </cell>
          <cell r="AK68">
            <v>274.70999999999998</v>
          </cell>
          <cell r="AL68">
            <v>65.260000000000005</v>
          </cell>
          <cell r="AM68">
            <v>-225.8</v>
          </cell>
          <cell r="AO68">
            <v>-160.54000000000002</v>
          </cell>
          <cell r="AS68">
            <v>0</v>
          </cell>
          <cell r="AW68">
            <v>0</v>
          </cell>
          <cell r="BA68">
            <v>0</v>
          </cell>
          <cell r="BE68">
            <v>0</v>
          </cell>
        </row>
        <row r="69">
          <cell r="B69" t="str">
            <v>RHONE SAONE HABITAT - 101 Rue Bataille (n°02)</v>
          </cell>
          <cell r="C69">
            <v>69008</v>
          </cell>
          <cell r="D69" t="str">
            <v>LYON</v>
          </cell>
          <cell r="F69" t="str">
            <v>T1 Bis</v>
          </cell>
          <cell r="G69" t="str">
            <v>RDC droite</v>
          </cell>
          <cell r="H69">
            <v>35</v>
          </cell>
          <cell r="I69" t="str">
            <v>Prélèvement</v>
          </cell>
          <cell r="J69">
            <v>250</v>
          </cell>
          <cell r="K69">
            <v>35</v>
          </cell>
          <cell r="M69">
            <v>285</v>
          </cell>
          <cell r="N69">
            <v>250</v>
          </cell>
          <cell r="O69">
            <v>35</v>
          </cell>
          <cell r="Q69">
            <v>285</v>
          </cell>
          <cell r="R69">
            <v>250</v>
          </cell>
          <cell r="S69">
            <v>35</v>
          </cell>
          <cell r="U69">
            <v>285</v>
          </cell>
          <cell r="V69">
            <v>250</v>
          </cell>
          <cell r="W69">
            <v>35</v>
          </cell>
          <cell r="Y69">
            <v>285</v>
          </cell>
          <cell r="Z69">
            <v>250.04999999999998</v>
          </cell>
          <cell r="AA69">
            <v>35</v>
          </cell>
          <cell r="AC69">
            <v>285.04999999999995</v>
          </cell>
          <cell r="AD69">
            <v>250.04</v>
          </cell>
          <cell r="AE69">
            <v>35</v>
          </cell>
          <cell r="AG69">
            <v>285.03999999999996</v>
          </cell>
          <cell r="AH69">
            <v>250.04</v>
          </cell>
          <cell r="AI69">
            <v>35</v>
          </cell>
          <cell r="AK69">
            <v>285.03999999999996</v>
          </cell>
          <cell r="AL69">
            <v>250.04</v>
          </cell>
          <cell r="AM69">
            <v>35</v>
          </cell>
          <cell r="AO69">
            <v>285.03999999999996</v>
          </cell>
          <cell r="AP69">
            <v>250.04</v>
          </cell>
          <cell r="AQ69">
            <v>35</v>
          </cell>
          <cell r="AS69">
            <v>285.03999999999996</v>
          </cell>
          <cell r="AT69">
            <v>250.04</v>
          </cell>
          <cell r="AU69">
            <v>35</v>
          </cell>
          <cell r="AW69">
            <v>285.03999999999996</v>
          </cell>
          <cell r="AX69">
            <v>250.04</v>
          </cell>
          <cell r="AY69">
            <v>35</v>
          </cell>
          <cell r="BA69">
            <v>285.03999999999996</v>
          </cell>
          <cell r="BB69">
            <v>250.04</v>
          </cell>
          <cell r="BC69">
            <v>35</v>
          </cell>
          <cell r="BE69">
            <v>285.03999999999996</v>
          </cell>
        </row>
        <row r="70">
          <cell r="B70" t="str">
            <v>RHONE SAONE HABITAT - 101 Rue Bataille (n°03)</v>
          </cell>
          <cell r="C70">
            <v>69008</v>
          </cell>
          <cell r="D70" t="str">
            <v>LYON</v>
          </cell>
          <cell r="F70" t="str">
            <v>T1 Bis</v>
          </cell>
          <cell r="G70" t="str">
            <v>RDC gauche</v>
          </cell>
          <cell r="H70">
            <v>36</v>
          </cell>
          <cell r="I70" t="str">
            <v>Prélèvement</v>
          </cell>
          <cell r="J70">
            <v>250</v>
          </cell>
          <cell r="K70">
            <v>35</v>
          </cell>
          <cell r="M70">
            <v>285</v>
          </cell>
          <cell r="N70">
            <v>250</v>
          </cell>
          <cell r="O70">
            <v>35</v>
          </cell>
          <cell r="Q70">
            <v>285</v>
          </cell>
          <cell r="R70">
            <v>250</v>
          </cell>
          <cell r="S70">
            <v>35</v>
          </cell>
          <cell r="U70">
            <v>285</v>
          </cell>
          <cell r="V70">
            <v>250</v>
          </cell>
          <cell r="W70">
            <v>35</v>
          </cell>
          <cell r="Y70">
            <v>285</v>
          </cell>
          <cell r="Z70">
            <v>250.04999999999998</v>
          </cell>
          <cell r="AA70">
            <v>35</v>
          </cell>
          <cell r="AC70">
            <v>285.04999999999995</v>
          </cell>
          <cell r="AD70">
            <v>250.04</v>
          </cell>
          <cell r="AE70">
            <v>35</v>
          </cell>
          <cell r="AG70">
            <v>285.03999999999996</v>
          </cell>
          <cell r="AH70">
            <v>250.04</v>
          </cell>
          <cell r="AI70">
            <v>35</v>
          </cell>
          <cell r="AK70">
            <v>285.03999999999996</v>
          </cell>
          <cell r="AL70">
            <v>250.04</v>
          </cell>
          <cell r="AM70">
            <v>35</v>
          </cell>
          <cell r="AO70">
            <v>285.03999999999996</v>
          </cell>
          <cell r="AP70">
            <v>250.04</v>
          </cell>
          <cell r="AQ70">
            <v>35</v>
          </cell>
          <cell r="AS70">
            <v>285.03999999999996</v>
          </cell>
          <cell r="AT70">
            <v>250.04</v>
          </cell>
          <cell r="AU70">
            <v>35</v>
          </cell>
          <cell r="AW70">
            <v>285.03999999999996</v>
          </cell>
          <cell r="AX70">
            <v>250.04</v>
          </cell>
          <cell r="AY70">
            <v>35</v>
          </cell>
          <cell r="BA70">
            <v>285.03999999999996</v>
          </cell>
          <cell r="BB70">
            <v>250.04</v>
          </cell>
          <cell r="BC70">
            <v>35</v>
          </cell>
          <cell r="BE70">
            <v>285.03999999999996</v>
          </cell>
        </row>
        <row r="71">
          <cell r="B71" t="str">
            <v>RHONE SAONE HABITAT - 101 Rue Bataille (n°04)</v>
          </cell>
          <cell r="C71">
            <v>69008</v>
          </cell>
          <cell r="D71" t="str">
            <v>LYON</v>
          </cell>
          <cell r="F71" t="str">
            <v>T1 Bis</v>
          </cell>
          <cell r="G71" t="str">
            <v>1er gauche</v>
          </cell>
          <cell r="H71">
            <v>42</v>
          </cell>
          <cell r="J71">
            <v>250</v>
          </cell>
          <cell r="K71">
            <v>35</v>
          </cell>
          <cell r="M71">
            <v>285</v>
          </cell>
          <cell r="N71">
            <v>250</v>
          </cell>
          <cell r="O71">
            <v>35</v>
          </cell>
          <cell r="Q71">
            <v>285</v>
          </cell>
          <cell r="R71">
            <v>250</v>
          </cell>
          <cell r="S71">
            <v>35</v>
          </cell>
          <cell r="U71">
            <v>285</v>
          </cell>
          <cell r="V71">
            <v>250</v>
          </cell>
          <cell r="W71">
            <v>35</v>
          </cell>
          <cell r="Y71">
            <v>285</v>
          </cell>
          <cell r="Z71">
            <v>250.04999999999998</v>
          </cell>
          <cell r="AA71">
            <v>35</v>
          </cell>
          <cell r="AC71">
            <v>285.04999999999995</v>
          </cell>
          <cell r="AD71">
            <v>250.04</v>
          </cell>
          <cell r="AE71">
            <v>35</v>
          </cell>
          <cell r="AG71">
            <v>285.03999999999996</v>
          </cell>
          <cell r="AH71">
            <v>250.04</v>
          </cell>
          <cell r="AI71">
            <v>35</v>
          </cell>
          <cell r="AK71">
            <v>285.03999999999996</v>
          </cell>
          <cell r="AL71">
            <v>250.04</v>
          </cell>
          <cell r="AM71">
            <v>35</v>
          </cell>
          <cell r="AO71">
            <v>285.03999999999996</v>
          </cell>
          <cell r="AP71">
            <v>250.04</v>
          </cell>
          <cell r="AS71">
            <v>250.04</v>
          </cell>
          <cell r="AT71">
            <v>250</v>
          </cell>
          <cell r="AU71">
            <v>35</v>
          </cell>
          <cell r="AW71">
            <v>285</v>
          </cell>
          <cell r="AX71">
            <v>250</v>
          </cell>
          <cell r="AY71">
            <v>35</v>
          </cell>
          <cell r="BA71">
            <v>285</v>
          </cell>
          <cell r="BB71">
            <v>250</v>
          </cell>
          <cell r="BC71">
            <v>35</v>
          </cell>
          <cell r="BE71">
            <v>285</v>
          </cell>
        </row>
        <row r="72">
          <cell r="B72" t="str">
            <v>BARI - 220 Avenue Félix Faure n°43</v>
          </cell>
          <cell r="C72">
            <v>69003</v>
          </cell>
          <cell r="D72" t="str">
            <v>LYON</v>
          </cell>
          <cell r="E72" t="str">
            <v>2ème gauche (lot n° 43)</v>
          </cell>
          <cell r="F72" t="str">
            <v>T1</v>
          </cell>
          <cell r="G72" t="str">
            <v>4ème - 2ème gauche</v>
          </cell>
          <cell r="H72">
            <v>20</v>
          </cell>
          <cell r="K72">
            <v>91.27</v>
          </cell>
          <cell r="M72">
            <v>91.27</v>
          </cell>
          <cell r="O72">
            <v>0</v>
          </cell>
          <cell r="Q72">
            <v>0</v>
          </cell>
          <cell r="S72">
            <v>0</v>
          </cell>
          <cell r="U72">
            <v>0</v>
          </cell>
          <cell r="W72">
            <v>91.26</v>
          </cell>
          <cell r="Y72">
            <v>91.26</v>
          </cell>
          <cell r="AA72">
            <v>87.93</v>
          </cell>
          <cell r="AC72">
            <v>87.93</v>
          </cell>
          <cell r="AE72">
            <v>0</v>
          </cell>
          <cell r="AG72">
            <v>0</v>
          </cell>
          <cell r="AI72">
            <v>72.19</v>
          </cell>
          <cell r="AK72">
            <v>72.19</v>
          </cell>
          <cell r="AM72">
            <v>0</v>
          </cell>
          <cell r="AO72">
            <v>0</v>
          </cell>
          <cell r="AQ72">
            <v>0</v>
          </cell>
          <cell r="AS72">
            <v>0</v>
          </cell>
          <cell r="AU72">
            <v>85.54</v>
          </cell>
          <cell r="AW72">
            <v>85.54</v>
          </cell>
          <cell r="AY72">
            <v>0</v>
          </cell>
          <cell r="BA72">
            <v>0</v>
          </cell>
          <cell r="BC72">
            <v>0</v>
          </cell>
          <cell r="BE72">
            <v>0</v>
          </cell>
        </row>
        <row r="73">
          <cell r="B73" t="str">
            <v>ALLIADE - 8B Rue Léo Lagrange</v>
          </cell>
          <cell r="C73">
            <v>69200</v>
          </cell>
          <cell r="D73" t="str">
            <v>VENISSIEUX</v>
          </cell>
          <cell r="E73" t="str">
            <v>530843/59</v>
          </cell>
          <cell r="F73" t="str">
            <v>T4</v>
          </cell>
          <cell r="G73" t="str">
            <v>3ème</v>
          </cell>
          <cell r="H73">
            <v>80</v>
          </cell>
          <cell r="I73" t="str">
            <v>Prélèvement</v>
          </cell>
          <cell r="J73">
            <v>-130.39999999999998</v>
          </cell>
          <cell r="K73">
            <v>231.63</v>
          </cell>
          <cell r="M73">
            <v>101.23000000000002</v>
          </cell>
          <cell r="N73">
            <v>403.75</v>
          </cell>
          <cell r="O73">
            <v>231.63</v>
          </cell>
          <cell r="Q73">
            <v>635.38</v>
          </cell>
          <cell r="R73">
            <v>403.75</v>
          </cell>
          <cell r="S73">
            <v>231.63</v>
          </cell>
          <cell r="U73">
            <v>635.38</v>
          </cell>
          <cell r="V73">
            <v>403.75</v>
          </cell>
          <cell r="W73">
            <v>231.63</v>
          </cell>
          <cell r="Y73">
            <v>635.38</v>
          </cell>
          <cell r="Z73">
            <v>403.75</v>
          </cell>
          <cell r="AA73">
            <v>231.63</v>
          </cell>
          <cell r="AC73">
            <v>635.38</v>
          </cell>
          <cell r="AD73">
            <v>403.75</v>
          </cell>
          <cell r="AE73">
            <v>231.63</v>
          </cell>
          <cell r="AG73">
            <v>635.38</v>
          </cell>
          <cell r="AH73">
            <v>403.75</v>
          </cell>
          <cell r="AI73">
            <v>231.63</v>
          </cell>
          <cell r="AK73">
            <v>635.38</v>
          </cell>
          <cell r="AL73">
            <v>403.75</v>
          </cell>
          <cell r="AM73">
            <v>231.63</v>
          </cell>
          <cell r="AO73">
            <v>635.38</v>
          </cell>
          <cell r="AP73">
            <v>403.75</v>
          </cell>
          <cell r="AQ73">
            <v>150.85000000000002</v>
          </cell>
          <cell r="AS73">
            <v>554.6</v>
          </cell>
          <cell r="AT73">
            <v>403.75</v>
          </cell>
          <cell r="AU73">
            <v>231.63</v>
          </cell>
          <cell r="AW73">
            <v>635.38</v>
          </cell>
          <cell r="AX73">
            <v>403.75</v>
          </cell>
          <cell r="AY73">
            <v>231.63</v>
          </cell>
          <cell r="BA73">
            <v>635.38</v>
          </cell>
          <cell r="BB73">
            <v>403.75</v>
          </cell>
          <cell r="BC73">
            <v>231.63</v>
          </cell>
          <cell r="BE73">
            <v>635.38</v>
          </cell>
        </row>
        <row r="74">
          <cell r="B74" t="str">
            <v>ALLIADE - 11 Allée des platanes</v>
          </cell>
          <cell r="C74">
            <v>69120</v>
          </cell>
          <cell r="D74" t="str">
            <v>VAULX EN VELIN</v>
          </cell>
          <cell r="E74" t="str">
            <v>530949/68</v>
          </cell>
          <cell r="F74" t="str">
            <v>T3</v>
          </cell>
          <cell r="G74" t="str">
            <v>3ème</v>
          </cell>
          <cell r="H74">
            <v>57</v>
          </cell>
          <cell r="I74" t="str">
            <v>Prélèvement</v>
          </cell>
          <cell r="J74">
            <v>402.08</v>
          </cell>
          <cell r="K74">
            <v>148.44</v>
          </cell>
          <cell r="M74">
            <v>550.52</v>
          </cell>
          <cell r="N74">
            <v>402.08</v>
          </cell>
          <cell r="O74">
            <v>148.44</v>
          </cell>
          <cell r="Q74">
            <v>550.52</v>
          </cell>
          <cell r="R74">
            <v>402.08</v>
          </cell>
          <cell r="S74">
            <v>148.44</v>
          </cell>
          <cell r="U74">
            <v>550.52</v>
          </cell>
          <cell r="V74">
            <v>402.08</v>
          </cell>
          <cell r="W74">
            <v>148.44</v>
          </cell>
          <cell r="Y74">
            <v>550.52</v>
          </cell>
          <cell r="Z74">
            <v>402.08</v>
          </cell>
          <cell r="AA74">
            <v>148.44</v>
          </cell>
          <cell r="AC74">
            <v>550.52</v>
          </cell>
          <cell r="AD74">
            <v>402.08</v>
          </cell>
          <cell r="AE74">
            <v>148.44</v>
          </cell>
          <cell r="AG74">
            <v>550.52</v>
          </cell>
          <cell r="AH74">
            <v>402.08</v>
          </cell>
          <cell r="AI74">
            <v>148.44</v>
          </cell>
          <cell r="AK74">
            <v>550.52</v>
          </cell>
          <cell r="AL74">
            <v>402.08</v>
          </cell>
          <cell r="AM74">
            <v>148.44</v>
          </cell>
          <cell r="AO74">
            <v>550.52</v>
          </cell>
          <cell r="AP74">
            <v>402.08</v>
          </cell>
          <cell r="AQ74">
            <v>148.44</v>
          </cell>
          <cell r="AS74">
            <v>550.52</v>
          </cell>
          <cell r="AT74">
            <v>402.08</v>
          </cell>
          <cell r="AU74">
            <v>168.75</v>
          </cell>
          <cell r="AW74">
            <v>570.82999999999993</v>
          </cell>
          <cell r="AX74">
            <v>402.08</v>
          </cell>
          <cell r="AY74">
            <v>151.92000000000002</v>
          </cell>
          <cell r="BA74">
            <v>554</v>
          </cell>
          <cell r="BB74">
            <v>402.08</v>
          </cell>
          <cell r="BC74">
            <v>151.92000000000002</v>
          </cell>
          <cell r="BE74">
            <v>554</v>
          </cell>
        </row>
        <row r="75">
          <cell r="B75" t="str">
            <v>EST METROPOLE HABITAT - 58 Rue Faÿs (porte n° 5)</v>
          </cell>
          <cell r="C75">
            <v>69100</v>
          </cell>
          <cell r="D75" t="str">
            <v>VILLEURBANNE</v>
          </cell>
          <cell r="E75" t="str">
            <v>148631/27</v>
          </cell>
          <cell r="F75" t="str">
            <v>T2</v>
          </cell>
          <cell r="G75" t="str">
            <v>1er étage</v>
          </cell>
          <cell r="H75">
            <v>42</v>
          </cell>
          <cell r="J75">
            <v>210.99</v>
          </cell>
          <cell r="K75">
            <v>40</v>
          </cell>
          <cell r="M75">
            <v>250.99</v>
          </cell>
          <cell r="N75">
            <v>210.99</v>
          </cell>
          <cell r="O75">
            <v>40</v>
          </cell>
          <cell r="Q75">
            <v>250.99</v>
          </cell>
          <cell r="R75">
            <v>-224.6</v>
          </cell>
          <cell r="S75">
            <v>-42.58</v>
          </cell>
          <cell r="U75">
            <v>-267.18</v>
          </cell>
          <cell r="Y75">
            <v>0</v>
          </cell>
          <cell r="AC75">
            <v>0</v>
          </cell>
          <cell r="AG75">
            <v>0</v>
          </cell>
          <cell r="AK75">
            <v>0</v>
          </cell>
          <cell r="AO75">
            <v>0</v>
          </cell>
          <cell r="AS75">
            <v>0</v>
          </cell>
          <cell r="AU75">
            <v>644.98</v>
          </cell>
          <cell r="AW75">
            <v>644.98</v>
          </cell>
          <cell r="BA75">
            <v>0</v>
          </cell>
          <cell r="BE75">
            <v>0</v>
          </cell>
        </row>
        <row r="76">
          <cell r="B76" t="str">
            <v>EST METROPOLE HABITAT - 58 Rue Faÿs (porte n° 7)</v>
          </cell>
          <cell r="C76">
            <v>69100</v>
          </cell>
          <cell r="D76" t="str">
            <v>VILLEURBANNE</v>
          </cell>
          <cell r="E76" t="str">
            <v>148631/27</v>
          </cell>
          <cell r="F76" t="str">
            <v>T2</v>
          </cell>
          <cell r="G76" t="str">
            <v>3èmé étage</v>
          </cell>
          <cell r="H76">
            <v>42</v>
          </cell>
          <cell r="J76">
            <v>210.99</v>
          </cell>
          <cell r="K76">
            <v>40</v>
          </cell>
          <cell r="M76">
            <v>250.99</v>
          </cell>
          <cell r="N76">
            <v>210.99</v>
          </cell>
          <cell r="O76">
            <v>40</v>
          </cell>
          <cell r="Q76">
            <v>250.99</v>
          </cell>
          <cell r="R76">
            <v>-231.41</v>
          </cell>
          <cell r="S76">
            <v>-43.87</v>
          </cell>
          <cell r="U76">
            <v>-275.27999999999997</v>
          </cell>
          <cell r="Y76">
            <v>0</v>
          </cell>
          <cell r="AC76">
            <v>0</v>
          </cell>
          <cell r="AG76">
            <v>0</v>
          </cell>
          <cell r="AK76">
            <v>0</v>
          </cell>
          <cell r="AO76">
            <v>0</v>
          </cell>
          <cell r="AS76">
            <v>0</v>
          </cell>
          <cell r="AU76">
            <v>367.87</v>
          </cell>
          <cell r="AW76">
            <v>367.87</v>
          </cell>
          <cell r="BA76">
            <v>0</v>
          </cell>
          <cell r="BE76">
            <v>0</v>
          </cell>
        </row>
        <row r="77">
          <cell r="B77" t="str">
            <v>EST METROPOLE HABITAT - 58 Rue Faÿs (porte n° 12)</v>
          </cell>
          <cell r="C77">
            <v>69100</v>
          </cell>
          <cell r="D77" t="str">
            <v>VILLEURBANNE</v>
          </cell>
          <cell r="E77" t="str">
            <v>148631/27</v>
          </cell>
          <cell r="F77" t="str">
            <v>T3</v>
          </cell>
          <cell r="G77" t="str">
            <v>1er étage</v>
          </cell>
          <cell r="H77">
            <v>57</v>
          </cell>
          <cell r="J77">
            <v>210.99</v>
          </cell>
          <cell r="K77">
            <v>40</v>
          </cell>
          <cell r="M77">
            <v>250.99</v>
          </cell>
          <cell r="N77">
            <v>210.99</v>
          </cell>
          <cell r="O77">
            <v>40</v>
          </cell>
          <cell r="Q77">
            <v>250.99</v>
          </cell>
          <cell r="R77">
            <v>210.99</v>
          </cell>
          <cell r="S77">
            <v>40</v>
          </cell>
          <cell r="U77">
            <v>250.99</v>
          </cell>
          <cell r="V77">
            <v>210.99</v>
          </cell>
          <cell r="W77">
            <v>40</v>
          </cell>
          <cell r="Y77">
            <v>250.99</v>
          </cell>
          <cell r="Z77">
            <v>210.99</v>
          </cell>
          <cell r="AA77">
            <v>40</v>
          </cell>
          <cell r="AC77">
            <v>250.99</v>
          </cell>
          <cell r="AD77">
            <v>210.99</v>
          </cell>
          <cell r="AE77">
            <v>40</v>
          </cell>
          <cell r="AG77">
            <v>250.99</v>
          </cell>
          <cell r="AH77">
            <v>210.99</v>
          </cell>
          <cell r="AI77">
            <v>40</v>
          </cell>
          <cell r="AK77">
            <v>250.99</v>
          </cell>
          <cell r="AL77">
            <v>210.99</v>
          </cell>
          <cell r="AM77">
            <v>40</v>
          </cell>
          <cell r="AO77">
            <v>250.99</v>
          </cell>
          <cell r="AP77">
            <v>210.99</v>
          </cell>
          <cell r="AQ77">
            <v>40</v>
          </cell>
          <cell r="AS77">
            <v>250.99</v>
          </cell>
          <cell r="AT77">
            <v>-1054.95</v>
          </cell>
          <cell r="AU77">
            <v>168.24</v>
          </cell>
          <cell r="AW77">
            <v>-886.71</v>
          </cell>
          <cell r="BA77">
            <v>0</v>
          </cell>
          <cell r="BE77">
            <v>0</v>
          </cell>
        </row>
        <row r="78">
          <cell r="B78" t="str">
            <v>IMMOBILIERE RHONE-ALPES - 3F - 25 Rue Salvador Allende</v>
          </cell>
          <cell r="C78">
            <v>69600</v>
          </cell>
          <cell r="D78" t="str">
            <v>OULLINS</v>
          </cell>
          <cell r="E78" t="str">
            <v>648776/ Apt Z022L-0285</v>
          </cell>
          <cell r="F78" t="str">
            <v>T3</v>
          </cell>
          <cell r="G78" t="str">
            <v>9ème étage</v>
          </cell>
          <cell r="H78">
            <v>64</v>
          </cell>
          <cell r="J78">
            <v>290.3</v>
          </cell>
          <cell r="K78">
            <v>181.35</v>
          </cell>
          <cell r="M78">
            <v>471.65</v>
          </cell>
          <cell r="N78">
            <v>290.3</v>
          </cell>
          <cell r="O78">
            <v>827.19999999999993</v>
          </cell>
          <cell r="Q78">
            <v>1117.5</v>
          </cell>
          <cell r="R78">
            <v>290.3</v>
          </cell>
          <cell r="S78">
            <v>827.19999999999993</v>
          </cell>
          <cell r="U78">
            <v>1117.5</v>
          </cell>
          <cell r="V78">
            <v>290.3</v>
          </cell>
          <cell r="W78">
            <v>827.3</v>
          </cell>
          <cell r="Y78">
            <v>1117.5999999999999</v>
          </cell>
          <cell r="Z78">
            <v>290.3</v>
          </cell>
          <cell r="AA78">
            <v>305.90000000000003</v>
          </cell>
          <cell r="AC78">
            <v>596.20000000000005</v>
          </cell>
          <cell r="AD78">
            <v>290.3</v>
          </cell>
          <cell r="AE78">
            <v>305.90000000000003</v>
          </cell>
          <cell r="AG78">
            <v>596.20000000000005</v>
          </cell>
          <cell r="AH78">
            <v>290.3</v>
          </cell>
          <cell r="AI78">
            <v>305.90000000000003</v>
          </cell>
          <cell r="AK78">
            <v>596.20000000000005</v>
          </cell>
          <cell r="AL78">
            <v>290.3</v>
          </cell>
          <cell r="AM78">
            <v>305.90000000000003</v>
          </cell>
          <cell r="AO78">
            <v>596.20000000000005</v>
          </cell>
          <cell r="AP78">
            <v>290.3</v>
          </cell>
          <cell r="AQ78">
            <v>305.90000000000003</v>
          </cell>
          <cell r="AS78">
            <v>596.20000000000005</v>
          </cell>
          <cell r="AT78">
            <v>290.3</v>
          </cell>
          <cell r="AU78">
            <v>305.90000000000003</v>
          </cell>
          <cell r="AW78">
            <v>596.20000000000005</v>
          </cell>
          <cell r="AX78">
            <v>290.3</v>
          </cell>
          <cell r="AY78">
            <v>305.90000000000003</v>
          </cell>
          <cell r="BA78">
            <v>596.20000000000005</v>
          </cell>
          <cell r="BB78">
            <v>290.3</v>
          </cell>
          <cell r="BC78">
            <v>181.14</v>
          </cell>
          <cell r="BE78">
            <v>471.44</v>
          </cell>
        </row>
        <row r="79">
          <cell r="B79" t="str">
            <v>LYON METROPOLE HABITAT - 16 Avenue Jean Jaurès</v>
          </cell>
          <cell r="C79">
            <v>69600</v>
          </cell>
          <cell r="D79" t="str">
            <v>OULLINS</v>
          </cell>
          <cell r="E79">
            <v>5011258</v>
          </cell>
          <cell r="F79" t="str">
            <v>T3</v>
          </cell>
          <cell r="G79" t="str">
            <v>2ème étage</v>
          </cell>
          <cell r="H79">
            <v>72</v>
          </cell>
          <cell r="R79">
            <v>312.2</v>
          </cell>
          <cell r="S79">
            <v>83.08</v>
          </cell>
          <cell r="U79">
            <v>395.28</v>
          </cell>
          <cell r="V79">
            <v>322.61</v>
          </cell>
          <cell r="W79">
            <v>73.960000000000008</v>
          </cell>
          <cell r="Y79">
            <v>396.57000000000005</v>
          </cell>
          <cell r="Z79">
            <v>322.61</v>
          </cell>
          <cell r="AA79">
            <v>96.52000000000001</v>
          </cell>
          <cell r="AC79">
            <v>419.13</v>
          </cell>
          <cell r="AG79">
            <v>0</v>
          </cell>
          <cell r="AH79">
            <v>322.61</v>
          </cell>
          <cell r="AI79">
            <v>116.26</v>
          </cell>
          <cell r="AK79">
            <v>438.87</v>
          </cell>
          <cell r="AO79">
            <v>0</v>
          </cell>
          <cell r="AS79">
            <v>0</v>
          </cell>
        </row>
        <row r="80">
          <cell r="B80" t="str">
            <v>BARI - 220 Avenue Félix Faure n°45</v>
          </cell>
          <cell r="C80">
            <v>69003</v>
          </cell>
          <cell r="D80" t="str">
            <v>LYON</v>
          </cell>
          <cell r="E80" t="str">
            <v>2ème droite (lot n° 45)</v>
          </cell>
          <cell r="F80" t="str">
            <v>T1</v>
          </cell>
          <cell r="G80" t="str">
            <v>4ème - 2 droite</v>
          </cell>
          <cell r="H80">
            <v>19</v>
          </cell>
          <cell r="K80">
            <v>91.64</v>
          </cell>
          <cell r="M80">
            <v>91.64</v>
          </cell>
          <cell r="O80">
            <v>0</v>
          </cell>
          <cell r="Q80">
            <v>0</v>
          </cell>
          <cell r="S80">
            <v>0</v>
          </cell>
          <cell r="U80">
            <v>0</v>
          </cell>
          <cell r="W80">
            <v>91.62</v>
          </cell>
          <cell r="Y80">
            <v>91.62</v>
          </cell>
          <cell r="AA80">
            <v>-202.17</v>
          </cell>
          <cell r="AC80">
            <v>-202.17</v>
          </cell>
          <cell r="AE80">
            <v>0</v>
          </cell>
          <cell r="AG80">
            <v>0</v>
          </cell>
          <cell r="AI80">
            <v>72.19</v>
          </cell>
          <cell r="AK80">
            <v>72.19</v>
          </cell>
          <cell r="AM80">
            <v>0</v>
          </cell>
          <cell r="AO80">
            <v>0</v>
          </cell>
          <cell r="AQ80">
            <v>0</v>
          </cell>
          <cell r="AS80">
            <v>0</v>
          </cell>
          <cell r="AU80">
            <v>85.85</v>
          </cell>
          <cell r="AW80">
            <v>85.85</v>
          </cell>
          <cell r="AY80">
            <v>0</v>
          </cell>
          <cell r="BA80">
            <v>0</v>
          </cell>
          <cell r="BC80">
            <v>0</v>
          </cell>
          <cell r="BE80">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33"/>
  <sheetViews>
    <sheetView tabSelected="1" view="pageLayout" zoomScale="80" zoomScaleNormal="100" zoomScalePageLayoutView="80" workbookViewId="0">
      <selection activeCell="I7" sqref="I7"/>
    </sheetView>
  </sheetViews>
  <sheetFormatPr baseColWidth="10" defaultColWidth="11.42578125" defaultRowHeight="15" x14ac:dyDescent="0.25"/>
  <cols>
    <col min="1" max="1" width="13.28515625" style="26" bestFit="1" customWidth="1"/>
    <col min="2" max="3" width="16.7109375" style="26" customWidth="1"/>
    <col min="4" max="4" width="18.85546875" style="26" bestFit="1" customWidth="1"/>
    <col min="5" max="6" width="16.7109375" style="26" customWidth="1"/>
    <col min="7" max="7" width="13.28515625" style="26" bestFit="1" customWidth="1"/>
    <col min="8" max="8" width="16.7109375" style="26" customWidth="1"/>
    <col min="9" max="9" width="16.7109375" customWidth="1"/>
    <col min="10" max="10" width="18.85546875" bestFit="1" customWidth="1"/>
    <col min="11" max="12" width="16.7109375" customWidth="1"/>
    <col min="257" max="257" width="13.28515625" bestFit="1" customWidth="1"/>
    <col min="258" max="259" width="16.7109375" customWidth="1"/>
    <col min="260" max="260" width="18.85546875" bestFit="1" customWidth="1"/>
    <col min="261" max="262" width="16.7109375" customWidth="1"/>
    <col min="263" max="263" width="11.42578125" bestFit="1" customWidth="1"/>
    <col min="264" max="264" width="14.5703125" bestFit="1" customWidth="1"/>
    <col min="265" max="265" width="11" customWidth="1"/>
    <col min="513" max="513" width="13.28515625" bestFit="1" customWidth="1"/>
    <col min="514" max="515" width="16.7109375" customWidth="1"/>
    <col min="516" max="516" width="18.85546875" bestFit="1" customWidth="1"/>
    <col min="517" max="518" width="16.7109375" customWidth="1"/>
    <col min="519" max="519" width="11.42578125" bestFit="1" customWidth="1"/>
    <col min="520" max="520" width="14.5703125" bestFit="1" customWidth="1"/>
    <col min="521" max="521" width="11" customWidth="1"/>
    <col min="769" max="769" width="13.28515625" bestFit="1" customWidth="1"/>
    <col min="770" max="771" width="16.7109375" customWidth="1"/>
    <col min="772" max="772" width="18.85546875" bestFit="1" customWidth="1"/>
    <col min="773" max="774" width="16.7109375" customWidth="1"/>
    <col min="775" max="775" width="11.42578125" bestFit="1" customWidth="1"/>
    <col min="776" max="776" width="14.5703125" bestFit="1" customWidth="1"/>
    <col min="777" max="777" width="11" customWidth="1"/>
    <col min="1025" max="1025" width="13.28515625" bestFit="1" customWidth="1"/>
    <col min="1026" max="1027" width="16.7109375" customWidth="1"/>
    <col min="1028" max="1028" width="18.85546875" bestFit="1" customWidth="1"/>
    <col min="1029" max="1030" width="16.7109375" customWidth="1"/>
    <col min="1031" max="1031" width="11.42578125" bestFit="1" customWidth="1"/>
    <col min="1032" max="1032" width="14.5703125" bestFit="1" customWidth="1"/>
    <col min="1033" max="1033" width="11" customWidth="1"/>
    <col min="1281" max="1281" width="13.28515625" bestFit="1" customWidth="1"/>
    <col min="1282" max="1283" width="16.7109375" customWidth="1"/>
    <col min="1284" max="1284" width="18.85546875" bestFit="1" customWidth="1"/>
    <col min="1285" max="1286" width="16.7109375" customWidth="1"/>
    <col min="1287" max="1287" width="11.42578125" bestFit="1" customWidth="1"/>
    <col min="1288" max="1288" width="14.5703125" bestFit="1" customWidth="1"/>
    <col min="1289" max="1289" width="11" customWidth="1"/>
    <col min="1537" max="1537" width="13.28515625" bestFit="1" customWidth="1"/>
    <col min="1538" max="1539" width="16.7109375" customWidth="1"/>
    <col min="1540" max="1540" width="18.85546875" bestFit="1" customWidth="1"/>
    <col min="1541" max="1542" width="16.7109375" customWidth="1"/>
    <col min="1543" max="1543" width="11.42578125" bestFit="1" customWidth="1"/>
    <col min="1544" max="1544" width="14.5703125" bestFit="1" customWidth="1"/>
    <col min="1545" max="1545" width="11" customWidth="1"/>
    <col min="1793" max="1793" width="13.28515625" bestFit="1" customWidth="1"/>
    <col min="1794" max="1795" width="16.7109375" customWidth="1"/>
    <col min="1796" max="1796" width="18.85546875" bestFit="1" customWidth="1"/>
    <col min="1797" max="1798" width="16.7109375" customWidth="1"/>
    <col min="1799" max="1799" width="11.42578125" bestFit="1" customWidth="1"/>
    <col min="1800" max="1800" width="14.5703125" bestFit="1" customWidth="1"/>
    <col min="1801" max="1801" width="11" customWidth="1"/>
    <col min="2049" max="2049" width="13.28515625" bestFit="1" customWidth="1"/>
    <col min="2050" max="2051" width="16.7109375" customWidth="1"/>
    <col min="2052" max="2052" width="18.85546875" bestFit="1" customWidth="1"/>
    <col min="2053" max="2054" width="16.7109375" customWidth="1"/>
    <col min="2055" max="2055" width="11.42578125" bestFit="1" customWidth="1"/>
    <col min="2056" max="2056" width="14.5703125" bestFit="1" customWidth="1"/>
    <col min="2057" max="2057" width="11" customWidth="1"/>
    <col min="2305" max="2305" width="13.28515625" bestFit="1" customWidth="1"/>
    <col min="2306" max="2307" width="16.7109375" customWidth="1"/>
    <col min="2308" max="2308" width="18.85546875" bestFit="1" customWidth="1"/>
    <col min="2309" max="2310" width="16.7109375" customWidth="1"/>
    <col min="2311" max="2311" width="11.42578125" bestFit="1" customWidth="1"/>
    <col min="2312" max="2312" width="14.5703125" bestFit="1" customWidth="1"/>
    <col min="2313" max="2313" width="11" customWidth="1"/>
    <col min="2561" max="2561" width="13.28515625" bestFit="1" customWidth="1"/>
    <col min="2562" max="2563" width="16.7109375" customWidth="1"/>
    <col min="2564" max="2564" width="18.85546875" bestFit="1" customWidth="1"/>
    <col min="2565" max="2566" width="16.7109375" customWidth="1"/>
    <col min="2567" max="2567" width="11.42578125" bestFit="1" customWidth="1"/>
    <col min="2568" max="2568" width="14.5703125" bestFit="1" customWidth="1"/>
    <col min="2569" max="2569" width="11" customWidth="1"/>
    <col min="2817" max="2817" width="13.28515625" bestFit="1" customWidth="1"/>
    <col min="2818" max="2819" width="16.7109375" customWidth="1"/>
    <col min="2820" max="2820" width="18.85546875" bestFit="1" customWidth="1"/>
    <col min="2821" max="2822" width="16.7109375" customWidth="1"/>
    <col min="2823" max="2823" width="11.42578125" bestFit="1" customWidth="1"/>
    <col min="2824" max="2824" width="14.5703125" bestFit="1" customWidth="1"/>
    <col min="2825" max="2825" width="11" customWidth="1"/>
    <col min="3073" max="3073" width="13.28515625" bestFit="1" customWidth="1"/>
    <col min="3074" max="3075" width="16.7109375" customWidth="1"/>
    <col min="3076" max="3076" width="18.85546875" bestFit="1" customWidth="1"/>
    <col min="3077" max="3078" width="16.7109375" customWidth="1"/>
    <col min="3079" max="3079" width="11.42578125" bestFit="1" customWidth="1"/>
    <col min="3080" max="3080" width="14.5703125" bestFit="1" customWidth="1"/>
    <col min="3081" max="3081" width="11" customWidth="1"/>
    <col min="3329" max="3329" width="13.28515625" bestFit="1" customWidth="1"/>
    <col min="3330" max="3331" width="16.7109375" customWidth="1"/>
    <col min="3332" max="3332" width="18.85546875" bestFit="1" customWidth="1"/>
    <col min="3333" max="3334" width="16.7109375" customWidth="1"/>
    <col min="3335" max="3335" width="11.42578125" bestFit="1" customWidth="1"/>
    <col min="3336" max="3336" width="14.5703125" bestFit="1" customWidth="1"/>
    <col min="3337" max="3337" width="11" customWidth="1"/>
    <col min="3585" max="3585" width="13.28515625" bestFit="1" customWidth="1"/>
    <col min="3586" max="3587" width="16.7109375" customWidth="1"/>
    <col min="3588" max="3588" width="18.85546875" bestFit="1" customWidth="1"/>
    <col min="3589" max="3590" width="16.7109375" customWidth="1"/>
    <col min="3591" max="3591" width="11.42578125" bestFit="1" customWidth="1"/>
    <col min="3592" max="3592" width="14.5703125" bestFit="1" customWidth="1"/>
    <col min="3593" max="3593" width="11" customWidth="1"/>
    <col min="3841" max="3841" width="13.28515625" bestFit="1" customWidth="1"/>
    <col min="3842" max="3843" width="16.7109375" customWidth="1"/>
    <col min="3844" max="3844" width="18.85546875" bestFit="1" customWidth="1"/>
    <col min="3845" max="3846" width="16.7109375" customWidth="1"/>
    <col min="3847" max="3847" width="11.42578125" bestFit="1" customWidth="1"/>
    <col min="3848" max="3848" width="14.5703125" bestFit="1" customWidth="1"/>
    <col min="3849" max="3849" width="11" customWidth="1"/>
    <col min="4097" max="4097" width="13.28515625" bestFit="1" customWidth="1"/>
    <col min="4098" max="4099" width="16.7109375" customWidth="1"/>
    <col min="4100" max="4100" width="18.85546875" bestFit="1" customWidth="1"/>
    <col min="4101" max="4102" width="16.7109375" customWidth="1"/>
    <col min="4103" max="4103" width="11.42578125" bestFit="1" customWidth="1"/>
    <col min="4104" max="4104" width="14.5703125" bestFit="1" customWidth="1"/>
    <col min="4105" max="4105" width="11" customWidth="1"/>
    <col min="4353" max="4353" width="13.28515625" bestFit="1" customWidth="1"/>
    <col min="4354" max="4355" width="16.7109375" customWidth="1"/>
    <col min="4356" max="4356" width="18.85546875" bestFit="1" customWidth="1"/>
    <col min="4357" max="4358" width="16.7109375" customWidth="1"/>
    <col min="4359" max="4359" width="11.42578125" bestFit="1" customWidth="1"/>
    <col min="4360" max="4360" width="14.5703125" bestFit="1" customWidth="1"/>
    <col min="4361" max="4361" width="11" customWidth="1"/>
    <col min="4609" max="4609" width="13.28515625" bestFit="1" customWidth="1"/>
    <col min="4610" max="4611" width="16.7109375" customWidth="1"/>
    <col min="4612" max="4612" width="18.85546875" bestFit="1" customWidth="1"/>
    <col min="4613" max="4614" width="16.7109375" customWidth="1"/>
    <col min="4615" max="4615" width="11.42578125" bestFit="1" customWidth="1"/>
    <col min="4616" max="4616" width="14.5703125" bestFit="1" customWidth="1"/>
    <col min="4617" max="4617" width="11" customWidth="1"/>
    <col min="4865" max="4865" width="13.28515625" bestFit="1" customWidth="1"/>
    <col min="4866" max="4867" width="16.7109375" customWidth="1"/>
    <col min="4868" max="4868" width="18.85546875" bestFit="1" customWidth="1"/>
    <col min="4869" max="4870" width="16.7109375" customWidth="1"/>
    <col min="4871" max="4871" width="11.42578125" bestFit="1" customWidth="1"/>
    <col min="4872" max="4872" width="14.5703125" bestFit="1" customWidth="1"/>
    <col min="4873" max="4873" width="11" customWidth="1"/>
    <col min="5121" max="5121" width="13.28515625" bestFit="1" customWidth="1"/>
    <col min="5122" max="5123" width="16.7109375" customWidth="1"/>
    <col min="5124" max="5124" width="18.85546875" bestFit="1" customWidth="1"/>
    <col min="5125" max="5126" width="16.7109375" customWidth="1"/>
    <col min="5127" max="5127" width="11.42578125" bestFit="1" customWidth="1"/>
    <col min="5128" max="5128" width="14.5703125" bestFit="1" customWidth="1"/>
    <col min="5129" max="5129" width="11" customWidth="1"/>
    <col min="5377" max="5377" width="13.28515625" bestFit="1" customWidth="1"/>
    <col min="5378" max="5379" width="16.7109375" customWidth="1"/>
    <col min="5380" max="5380" width="18.85546875" bestFit="1" customWidth="1"/>
    <col min="5381" max="5382" width="16.7109375" customWidth="1"/>
    <col min="5383" max="5383" width="11.42578125" bestFit="1" customWidth="1"/>
    <col min="5384" max="5384" width="14.5703125" bestFit="1" customWidth="1"/>
    <col min="5385" max="5385" width="11" customWidth="1"/>
    <col min="5633" max="5633" width="13.28515625" bestFit="1" customWidth="1"/>
    <col min="5634" max="5635" width="16.7109375" customWidth="1"/>
    <col min="5636" max="5636" width="18.85546875" bestFit="1" customWidth="1"/>
    <col min="5637" max="5638" width="16.7109375" customWidth="1"/>
    <col min="5639" max="5639" width="11.42578125" bestFit="1" customWidth="1"/>
    <col min="5640" max="5640" width="14.5703125" bestFit="1" customWidth="1"/>
    <col min="5641" max="5641" width="11" customWidth="1"/>
    <col min="5889" max="5889" width="13.28515625" bestFit="1" customWidth="1"/>
    <col min="5890" max="5891" width="16.7109375" customWidth="1"/>
    <col min="5892" max="5892" width="18.85546875" bestFit="1" customWidth="1"/>
    <col min="5893" max="5894" width="16.7109375" customWidth="1"/>
    <col min="5895" max="5895" width="11.42578125" bestFit="1" customWidth="1"/>
    <col min="5896" max="5896" width="14.5703125" bestFit="1" customWidth="1"/>
    <col min="5897" max="5897" width="11" customWidth="1"/>
    <col min="6145" max="6145" width="13.28515625" bestFit="1" customWidth="1"/>
    <col min="6146" max="6147" width="16.7109375" customWidth="1"/>
    <col min="6148" max="6148" width="18.85546875" bestFit="1" customWidth="1"/>
    <col min="6149" max="6150" width="16.7109375" customWidth="1"/>
    <col min="6151" max="6151" width="11.42578125" bestFit="1" customWidth="1"/>
    <col min="6152" max="6152" width="14.5703125" bestFit="1" customWidth="1"/>
    <col min="6153" max="6153" width="11" customWidth="1"/>
    <col min="6401" max="6401" width="13.28515625" bestFit="1" customWidth="1"/>
    <col min="6402" max="6403" width="16.7109375" customWidth="1"/>
    <col min="6404" max="6404" width="18.85546875" bestFit="1" customWidth="1"/>
    <col min="6405" max="6406" width="16.7109375" customWidth="1"/>
    <col min="6407" max="6407" width="11.42578125" bestFit="1" customWidth="1"/>
    <col min="6408" max="6408" width="14.5703125" bestFit="1" customWidth="1"/>
    <col min="6409" max="6409" width="11" customWidth="1"/>
    <col min="6657" max="6657" width="13.28515625" bestFit="1" customWidth="1"/>
    <col min="6658" max="6659" width="16.7109375" customWidth="1"/>
    <col min="6660" max="6660" width="18.85546875" bestFit="1" customWidth="1"/>
    <col min="6661" max="6662" width="16.7109375" customWidth="1"/>
    <col min="6663" max="6663" width="11.42578125" bestFit="1" customWidth="1"/>
    <col min="6664" max="6664" width="14.5703125" bestFit="1" customWidth="1"/>
    <col min="6665" max="6665" width="11" customWidth="1"/>
    <col min="6913" max="6913" width="13.28515625" bestFit="1" customWidth="1"/>
    <col min="6914" max="6915" width="16.7109375" customWidth="1"/>
    <col min="6916" max="6916" width="18.85546875" bestFit="1" customWidth="1"/>
    <col min="6917" max="6918" width="16.7109375" customWidth="1"/>
    <col min="6919" max="6919" width="11.42578125" bestFit="1" customWidth="1"/>
    <col min="6920" max="6920" width="14.5703125" bestFit="1" customWidth="1"/>
    <col min="6921" max="6921" width="11" customWidth="1"/>
    <col min="7169" max="7169" width="13.28515625" bestFit="1" customWidth="1"/>
    <col min="7170" max="7171" width="16.7109375" customWidth="1"/>
    <col min="7172" max="7172" width="18.85546875" bestFit="1" customWidth="1"/>
    <col min="7173" max="7174" width="16.7109375" customWidth="1"/>
    <col min="7175" max="7175" width="11.42578125" bestFit="1" customWidth="1"/>
    <col min="7176" max="7176" width="14.5703125" bestFit="1" customWidth="1"/>
    <col min="7177" max="7177" width="11" customWidth="1"/>
    <col min="7425" max="7425" width="13.28515625" bestFit="1" customWidth="1"/>
    <col min="7426" max="7427" width="16.7109375" customWidth="1"/>
    <col min="7428" max="7428" width="18.85546875" bestFit="1" customWidth="1"/>
    <col min="7429" max="7430" width="16.7109375" customWidth="1"/>
    <col min="7431" max="7431" width="11.42578125" bestFit="1" customWidth="1"/>
    <col min="7432" max="7432" width="14.5703125" bestFit="1" customWidth="1"/>
    <col min="7433" max="7433" width="11" customWidth="1"/>
    <col min="7681" max="7681" width="13.28515625" bestFit="1" customWidth="1"/>
    <col min="7682" max="7683" width="16.7109375" customWidth="1"/>
    <col min="7684" max="7684" width="18.85546875" bestFit="1" customWidth="1"/>
    <col min="7685" max="7686" width="16.7109375" customWidth="1"/>
    <col min="7687" max="7687" width="11.42578125" bestFit="1" customWidth="1"/>
    <col min="7688" max="7688" width="14.5703125" bestFit="1" customWidth="1"/>
    <col min="7689" max="7689" width="11" customWidth="1"/>
    <col min="7937" max="7937" width="13.28515625" bestFit="1" customWidth="1"/>
    <col min="7938" max="7939" width="16.7109375" customWidth="1"/>
    <col min="7940" max="7940" width="18.85546875" bestFit="1" customWidth="1"/>
    <col min="7941" max="7942" width="16.7109375" customWidth="1"/>
    <col min="7943" max="7943" width="11.42578125" bestFit="1" customWidth="1"/>
    <col min="7944" max="7944" width="14.5703125" bestFit="1" customWidth="1"/>
    <col min="7945" max="7945" width="11" customWidth="1"/>
    <col min="8193" max="8193" width="13.28515625" bestFit="1" customWidth="1"/>
    <col min="8194" max="8195" width="16.7109375" customWidth="1"/>
    <col min="8196" max="8196" width="18.85546875" bestFit="1" customWidth="1"/>
    <col min="8197" max="8198" width="16.7109375" customWidth="1"/>
    <col min="8199" max="8199" width="11.42578125" bestFit="1" customWidth="1"/>
    <col min="8200" max="8200" width="14.5703125" bestFit="1" customWidth="1"/>
    <col min="8201" max="8201" width="11" customWidth="1"/>
    <col min="8449" max="8449" width="13.28515625" bestFit="1" customWidth="1"/>
    <col min="8450" max="8451" width="16.7109375" customWidth="1"/>
    <col min="8452" max="8452" width="18.85546875" bestFit="1" customWidth="1"/>
    <col min="8453" max="8454" width="16.7109375" customWidth="1"/>
    <col min="8455" max="8455" width="11.42578125" bestFit="1" customWidth="1"/>
    <col min="8456" max="8456" width="14.5703125" bestFit="1" customWidth="1"/>
    <col min="8457" max="8457" width="11" customWidth="1"/>
    <col min="8705" max="8705" width="13.28515625" bestFit="1" customWidth="1"/>
    <col min="8706" max="8707" width="16.7109375" customWidth="1"/>
    <col min="8708" max="8708" width="18.85546875" bestFit="1" customWidth="1"/>
    <col min="8709" max="8710" width="16.7109375" customWidth="1"/>
    <col min="8711" max="8711" width="11.42578125" bestFit="1" customWidth="1"/>
    <col min="8712" max="8712" width="14.5703125" bestFit="1" customWidth="1"/>
    <col min="8713" max="8713" width="11" customWidth="1"/>
    <col min="8961" max="8961" width="13.28515625" bestFit="1" customWidth="1"/>
    <col min="8962" max="8963" width="16.7109375" customWidth="1"/>
    <col min="8964" max="8964" width="18.85546875" bestFit="1" customWidth="1"/>
    <col min="8965" max="8966" width="16.7109375" customWidth="1"/>
    <col min="8967" max="8967" width="11.42578125" bestFit="1" customWidth="1"/>
    <col min="8968" max="8968" width="14.5703125" bestFit="1" customWidth="1"/>
    <col min="8969" max="8969" width="11" customWidth="1"/>
    <col min="9217" max="9217" width="13.28515625" bestFit="1" customWidth="1"/>
    <col min="9218" max="9219" width="16.7109375" customWidth="1"/>
    <col min="9220" max="9220" width="18.85546875" bestFit="1" customWidth="1"/>
    <col min="9221" max="9222" width="16.7109375" customWidth="1"/>
    <col min="9223" max="9223" width="11.42578125" bestFit="1" customWidth="1"/>
    <col min="9224" max="9224" width="14.5703125" bestFit="1" customWidth="1"/>
    <col min="9225" max="9225" width="11" customWidth="1"/>
    <col min="9473" max="9473" width="13.28515625" bestFit="1" customWidth="1"/>
    <col min="9474" max="9475" width="16.7109375" customWidth="1"/>
    <col min="9476" max="9476" width="18.85546875" bestFit="1" customWidth="1"/>
    <col min="9477" max="9478" width="16.7109375" customWidth="1"/>
    <col min="9479" max="9479" width="11.42578125" bestFit="1" customWidth="1"/>
    <col min="9480" max="9480" width="14.5703125" bestFit="1" customWidth="1"/>
    <col min="9481" max="9481" width="11" customWidth="1"/>
    <col min="9729" max="9729" width="13.28515625" bestFit="1" customWidth="1"/>
    <col min="9730" max="9731" width="16.7109375" customWidth="1"/>
    <col min="9732" max="9732" width="18.85546875" bestFit="1" customWidth="1"/>
    <col min="9733" max="9734" width="16.7109375" customWidth="1"/>
    <col min="9735" max="9735" width="11.42578125" bestFit="1" customWidth="1"/>
    <col min="9736" max="9736" width="14.5703125" bestFit="1" customWidth="1"/>
    <col min="9737" max="9737" width="11" customWidth="1"/>
    <col min="9985" max="9985" width="13.28515625" bestFit="1" customWidth="1"/>
    <col min="9986" max="9987" width="16.7109375" customWidth="1"/>
    <col min="9988" max="9988" width="18.85546875" bestFit="1" customWidth="1"/>
    <col min="9989" max="9990" width="16.7109375" customWidth="1"/>
    <col min="9991" max="9991" width="11.42578125" bestFit="1" customWidth="1"/>
    <col min="9992" max="9992" width="14.5703125" bestFit="1" customWidth="1"/>
    <col min="9993" max="9993" width="11" customWidth="1"/>
    <col min="10241" max="10241" width="13.28515625" bestFit="1" customWidth="1"/>
    <col min="10242" max="10243" width="16.7109375" customWidth="1"/>
    <col min="10244" max="10244" width="18.85546875" bestFit="1" customWidth="1"/>
    <col min="10245" max="10246" width="16.7109375" customWidth="1"/>
    <col min="10247" max="10247" width="11.42578125" bestFit="1" customWidth="1"/>
    <col min="10248" max="10248" width="14.5703125" bestFit="1" customWidth="1"/>
    <col min="10249" max="10249" width="11" customWidth="1"/>
    <col min="10497" max="10497" width="13.28515625" bestFit="1" customWidth="1"/>
    <col min="10498" max="10499" width="16.7109375" customWidth="1"/>
    <col min="10500" max="10500" width="18.85546875" bestFit="1" customWidth="1"/>
    <col min="10501" max="10502" width="16.7109375" customWidth="1"/>
    <col min="10503" max="10503" width="11.42578125" bestFit="1" customWidth="1"/>
    <col min="10504" max="10504" width="14.5703125" bestFit="1" customWidth="1"/>
    <col min="10505" max="10505" width="11" customWidth="1"/>
    <col min="10753" max="10753" width="13.28515625" bestFit="1" customWidth="1"/>
    <col min="10754" max="10755" width="16.7109375" customWidth="1"/>
    <col min="10756" max="10756" width="18.85546875" bestFit="1" customWidth="1"/>
    <col min="10757" max="10758" width="16.7109375" customWidth="1"/>
    <col min="10759" max="10759" width="11.42578125" bestFit="1" customWidth="1"/>
    <col min="10760" max="10760" width="14.5703125" bestFit="1" customWidth="1"/>
    <col min="10761" max="10761" width="11" customWidth="1"/>
    <col min="11009" max="11009" width="13.28515625" bestFit="1" customWidth="1"/>
    <col min="11010" max="11011" width="16.7109375" customWidth="1"/>
    <col min="11012" max="11012" width="18.85546875" bestFit="1" customWidth="1"/>
    <col min="11013" max="11014" width="16.7109375" customWidth="1"/>
    <col min="11015" max="11015" width="11.42578125" bestFit="1" customWidth="1"/>
    <col min="11016" max="11016" width="14.5703125" bestFit="1" customWidth="1"/>
    <col min="11017" max="11017" width="11" customWidth="1"/>
    <col min="11265" max="11265" width="13.28515625" bestFit="1" customWidth="1"/>
    <col min="11266" max="11267" width="16.7109375" customWidth="1"/>
    <col min="11268" max="11268" width="18.85546875" bestFit="1" customWidth="1"/>
    <col min="11269" max="11270" width="16.7109375" customWidth="1"/>
    <col min="11271" max="11271" width="11.42578125" bestFit="1" customWidth="1"/>
    <col min="11272" max="11272" width="14.5703125" bestFit="1" customWidth="1"/>
    <col min="11273" max="11273" width="11" customWidth="1"/>
    <col min="11521" max="11521" width="13.28515625" bestFit="1" customWidth="1"/>
    <col min="11522" max="11523" width="16.7109375" customWidth="1"/>
    <col min="11524" max="11524" width="18.85546875" bestFit="1" customWidth="1"/>
    <col min="11525" max="11526" width="16.7109375" customWidth="1"/>
    <col min="11527" max="11527" width="11.42578125" bestFit="1" customWidth="1"/>
    <col min="11528" max="11528" width="14.5703125" bestFit="1" customWidth="1"/>
    <col min="11529" max="11529" width="11" customWidth="1"/>
    <col min="11777" max="11777" width="13.28515625" bestFit="1" customWidth="1"/>
    <col min="11778" max="11779" width="16.7109375" customWidth="1"/>
    <col min="11780" max="11780" width="18.85546875" bestFit="1" customWidth="1"/>
    <col min="11781" max="11782" width="16.7109375" customWidth="1"/>
    <col min="11783" max="11783" width="11.42578125" bestFit="1" customWidth="1"/>
    <col min="11784" max="11784" width="14.5703125" bestFit="1" customWidth="1"/>
    <col min="11785" max="11785" width="11" customWidth="1"/>
    <col min="12033" max="12033" width="13.28515625" bestFit="1" customWidth="1"/>
    <col min="12034" max="12035" width="16.7109375" customWidth="1"/>
    <col min="12036" max="12036" width="18.85546875" bestFit="1" customWidth="1"/>
    <col min="12037" max="12038" width="16.7109375" customWidth="1"/>
    <col min="12039" max="12039" width="11.42578125" bestFit="1" customWidth="1"/>
    <col min="12040" max="12040" width="14.5703125" bestFit="1" customWidth="1"/>
    <col min="12041" max="12041" width="11" customWidth="1"/>
    <col min="12289" max="12289" width="13.28515625" bestFit="1" customWidth="1"/>
    <col min="12290" max="12291" width="16.7109375" customWidth="1"/>
    <col min="12292" max="12292" width="18.85546875" bestFit="1" customWidth="1"/>
    <col min="12293" max="12294" width="16.7109375" customWidth="1"/>
    <col min="12295" max="12295" width="11.42578125" bestFit="1" customWidth="1"/>
    <col min="12296" max="12296" width="14.5703125" bestFit="1" customWidth="1"/>
    <col min="12297" max="12297" width="11" customWidth="1"/>
    <col min="12545" max="12545" width="13.28515625" bestFit="1" customWidth="1"/>
    <col min="12546" max="12547" width="16.7109375" customWidth="1"/>
    <col min="12548" max="12548" width="18.85546875" bestFit="1" customWidth="1"/>
    <col min="12549" max="12550" width="16.7109375" customWidth="1"/>
    <col min="12551" max="12551" width="11.42578125" bestFit="1" customWidth="1"/>
    <col min="12552" max="12552" width="14.5703125" bestFit="1" customWidth="1"/>
    <col min="12553" max="12553" width="11" customWidth="1"/>
    <col min="12801" max="12801" width="13.28515625" bestFit="1" customWidth="1"/>
    <col min="12802" max="12803" width="16.7109375" customWidth="1"/>
    <col min="12804" max="12804" width="18.85546875" bestFit="1" customWidth="1"/>
    <col min="12805" max="12806" width="16.7109375" customWidth="1"/>
    <col min="12807" max="12807" width="11.42578125" bestFit="1" customWidth="1"/>
    <col min="12808" max="12808" width="14.5703125" bestFit="1" customWidth="1"/>
    <col min="12809" max="12809" width="11" customWidth="1"/>
    <col min="13057" max="13057" width="13.28515625" bestFit="1" customWidth="1"/>
    <col min="13058" max="13059" width="16.7109375" customWidth="1"/>
    <col min="13060" max="13060" width="18.85546875" bestFit="1" customWidth="1"/>
    <col min="13061" max="13062" width="16.7109375" customWidth="1"/>
    <col min="13063" max="13063" width="11.42578125" bestFit="1" customWidth="1"/>
    <col min="13064" max="13064" width="14.5703125" bestFit="1" customWidth="1"/>
    <col min="13065" max="13065" width="11" customWidth="1"/>
    <col min="13313" max="13313" width="13.28515625" bestFit="1" customWidth="1"/>
    <col min="13314" max="13315" width="16.7109375" customWidth="1"/>
    <col min="13316" max="13316" width="18.85546875" bestFit="1" customWidth="1"/>
    <col min="13317" max="13318" width="16.7109375" customWidth="1"/>
    <col min="13319" max="13319" width="11.42578125" bestFit="1" customWidth="1"/>
    <col min="13320" max="13320" width="14.5703125" bestFit="1" customWidth="1"/>
    <col min="13321" max="13321" width="11" customWidth="1"/>
    <col min="13569" max="13569" width="13.28515625" bestFit="1" customWidth="1"/>
    <col min="13570" max="13571" width="16.7109375" customWidth="1"/>
    <col min="13572" max="13572" width="18.85546875" bestFit="1" customWidth="1"/>
    <col min="13573" max="13574" width="16.7109375" customWidth="1"/>
    <col min="13575" max="13575" width="11.42578125" bestFit="1" customWidth="1"/>
    <col min="13576" max="13576" width="14.5703125" bestFit="1" customWidth="1"/>
    <col min="13577" max="13577" width="11" customWidth="1"/>
    <col min="13825" max="13825" width="13.28515625" bestFit="1" customWidth="1"/>
    <col min="13826" max="13827" width="16.7109375" customWidth="1"/>
    <col min="13828" max="13828" width="18.85546875" bestFit="1" customWidth="1"/>
    <col min="13829" max="13830" width="16.7109375" customWidth="1"/>
    <col min="13831" max="13831" width="11.42578125" bestFit="1" customWidth="1"/>
    <col min="13832" max="13832" width="14.5703125" bestFit="1" customWidth="1"/>
    <col min="13833" max="13833" width="11" customWidth="1"/>
    <col min="14081" max="14081" width="13.28515625" bestFit="1" customWidth="1"/>
    <col min="14082" max="14083" width="16.7109375" customWidth="1"/>
    <col min="14084" max="14084" width="18.85546875" bestFit="1" customWidth="1"/>
    <col min="14085" max="14086" width="16.7109375" customWidth="1"/>
    <col min="14087" max="14087" width="11.42578125" bestFit="1" customWidth="1"/>
    <col min="14088" max="14088" width="14.5703125" bestFit="1" customWidth="1"/>
    <col min="14089" max="14089" width="11" customWidth="1"/>
    <col min="14337" max="14337" width="13.28515625" bestFit="1" customWidth="1"/>
    <col min="14338" max="14339" width="16.7109375" customWidth="1"/>
    <col min="14340" max="14340" width="18.85546875" bestFit="1" customWidth="1"/>
    <col min="14341" max="14342" width="16.7109375" customWidth="1"/>
    <col min="14343" max="14343" width="11.42578125" bestFit="1" customWidth="1"/>
    <col min="14344" max="14344" width="14.5703125" bestFit="1" customWidth="1"/>
    <col min="14345" max="14345" width="11" customWidth="1"/>
    <col min="14593" max="14593" width="13.28515625" bestFit="1" customWidth="1"/>
    <col min="14594" max="14595" width="16.7109375" customWidth="1"/>
    <col min="14596" max="14596" width="18.85546875" bestFit="1" customWidth="1"/>
    <col min="14597" max="14598" width="16.7109375" customWidth="1"/>
    <col min="14599" max="14599" width="11.42578125" bestFit="1" customWidth="1"/>
    <col min="14600" max="14600" width="14.5703125" bestFit="1" customWidth="1"/>
    <col min="14601" max="14601" width="11" customWidth="1"/>
    <col min="14849" max="14849" width="13.28515625" bestFit="1" customWidth="1"/>
    <col min="14850" max="14851" width="16.7109375" customWidth="1"/>
    <col min="14852" max="14852" width="18.85546875" bestFit="1" customWidth="1"/>
    <col min="14853" max="14854" width="16.7109375" customWidth="1"/>
    <col min="14855" max="14855" width="11.42578125" bestFit="1" customWidth="1"/>
    <col min="14856" max="14856" width="14.5703125" bestFit="1" customWidth="1"/>
    <col min="14857" max="14857" width="11" customWidth="1"/>
    <col min="15105" max="15105" width="13.28515625" bestFit="1" customWidth="1"/>
    <col min="15106" max="15107" width="16.7109375" customWidth="1"/>
    <col min="15108" max="15108" width="18.85546875" bestFit="1" customWidth="1"/>
    <col min="15109" max="15110" width="16.7109375" customWidth="1"/>
    <col min="15111" max="15111" width="11.42578125" bestFit="1" customWidth="1"/>
    <col min="15112" max="15112" width="14.5703125" bestFit="1" customWidth="1"/>
    <col min="15113" max="15113" width="11" customWidth="1"/>
    <col min="15361" max="15361" width="13.28515625" bestFit="1" customWidth="1"/>
    <col min="15362" max="15363" width="16.7109375" customWidth="1"/>
    <col min="15364" max="15364" width="18.85546875" bestFit="1" customWidth="1"/>
    <col min="15365" max="15366" width="16.7109375" customWidth="1"/>
    <col min="15367" max="15367" width="11.42578125" bestFit="1" customWidth="1"/>
    <col min="15368" max="15368" width="14.5703125" bestFit="1" customWidth="1"/>
    <col min="15369" max="15369" width="11" customWidth="1"/>
    <col min="15617" max="15617" width="13.28515625" bestFit="1" customWidth="1"/>
    <col min="15618" max="15619" width="16.7109375" customWidth="1"/>
    <col min="15620" max="15620" width="18.85546875" bestFit="1" customWidth="1"/>
    <col min="15621" max="15622" width="16.7109375" customWidth="1"/>
    <col min="15623" max="15623" width="11.42578125" bestFit="1" customWidth="1"/>
    <col min="15624" max="15624" width="14.5703125" bestFit="1" customWidth="1"/>
    <col min="15625" max="15625" width="11" customWidth="1"/>
    <col min="15873" max="15873" width="13.28515625" bestFit="1" customWidth="1"/>
    <col min="15874" max="15875" width="16.7109375" customWidth="1"/>
    <col min="15876" max="15876" width="18.85546875" bestFit="1" customWidth="1"/>
    <col min="15877" max="15878" width="16.7109375" customWidth="1"/>
    <col min="15879" max="15879" width="11.42578125" bestFit="1" customWidth="1"/>
    <col min="15880" max="15880" width="14.5703125" bestFit="1" customWidth="1"/>
    <col min="15881" max="15881" width="11" customWidth="1"/>
    <col min="16129" max="16129" width="13.28515625" bestFit="1" customWidth="1"/>
    <col min="16130" max="16131" width="16.7109375" customWidth="1"/>
    <col min="16132" max="16132" width="18.85546875" bestFit="1" customWidth="1"/>
    <col min="16133" max="16134" width="16.7109375" customWidth="1"/>
    <col min="16135" max="16135" width="11.42578125" bestFit="1" customWidth="1"/>
    <col min="16136" max="16136" width="14.5703125" bestFit="1" customWidth="1"/>
    <col min="16137" max="16137" width="11" customWidth="1"/>
  </cols>
  <sheetData>
    <row r="1" spans="1:12" ht="15.75" x14ac:dyDescent="0.25">
      <c r="A1" s="31" t="s">
        <v>47</v>
      </c>
      <c r="B1" s="31" t="s">
        <v>16</v>
      </c>
      <c r="C1" s="27"/>
      <c r="D1" s="27"/>
      <c r="E1" s="27"/>
      <c r="F1" s="27"/>
      <c r="G1" s="64" t="s">
        <v>44</v>
      </c>
      <c r="H1" s="64"/>
      <c r="I1" s="64"/>
      <c r="J1" s="64"/>
      <c r="K1" s="64"/>
      <c r="L1" s="64"/>
    </row>
    <row r="2" spans="1:12" ht="27" customHeight="1" thickBot="1" x14ac:dyDescent="0.3">
      <c r="A2" s="66" t="s">
        <v>28</v>
      </c>
      <c r="B2" s="66"/>
      <c r="C2" s="66"/>
      <c r="D2" s="66"/>
      <c r="E2" s="66"/>
      <c r="F2" s="66"/>
      <c r="G2" s="53" t="s">
        <v>54</v>
      </c>
      <c r="H2" s="52">
        <f>COUNTIF(INTERVENTIONS!C2:C87,B1)</f>
        <v>2</v>
      </c>
      <c r="I2" s="30"/>
      <c r="J2" s="30"/>
      <c r="K2" s="30"/>
      <c r="L2" s="30"/>
    </row>
    <row r="3" spans="1:12" ht="21" customHeight="1" x14ac:dyDescent="0.25">
      <c r="A3" s="1" t="s">
        <v>30</v>
      </c>
      <c r="B3" s="32" t="e">
        <f>VLOOKUP(B1,#REF!,2,FALSE)</f>
        <v>#REF!</v>
      </c>
      <c r="C3" s="2" t="s">
        <v>29</v>
      </c>
      <c r="D3" s="61" t="str">
        <f>IFERROR(VLOOKUP(B3,#REF!,2,FALSE),"-")</f>
        <v>-</v>
      </c>
      <c r="E3" s="61"/>
      <c r="F3" s="65"/>
      <c r="G3" s="48" t="s">
        <v>53</v>
      </c>
      <c r="H3" s="49"/>
    </row>
    <row r="4" spans="1:12" ht="21" customHeight="1" x14ac:dyDescent="0.25">
      <c r="A4" s="4" t="s">
        <v>0</v>
      </c>
      <c r="B4" s="61" t="s">
        <v>46</v>
      </c>
      <c r="C4" s="61"/>
      <c r="D4" s="61"/>
      <c r="E4" s="5" t="s">
        <v>31</v>
      </c>
      <c r="F4" s="6" t="str">
        <f>IFERROR(VLOOKUP(B3,#REF!,5,FALSE),"-")</f>
        <v>-</v>
      </c>
      <c r="G4" s="28">
        <f t="array" ref="G4:G14">IF(ISERROR(INDEX(INTERVENTIONS!$B$2:$F$27,MATCH($B$1,INTERVENTIONS!$C$2:$C$27,-1),1))," ",INDEX(INTERVENTIONS!$B$2:$F$27,MATCH($B$1,INTERVENTIONS!$C$2:$C$27,0),1))</f>
        <v>15</v>
      </c>
    </row>
    <row r="5" spans="1:12" ht="21" customHeight="1" x14ac:dyDescent="0.25">
      <c r="A5" s="4" t="s">
        <v>32</v>
      </c>
      <c r="B5" s="7" t="str">
        <f>IFERROR(VLOOKUP(B3,#REF!,9,FALSE),"-")</f>
        <v>-</v>
      </c>
      <c r="C5" s="5" t="s">
        <v>33</v>
      </c>
      <c r="D5" s="7" t="str">
        <f>IFERROR(VLOOKUP(B3,#REF!,10,TRUE),"-")</f>
        <v>-</v>
      </c>
      <c r="E5" s="5" t="s">
        <v>34</v>
      </c>
      <c r="F5" s="6" t="str">
        <f>IFERROR(VLOOKUP(B3,#REF!,7,FALSE),"-")</f>
        <v>-</v>
      </c>
      <c r="G5" s="29">
        <v>15</v>
      </c>
    </row>
    <row r="6" spans="1:12" ht="21" customHeight="1" x14ac:dyDescent="0.25">
      <c r="A6" s="4" t="s">
        <v>35</v>
      </c>
      <c r="B6" s="7" t="str">
        <f>IFERROR(VLOOKUP(B3,#REF!,6,FALSE),"-")</f>
        <v>-</v>
      </c>
      <c r="C6" s="5" t="s">
        <v>1</v>
      </c>
      <c r="D6" s="7" t="str">
        <f>IFERROR(VLOOKUP(B3,#REF!,8,TRUE),"-")</f>
        <v>-</v>
      </c>
      <c r="E6" s="5" t="s">
        <v>2</v>
      </c>
      <c r="F6" s="6" t="str">
        <f>IFERROR(VLOOKUP(B3,#REF!,12,FALSE),"-")</f>
        <v>-</v>
      </c>
      <c r="G6" s="29">
        <v>15</v>
      </c>
    </row>
    <row r="7" spans="1:12" ht="21" customHeight="1" thickBot="1" x14ac:dyDescent="0.3">
      <c r="A7" s="8" t="s">
        <v>36</v>
      </c>
      <c r="B7" s="9" t="str">
        <f>IFERROR(VLOOKUP(B3,#REF!,11,FALSE),"-")</f>
        <v>-</v>
      </c>
      <c r="C7" s="10" t="s">
        <v>45</v>
      </c>
      <c r="D7" s="9" t="str">
        <f>IFERROR(VLOOKUP(B3,#REF!,21,FALSE),"-")</f>
        <v>-</v>
      </c>
      <c r="E7" s="9"/>
      <c r="F7" s="11"/>
      <c r="G7" s="29">
        <v>15</v>
      </c>
    </row>
    <row r="8" spans="1:12" ht="15.75" x14ac:dyDescent="0.25">
      <c r="A8" s="5"/>
      <c r="B8" s="7"/>
      <c r="C8" s="7"/>
      <c r="D8" s="7"/>
      <c r="E8" s="7"/>
      <c r="F8" s="7"/>
      <c r="G8" s="29">
        <v>15</v>
      </c>
    </row>
    <row r="9" spans="1:12" ht="27" customHeight="1" thickBot="1" x14ac:dyDescent="0.3">
      <c r="A9" s="54" t="s">
        <v>3</v>
      </c>
      <c r="B9" s="54"/>
      <c r="C9" s="54"/>
      <c r="D9" s="54"/>
      <c r="E9" s="54"/>
      <c r="F9" s="54"/>
      <c r="G9" s="29">
        <v>15</v>
      </c>
    </row>
    <row r="10" spans="1:12" ht="28.5" x14ac:dyDescent="0.25">
      <c r="A10" s="1" t="s">
        <v>37</v>
      </c>
      <c r="B10" s="62" t="str">
        <f>IFERROR(VLOOKUP(B3,#REF!,13,FALSE),"-")</f>
        <v>-</v>
      </c>
      <c r="C10" s="62"/>
      <c r="D10" s="62"/>
      <c r="E10" s="2" t="s">
        <v>38</v>
      </c>
      <c r="F10" s="14" t="str">
        <f>IFERROR(VLOOKUP(B3,#REF!,14,FALSE),"-")</f>
        <v>-</v>
      </c>
      <c r="G10" s="29">
        <v>15</v>
      </c>
      <c r="H10" s="13"/>
    </row>
    <row r="11" spans="1:12" ht="21" customHeight="1" x14ac:dyDescent="0.25">
      <c r="A11" s="4" t="s">
        <v>29</v>
      </c>
      <c r="B11" s="63"/>
      <c r="C11" s="63"/>
      <c r="D11" s="63"/>
      <c r="E11" s="7"/>
      <c r="F11" s="6"/>
      <c r="G11" s="29">
        <v>15</v>
      </c>
    </row>
    <row r="12" spans="1:12" ht="21" customHeight="1" x14ac:dyDescent="0.25">
      <c r="A12" s="4" t="s">
        <v>0</v>
      </c>
      <c r="B12" s="7"/>
      <c r="C12" s="7"/>
      <c r="D12" s="7"/>
      <c r="E12" s="5" t="s">
        <v>31</v>
      </c>
      <c r="F12" s="6"/>
      <c r="G12" s="29">
        <v>15</v>
      </c>
      <c r="H12" s="12"/>
    </row>
    <row r="13" spans="1:12" ht="21" customHeight="1" x14ac:dyDescent="0.25">
      <c r="A13" s="4" t="s">
        <v>39</v>
      </c>
      <c r="B13" s="7"/>
      <c r="C13" s="7"/>
      <c r="D13" s="7"/>
      <c r="E13" s="5" t="s">
        <v>40</v>
      </c>
      <c r="F13" s="6"/>
      <c r="G13" s="29">
        <v>15</v>
      </c>
      <c r="H13" s="12"/>
    </row>
    <row r="14" spans="1:12" ht="21" customHeight="1" x14ac:dyDescent="0.25">
      <c r="A14" s="4" t="s">
        <v>41</v>
      </c>
      <c r="B14" s="7"/>
      <c r="C14" s="7"/>
      <c r="D14" s="7"/>
      <c r="E14" s="7"/>
      <c r="F14" s="6"/>
      <c r="G14" s="29">
        <v>15</v>
      </c>
      <c r="H14" s="12"/>
    </row>
    <row r="15" spans="1:12" ht="21" customHeight="1" thickBot="1" x14ac:dyDescent="0.3">
      <c r="A15" s="8" t="s">
        <v>42</v>
      </c>
      <c r="B15" s="9" t="str">
        <f>IFERROR(VLOOKUP(B3,#REF!,15,FALSE),"-")</f>
        <v>-</v>
      </c>
      <c r="C15" s="10"/>
      <c r="D15" s="9"/>
      <c r="E15" s="10"/>
      <c r="F15" s="15"/>
      <c r="G15" s="28"/>
      <c r="H15" s="12"/>
    </row>
    <row r="16" spans="1:12" x14ac:dyDescent="0.25">
      <c r="A16" s="7"/>
      <c r="B16" s="7"/>
      <c r="C16" s="7"/>
      <c r="D16" s="7"/>
      <c r="E16" s="7"/>
      <c r="F16" s="7"/>
      <c r="G16" s="28">
        <f t="array" ref="G16:G20">VLOOKUP($B$1,INTERVENTIONS!A1:F52,2,FALSE)</f>
        <v>15</v>
      </c>
      <c r="H16" s="3"/>
    </row>
    <row r="17" spans="1:9" ht="27.75" customHeight="1" thickBot="1" x14ac:dyDescent="0.3">
      <c r="A17" s="54" t="s">
        <v>43</v>
      </c>
      <c r="B17" s="54"/>
      <c r="C17" s="54"/>
      <c r="D17" s="54"/>
      <c r="E17" s="54"/>
      <c r="F17" s="54"/>
      <c r="G17" s="28">
        <v>15</v>
      </c>
      <c r="H17" s="3"/>
    </row>
    <row r="18" spans="1:9" ht="21" customHeight="1" x14ac:dyDescent="0.25">
      <c r="A18" s="55" t="str">
        <f>"Famille "&amp;IFERROR(VLOOKUP(B3,#REF!,19,FALSE),"-")</f>
        <v>Famille -</v>
      </c>
      <c r="B18" s="56"/>
      <c r="C18" s="56"/>
      <c r="D18" s="56"/>
      <c r="E18" s="56"/>
      <c r="F18" s="57"/>
      <c r="G18" s="28">
        <v>15</v>
      </c>
      <c r="H18" s="13"/>
    </row>
    <row r="19" spans="1:9" ht="21" customHeight="1" x14ac:dyDescent="0.25">
      <c r="A19" s="17" t="s">
        <v>39</v>
      </c>
      <c r="B19" s="18" t="str">
        <f>IFERROR(VLOOKUP(B3,#REF!,20,FALSE),"-")</f>
        <v>-</v>
      </c>
      <c r="C19" s="19"/>
      <c r="D19" s="18"/>
      <c r="E19" s="19"/>
      <c r="F19" s="20"/>
      <c r="G19" s="28">
        <v>15</v>
      </c>
      <c r="H19" s="3"/>
      <c r="I19" s="16"/>
    </row>
    <row r="20" spans="1:9" ht="21" customHeight="1" x14ac:dyDescent="0.25">
      <c r="A20" s="58"/>
      <c r="B20" s="59"/>
      <c r="C20" s="59"/>
      <c r="D20" s="59"/>
      <c r="E20" s="59"/>
      <c r="F20" s="60"/>
      <c r="G20" s="28">
        <v>15</v>
      </c>
      <c r="H20" s="12"/>
      <c r="I20" s="16"/>
    </row>
    <row r="21" spans="1:9" ht="21" customHeight="1" x14ac:dyDescent="0.25">
      <c r="A21" s="17"/>
      <c r="B21" s="18"/>
      <c r="C21" s="19"/>
      <c r="D21" s="18"/>
      <c r="E21" s="19"/>
      <c r="F21" s="20"/>
      <c r="G21" s="28"/>
      <c r="H21" s="3"/>
      <c r="I21" s="16"/>
    </row>
    <row r="22" spans="1:9" ht="21" customHeight="1" x14ac:dyDescent="0.25">
      <c r="A22" s="58"/>
      <c r="B22" s="59"/>
      <c r="C22" s="59"/>
      <c r="D22" s="59"/>
      <c r="E22" s="59"/>
      <c r="F22" s="60"/>
      <c r="G22" s="28"/>
      <c r="H22" s="21"/>
      <c r="I22" s="16"/>
    </row>
    <row r="23" spans="1:9" ht="21" customHeight="1" thickBot="1" x14ac:dyDescent="0.3">
      <c r="A23" s="22"/>
      <c r="B23" s="9"/>
      <c r="C23" s="23"/>
      <c r="D23" s="9"/>
      <c r="E23" s="23"/>
      <c r="F23" s="11"/>
      <c r="G23" s="28"/>
      <c r="H23" s="3"/>
      <c r="I23" s="16"/>
    </row>
    <row r="24" spans="1:9" ht="21" customHeight="1" thickBot="1" x14ac:dyDescent="0.3">
      <c r="A24" s="23"/>
      <c r="B24" s="9"/>
      <c r="C24" s="23"/>
      <c r="D24" s="9"/>
      <c r="E24" s="23"/>
      <c r="F24" s="9"/>
      <c r="G24" s="28"/>
      <c r="H24" s="12"/>
      <c r="I24" s="16"/>
    </row>
    <row r="25" spans="1:9" x14ac:dyDescent="0.25">
      <c r="A25" s="24"/>
      <c r="B25" s="24"/>
      <c r="C25" s="24"/>
      <c r="D25" s="24"/>
      <c r="E25" s="24"/>
      <c r="F25" s="24"/>
      <c r="G25" s="28"/>
      <c r="H25" s="25"/>
    </row>
    <row r="26" spans="1:9" x14ac:dyDescent="0.25">
      <c r="A26" s="24"/>
      <c r="B26" s="24"/>
      <c r="C26" s="24"/>
      <c r="D26" s="24"/>
      <c r="E26" s="24"/>
      <c r="F26" s="24"/>
      <c r="G26" s="28"/>
      <c r="H26" s="25"/>
    </row>
    <row r="27" spans="1:9" x14ac:dyDescent="0.25">
      <c r="A27" s="24"/>
      <c r="B27" s="24"/>
      <c r="C27" s="24"/>
      <c r="D27" s="24"/>
      <c r="E27" s="24"/>
      <c r="F27" s="24"/>
      <c r="G27" s="25"/>
      <c r="H27" s="25"/>
    </row>
    <row r="28" spans="1:9" x14ac:dyDescent="0.25">
      <c r="A28" s="24"/>
      <c r="B28" s="24"/>
      <c r="C28" s="24"/>
      <c r="D28" s="24"/>
      <c r="E28" s="24"/>
      <c r="F28" s="24"/>
    </row>
    <row r="29" spans="1:9" x14ac:dyDescent="0.25">
      <c r="A29" s="24"/>
      <c r="B29" s="24"/>
      <c r="C29" s="24"/>
      <c r="D29" s="24"/>
      <c r="E29" s="24"/>
      <c r="F29" s="24"/>
    </row>
    <row r="30" spans="1:9" x14ac:dyDescent="0.25">
      <c r="A30" s="24"/>
      <c r="B30" s="24"/>
      <c r="C30" s="24"/>
      <c r="D30" s="24"/>
      <c r="E30" s="24"/>
      <c r="F30" s="24"/>
    </row>
    <row r="31" spans="1:9" x14ac:dyDescent="0.25">
      <c r="A31" s="25"/>
      <c r="B31" s="25"/>
      <c r="C31" s="25"/>
      <c r="D31" s="25"/>
      <c r="E31" s="25"/>
      <c r="F31" s="25"/>
    </row>
    <row r="32" spans="1:9" x14ac:dyDescent="0.25">
      <c r="A32" s="25"/>
      <c r="B32" s="25"/>
      <c r="C32" s="25"/>
      <c r="D32" s="25"/>
      <c r="E32" s="25"/>
      <c r="F32" s="25"/>
    </row>
    <row r="33" spans="1:6" x14ac:dyDescent="0.25">
      <c r="A33" s="25"/>
      <c r="B33" s="25"/>
      <c r="C33" s="25"/>
      <c r="D33" s="25"/>
      <c r="E33" s="25"/>
      <c r="F33" s="25"/>
    </row>
  </sheetData>
  <mergeCells count="11">
    <mergeCell ref="G1:L1"/>
    <mergeCell ref="D3:F3"/>
    <mergeCell ref="A2:F2"/>
    <mergeCell ref="B4:D4"/>
    <mergeCell ref="A9:F9"/>
    <mergeCell ref="B10:D10"/>
    <mergeCell ref="A17:F17"/>
    <mergeCell ref="B11:D11"/>
    <mergeCell ref="A18:F18"/>
    <mergeCell ref="A20:F20"/>
    <mergeCell ref="A22:F22"/>
  </mergeCells>
  <dataValidations count="1">
    <dataValidation type="list" allowBlank="1" showInputMessage="1" showErrorMessage="1" sqref="WVJ983029 IX3 ST3 ACP3 AML3 AWH3 BGD3 BPZ3 BZV3 CJR3 CTN3 DDJ3 DNF3 DXB3 EGX3 EQT3 FAP3 FKL3 FUH3 GED3 GNZ3 GXV3 HHR3 HRN3 IBJ3 ILF3 IVB3 JEX3 JOT3 JYP3 KIL3 KSH3 LCD3 LLZ3 LVV3 MFR3 MPN3 MZJ3 NJF3 NTB3 OCX3 OMT3 OWP3 PGL3 PQH3 QAD3 QJZ3 QTV3 RDR3 RNN3 RXJ3 SHF3 SRB3 TAX3 TKT3 TUP3 UEL3 UOH3 UYD3 VHZ3 VRV3 WBR3 WLN3 WVJ3 B65532 IX65525 ST65525 ACP65525 AML65525 AWH65525 BGD65525 BPZ65525 BZV65525 CJR65525 CTN65525 DDJ65525 DNF65525 DXB65525 EGX65525 EQT65525 FAP65525 FKL65525 FUH65525 GED65525 GNZ65525 GXV65525 HHR65525 HRN65525 IBJ65525 ILF65525 IVB65525 JEX65525 JOT65525 JYP65525 KIL65525 KSH65525 LCD65525 LLZ65525 LVV65525 MFR65525 MPN65525 MZJ65525 NJF65525 NTB65525 OCX65525 OMT65525 OWP65525 PGL65525 PQH65525 QAD65525 QJZ65525 QTV65525 RDR65525 RNN65525 RXJ65525 SHF65525 SRB65525 TAX65525 TKT65525 TUP65525 UEL65525 UOH65525 UYD65525 VHZ65525 VRV65525 WBR65525 WLN65525 WVJ65525 B131068 IX131061 ST131061 ACP131061 AML131061 AWH131061 BGD131061 BPZ131061 BZV131061 CJR131061 CTN131061 DDJ131061 DNF131061 DXB131061 EGX131061 EQT131061 FAP131061 FKL131061 FUH131061 GED131061 GNZ131061 GXV131061 HHR131061 HRN131061 IBJ131061 ILF131061 IVB131061 JEX131061 JOT131061 JYP131061 KIL131061 KSH131061 LCD131061 LLZ131061 LVV131061 MFR131061 MPN131061 MZJ131061 NJF131061 NTB131061 OCX131061 OMT131061 OWP131061 PGL131061 PQH131061 QAD131061 QJZ131061 QTV131061 RDR131061 RNN131061 RXJ131061 SHF131061 SRB131061 TAX131061 TKT131061 TUP131061 UEL131061 UOH131061 UYD131061 VHZ131061 VRV131061 WBR131061 WLN131061 WVJ131061 B196604 IX196597 ST196597 ACP196597 AML196597 AWH196597 BGD196597 BPZ196597 BZV196597 CJR196597 CTN196597 DDJ196597 DNF196597 DXB196597 EGX196597 EQT196597 FAP196597 FKL196597 FUH196597 GED196597 GNZ196597 GXV196597 HHR196597 HRN196597 IBJ196597 ILF196597 IVB196597 JEX196597 JOT196597 JYP196597 KIL196597 KSH196597 LCD196597 LLZ196597 LVV196597 MFR196597 MPN196597 MZJ196597 NJF196597 NTB196597 OCX196597 OMT196597 OWP196597 PGL196597 PQH196597 QAD196597 QJZ196597 QTV196597 RDR196597 RNN196597 RXJ196597 SHF196597 SRB196597 TAX196597 TKT196597 TUP196597 UEL196597 UOH196597 UYD196597 VHZ196597 VRV196597 WBR196597 WLN196597 WVJ196597 B262140 IX262133 ST262133 ACP262133 AML262133 AWH262133 BGD262133 BPZ262133 BZV262133 CJR262133 CTN262133 DDJ262133 DNF262133 DXB262133 EGX262133 EQT262133 FAP262133 FKL262133 FUH262133 GED262133 GNZ262133 GXV262133 HHR262133 HRN262133 IBJ262133 ILF262133 IVB262133 JEX262133 JOT262133 JYP262133 KIL262133 KSH262133 LCD262133 LLZ262133 LVV262133 MFR262133 MPN262133 MZJ262133 NJF262133 NTB262133 OCX262133 OMT262133 OWP262133 PGL262133 PQH262133 QAD262133 QJZ262133 QTV262133 RDR262133 RNN262133 RXJ262133 SHF262133 SRB262133 TAX262133 TKT262133 TUP262133 UEL262133 UOH262133 UYD262133 VHZ262133 VRV262133 WBR262133 WLN262133 WVJ262133 B327676 IX327669 ST327669 ACP327669 AML327669 AWH327669 BGD327669 BPZ327669 BZV327669 CJR327669 CTN327669 DDJ327669 DNF327669 DXB327669 EGX327669 EQT327669 FAP327669 FKL327669 FUH327669 GED327669 GNZ327669 GXV327669 HHR327669 HRN327669 IBJ327669 ILF327669 IVB327669 JEX327669 JOT327669 JYP327669 KIL327669 KSH327669 LCD327669 LLZ327669 LVV327669 MFR327669 MPN327669 MZJ327669 NJF327669 NTB327669 OCX327669 OMT327669 OWP327669 PGL327669 PQH327669 QAD327669 QJZ327669 QTV327669 RDR327669 RNN327669 RXJ327669 SHF327669 SRB327669 TAX327669 TKT327669 TUP327669 UEL327669 UOH327669 UYD327669 VHZ327669 VRV327669 WBR327669 WLN327669 WVJ327669 B393212 IX393205 ST393205 ACP393205 AML393205 AWH393205 BGD393205 BPZ393205 BZV393205 CJR393205 CTN393205 DDJ393205 DNF393205 DXB393205 EGX393205 EQT393205 FAP393205 FKL393205 FUH393205 GED393205 GNZ393205 GXV393205 HHR393205 HRN393205 IBJ393205 ILF393205 IVB393205 JEX393205 JOT393205 JYP393205 KIL393205 KSH393205 LCD393205 LLZ393205 LVV393205 MFR393205 MPN393205 MZJ393205 NJF393205 NTB393205 OCX393205 OMT393205 OWP393205 PGL393205 PQH393205 QAD393205 QJZ393205 QTV393205 RDR393205 RNN393205 RXJ393205 SHF393205 SRB393205 TAX393205 TKT393205 TUP393205 UEL393205 UOH393205 UYD393205 VHZ393205 VRV393205 WBR393205 WLN393205 WVJ393205 B458748 IX458741 ST458741 ACP458741 AML458741 AWH458741 BGD458741 BPZ458741 BZV458741 CJR458741 CTN458741 DDJ458741 DNF458741 DXB458741 EGX458741 EQT458741 FAP458741 FKL458741 FUH458741 GED458741 GNZ458741 GXV458741 HHR458741 HRN458741 IBJ458741 ILF458741 IVB458741 JEX458741 JOT458741 JYP458741 KIL458741 KSH458741 LCD458741 LLZ458741 LVV458741 MFR458741 MPN458741 MZJ458741 NJF458741 NTB458741 OCX458741 OMT458741 OWP458741 PGL458741 PQH458741 QAD458741 QJZ458741 QTV458741 RDR458741 RNN458741 RXJ458741 SHF458741 SRB458741 TAX458741 TKT458741 TUP458741 UEL458741 UOH458741 UYD458741 VHZ458741 VRV458741 WBR458741 WLN458741 WVJ458741 B524284 IX524277 ST524277 ACP524277 AML524277 AWH524277 BGD524277 BPZ524277 BZV524277 CJR524277 CTN524277 DDJ524277 DNF524277 DXB524277 EGX524277 EQT524277 FAP524277 FKL524277 FUH524277 GED524277 GNZ524277 GXV524277 HHR524277 HRN524277 IBJ524277 ILF524277 IVB524277 JEX524277 JOT524277 JYP524277 KIL524277 KSH524277 LCD524277 LLZ524277 LVV524277 MFR524277 MPN524277 MZJ524277 NJF524277 NTB524277 OCX524277 OMT524277 OWP524277 PGL524277 PQH524277 QAD524277 QJZ524277 QTV524277 RDR524277 RNN524277 RXJ524277 SHF524277 SRB524277 TAX524277 TKT524277 TUP524277 UEL524277 UOH524277 UYD524277 VHZ524277 VRV524277 WBR524277 WLN524277 WVJ524277 B589820 IX589813 ST589813 ACP589813 AML589813 AWH589813 BGD589813 BPZ589813 BZV589813 CJR589813 CTN589813 DDJ589813 DNF589813 DXB589813 EGX589813 EQT589813 FAP589813 FKL589813 FUH589813 GED589813 GNZ589813 GXV589813 HHR589813 HRN589813 IBJ589813 ILF589813 IVB589813 JEX589813 JOT589813 JYP589813 KIL589813 KSH589813 LCD589813 LLZ589813 LVV589813 MFR589813 MPN589813 MZJ589813 NJF589813 NTB589813 OCX589813 OMT589813 OWP589813 PGL589813 PQH589813 QAD589813 QJZ589813 QTV589813 RDR589813 RNN589813 RXJ589813 SHF589813 SRB589813 TAX589813 TKT589813 TUP589813 UEL589813 UOH589813 UYD589813 VHZ589813 VRV589813 WBR589813 WLN589813 WVJ589813 B655356 IX655349 ST655349 ACP655349 AML655349 AWH655349 BGD655349 BPZ655349 BZV655349 CJR655349 CTN655349 DDJ655349 DNF655349 DXB655349 EGX655349 EQT655349 FAP655349 FKL655349 FUH655349 GED655349 GNZ655349 GXV655349 HHR655349 HRN655349 IBJ655349 ILF655349 IVB655349 JEX655349 JOT655349 JYP655349 KIL655349 KSH655349 LCD655349 LLZ655349 LVV655349 MFR655349 MPN655349 MZJ655349 NJF655349 NTB655349 OCX655349 OMT655349 OWP655349 PGL655349 PQH655349 QAD655349 QJZ655349 QTV655349 RDR655349 RNN655349 RXJ655349 SHF655349 SRB655349 TAX655349 TKT655349 TUP655349 UEL655349 UOH655349 UYD655349 VHZ655349 VRV655349 WBR655349 WLN655349 WVJ655349 B720892 IX720885 ST720885 ACP720885 AML720885 AWH720885 BGD720885 BPZ720885 BZV720885 CJR720885 CTN720885 DDJ720885 DNF720885 DXB720885 EGX720885 EQT720885 FAP720885 FKL720885 FUH720885 GED720885 GNZ720885 GXV720885 HHR720885 HRN720885 IBJ720885 ILF720885 IVB720885 JEX720885 JOT720885 JYP720885 KIL720885 KSH720885 LCD720885 LLZ720885 LVV720885 MFR720885 MPN720885 MZJ720885 NJF720885 NTB720885 OCX720885 OMT720885 OWP720885 PGL720885 PQH720885 QAD720885 QJZ720885 QTV720885 RDR720885 RNN720885 RXJ720885 SHF720885 SRB720885 TAX720885 TKT720885 TUP720885 UEL720885 UOH720885 UYD720885 VHZ720885 VRV720885 WBR720885 WLN720885 WVJ720885 B786428 IX786421 ST786421 ACP786421 AML786421 AWH786421 BGD786421 BPZ786421 BZV786421 CJR786421 CTN786421 DDJ786421 DNF786421 DXB786421 EGX786421 EQT786421 FAP786421 FKL786421 FUH786421 GED786421 GNZ786421 GXV786421 HHR786421 HRN786421 IBJ786421 ILF786421 IVB786421 JEX786421 JOT786421 JYP786421 KIL786421 KSH786421 LCD786421 LLZ786421 LVV786421 MFR786421 MPN786421 MZJ786421 NJF786421 NTB786421 OCX786421 OMT786421 OWP786421 PGL786421 PQH786421 QAD786421 QJZ786421 QTV786421 RDR786421 RNN786421 RXJ786421 SHF786421 SRB786421 TAX786421 TKT786421 TUP786421 UEL786421 UOH786421 UYD786421 VHZ786421 VRV786421 WBR786421 WLN786421 WVJ786421 B851964 IX851957 ST851957 ACP851957 AML851957 AWH851957 BGD851957 BPZ851957 BZV851957 CJR851957 CTN851957 DDJ851957 DNF851957 DXB851957 EGX851957 EQT851957 FAP851957 FKL851957 FUH851957 GED851957 GNZ851957 GXV851957 HHR851957 HRN851957 IBJ851957 ILF851957 IVB851957 JEX851957 JOT851957 JYP851957 KIL851957 KSH851957 LCD851957 LLZ851957 LVV851957 MFR851957 MPN851957 MZJ851957 NJF851957 NTB851957 OCX851957 OMT851957 OWP851957 PGL851957 PQH851957 QAD851957 QJZ851957 QTV851957 RDR851957 RNN851957 RXJ851957 SHF851957 SRB851957 TAX851957 TKT851957 TUP851957 UEL851957 UOH851957 UYD851957 VHZ851957 VRV851957 WBR851957 WLN851957 WVJ851957 B917500 IX917493 ST917493 ACP917493 AML917493 AWH917493 BGD917493 BPZ917493 BZV917493 CJR917493 CTN917493 DDJ917493 DNF917493 DXB917493 EGX917493 EQT917493 FAP917493 FKL917493 FUH917493 GED917493 GNZ917493 GXV917493 HHR917493 HRN917493 IBJ917493 ILF917493 IVB917493 JEX917493 JOT917493 JYP917493 KIL917493 KSH917493 LCD917493 LLZ917493 LVV917493 MFR917493 MPN917493 MZJ917493 NJF917493 NTB917493 OCX917493 OMT917493 OWP917493 PGL917493 PQH917493 QAD917493 QJZ917493 QTV917493 RDR917493 RNN917493 RXJ917493 SHF917493 SRB917493 TAX917493 TKT917493 TUP917493 UEL917493 UOH917493 UYD917493 VHZ917493 VRV917493 WBR917493 WLN917493 WVJ917493 B983036 IX983029 ST983029 ACP983029 AML983029 AWH983029 BGD983029 BPZ983029 BZV983029 CJR983029 CTN983029 DDJ983029 DNF983029 DXB983029 EGX983029 EQT983029 FAP983029 FKL983029 FUH983029 GED983029 GNZ983029 GXV983029 HHR983029 HRN983029 IBJ983029 ILF983029 IVB983029 JEX983029 JOT983029 JYP983029 KIL983029 KSH983029 LCD983029 LLZ983029 LVV983029 MFR983029 MPN983029 MZJ983029 NJF983029 NTB983029 OCX983029 OMT983029 OWP983029 PGL983029 PQH983029 QAD983029 QJZ983029 QTV983029 RDR983029 RNN983029 RXJ983029 SHF983029 SRB983029 TAX983029 TKT983029 TUP983029 UEL983029 UOH983029 UYD983029 VHZ983029 VRV983029 WBR983029 WLN983029">
      <formula1>APPARTEMENTS</formula1>
    </dataValidation>
  </dataValidations>
  <printOptions horizontalCentered="1" verticalCentered="1"/>
  <pageMargins left="0" right="0" top="0.74803149606299213" bottom="0.74803149606299213" header="0.31496062992125984" footer="0.31496062992125984"/>
  <pageSetup paperSize="9" orientation="portrait" r:id="rId1"/>
  <headerFooter>
    <oddHeader>&amp;C&amp;"Arial,Gras"&amp;14&amp;U&amp;K05-020FICHE D'INFORMATIONS</oddHead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B1</xm:sqref>
        </x14:dataValidation>
        <x14:dataValidation type="list" allowBlank="1" showInputMessage="1" showErrorMessage="1">
          <x14:formula1>
            <xm:f>#REF!</xm:f>
          </x14:formula1>
          <xm:sqref>B3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3"/>
  <sheetViews>
    <sheetView topLeftCell="A21" workbookViewId="0">
      <selection activeCell="A21" sqref="A1:A1048576"/>
    </sheetView>
  </sheetViews>
  <sheetFormatPr baseColWidth="10" defaultRowHeight="15" x14ac:dyDescent="0.25"/>
  <cols>
    <col min="1" max="1" width="16.85546875" style="36" bestFit="1" customWidth="1"/>
    <col min="2" max="2" width="8.85546875" style="36" bestFit="1" customWidth="1"/>
    <col min="3" max="3" width="16.85546875" style="36" bestFit="1" customWidth="1"/>
    <col min="4" max="4" width="14.5703125" style="45" bestFit="1" customWidth="1"/>
    <col min="5" max="5" width="10.140625" style="45" customWidth="1"/>
    <col min="6" max="6" width="17.85546875" style="36" bestFit="1" customWidth="1"/>
  </cols>
  <sheetData>
    <row r="1" spans="1:6" ht="15.75" thickBot="1" x14ac:dyDescent="0.3">
      <c r="A1" s="50" t="s">
        <v>48</v>
      </c>
      <c r="B1" s="51" t="s">
        <v>49</v>
      </c>
      <c r="C1" s="50" t="s">
        <v>48</v>
      </c>
      <c r="D1" s="50" t="s">
        <v>50</v>
      </c>
      <c r="E1" s="50" t="s">
        <v>51</v>
      </c>
      <c r="F1" s="50" t="s">
        <v>52</v>
      </c>
    </row>
    <row r="2" spans="1:6" ht="15.75" thickBot="1" x14ac:dyDescent="0.3">
      <c r="A2" s="46" t="s">
        <v>21</v>
      </c>
      <c r="B2" s="33">
        <v>1</v>
      </c>
      <c r="C2" s="46" t="s">
        <v>21</v>
      </c>
      <c r="D2" s="34">
        <v>39448</v>
      </c>
      <c r="E2" s="42"/>
      <c r="F2" s="35">
        <v>40627</v>
      </c>
    </row>
    <row r="3" spans="1:6" ht="15.75" thickBot="1" x14ac:dyDescent="0.3">
      <c r="A3" s="47" t="s">
        <v>48</v>
      </c>
      <c r="B3" s="33">
        <v>2</v>
      </c>
      <c r="C3" s="47" t="s">
        <v>48</v>
      </c>
      <c r="D3" s="37">
        <v>40549</v>
      </c>
      <c r="E3" s="43"/>
      <c r="F3" s="38">
        <v>40581</v>
      </c>
    </row>
    <row r="4" spans="1:6" ht="15.75" thickBot="1" x14ac:dyDescent="0.3">
      <c r="A4" s="46" t="s">
        <v>22</v>
      </c>
      <c r="B4" s="33">
        <v>3</v>
      </c>
      <c r="C4" s="46" t="s">
        <v>22</v>
      </c>
      <c r="D4" s="37">
        <v>40539</v>
      </c>
      <c r="E4" s="43"/>
      <c r="F4" s="38">
        <v>40645</v>
      </c>
    </row>
    <row r="5" spans="1:6" ht="15.75" thickBot="1" x14ac:dyDescent="0.3">
      <c r="A5" s="46" t="s">
        <v>6</v>
      </c>
      <c r="B5" s="33">
        <v>4</v>
      </c>
      <c r="C5" s="46" t="s">
        <v>6</v>
      </c>
      <c r="D5" s="37">
        <v>40547</v>
      </c>
      <c r="E5" s="43"/>
      <c r="F5" s="38">
        <v>40547</v>
      </c>
    </row>
    <row r="6" spans="1:6" ht="15.75" thickBot="1" x14ac:dyDescent="0.3">
      <c r="A6" s="46" t="s">
        <v>23</v>
      </c>
      <c r="B6" s="33">
        <v>5</v>
      </c>
      <c r="C6" s="46" t="s">
        <v>23</v>
      </c>
      <c r="D6" s="37">
        <v>40555</v>
      </c>
      <c r="E6" s="43"/>
      <c r="F6" s="38">
        <v>40555</v>
      </c>
    </row>
    <row r="7" spans="1:6" ht="15.75" thickBot="1" x14ac:dyDescent="0.3">
      <c r="A7" s="46" t="s">
        <v>7</v>
      </c>
      <c r="B7" s="33">
        <v>6</v>
      </c>
      <c r="C7" s="46" t="s">
        <v>7</v>
      </c>
      <c r="D7" s="37">
        <v>40564</v>
      </c>
      <c r="E7" s="43"/>
      <c r="F7" s="38">
        <v>40564</v>
      </c>
    </row>
    <row r="8" spans="1:6" ht="15.75" thickBot="1" x14ac:dyDescent="0.3">
      <c r="A8" s="46" t="s">
        <v>8</v>
      </c>
      <c r="B8" s="33">
        <v>7</v>
      </c>
      <c r="C8" s="46" t="s">
        <v>8</v>
      </c>
      <c r="D8" s="37">
        <v>40576</v>
      </c>
      <c r="E8" s="43"/>
      <c r="F8" s="38">
        <v>40606</v>
      </c>
    </row>
    <row r="9" spans="1:6" ht="15.75" thickBot="1" x14ac:dyDescent="0.3">
      <c r="A9" s="46" t="s">
        <v>9</v>
      </c>
      <c r="B9" s="33">
        <v>8</v>
      </c>
      <c r="C9" s="46" t="s">
        <v>9</v>
      </c>
      <c r="D9" s="37">
        <v>40578</v>
      </c>
      <c r="E9" s="43"/>
      <c r="F9" s="38">
        <v>40581</v>
      </c>
    </row>
    <row r="10" spans="1:6" ht="15.75" thickBot="1" x14ac:dyDescent="0.3">
      <c r="A10" s="46" t="s">
        <v>11</v>
      </c>
      <c r="B10" s="33">
        <v>9</v>
      </c>
      <c r="C10" s="46" t="s">
        <v>11</v>
      </c>
      <c r="D10" s="40">
        <v>40582</v>
      </c>
      <c r="E10" s="44"/>
      <c r="F10" s="41"/>
    </row>
    <row r="11" spans="1:6" ht="15.75" thickBot="1" x14ac:dyDescent="0.3">
      <c r="A11" s="46" t="s">
        <v>10</v>
      </c>
      <c r="B11" s="33">
        <v>10</v>
      </c>
      <c r="C11" s="46" t="s">
        <v>10</v>
      </c>
      <c r="D11" s="37">
        <v>40588</v>
      </c>
      <c r="E11" s="43"/>
      <c r="F11" s="38"/>
    </row>
    <row r="12" spans="1:6" ht="15.75" thickBot="1" x14ac:dyDescent="0.3">
      <c r="A12" s="46" t="s">
        <v>12</v>
      </c>
      <c r="B12" s="33">
        <v>11</v>
      </c>
      <c r="C12" s="46" t="s">
        <v>12</v>
      </c>
      <c r="D12" s="37">
        <v>40598</v>
      </c>
      <c r="E12" s="43"/>
      <c r="F12" s="38"/>
    </row>
    <row r="13" spans="1:6" ht="15.75" thickBot="1" x14ac:dyDescent="0.3">
      <c r="A13" s="46" t="s">
        <v>13</v>
      </c>
      <c r="B13" s="33">
        <v>12</v>
      </c>
      <c r="C13" s="46" t="s">
        <v>13</v>
      </c>
      <c r="D13" s="37">
        <v>40604</v>
      </c>
      <c r="E13" s="43"/>
      <c r="F13" s="38">
        <v>40630</v>
      </c>
    </row>
    <row r="14" spans="1:6" ht="15.75" thickBot="1" x14ac:dyDescent="0.3">
      <c r="A14" s="46" t="s">
        <v>14</v>
      </c>
      <c r="B14" s="33">
        <v>13</v>
      </c>
      <c r="C14" s="46" t="s">
        <v>14</v>
      </c>
      <c r="D14" s="37">
        <v>40605</v>
      </c>
      <c r="E14" s="43"/>
      <c r="F14" s="38">
        <v>40605</v>
      </c>
    </row>
    <row r="15" spans="1:6" ht="15.75" thickBot="1" x14ac:dyDescent="0.3">
      <c r="A15" s="46" t="s">
        <v>15</v>
      </c>
      <c r="B15" s="33">
        <v>14</v>
      </c>
      <c r="C15" s="46" t="s">
        <v>15</v>
      </c>
      <c r="D15" s="37">
        <v>40618</v>
      </c>
      <c r="E15" s="43"/>
      <c r="F15" s="38">
        <v>40637</v>
      </c>
    </row>
    <row r="16" spans="1:6" ht="15.75" thickBot="1" x14ac:dyDescent="0.3">
      <c r="A16" s="46" t="s">
        <v>16</v>
      </c>
      <c r="B16" s="33">
        <v>15</v>
      </c>
      <c r="C16" s="46" t="s">
        <v>16</v>
      </c>
      <c r="D16" s="37">
        <v>40619</v>
      </c>
      <c r="E16" s="43"/>
      <c r="F16" s="39"/>
    </row>
    <row r="17" spans="1:6" ht="15.75" thickBot="1" x14ac:dyDescent="0.3">
      <c r="A17" s="46">
        <v>0</v>
      </c>
      <c r="B17" s="33">
        <v>16</v>
      </c>
      <c r="C17" s="46">
        <v>0</v>
      </c>
      <c r="D17" s="37">
        <v>40623</v>
      </c>
      <c r="E17" s="43"/>
      <c r="F17" s="39"/>
    </row>
    <row r="18" spans="1:6" ht="15.75" thickBot="1" x14ac:dyDescent="0.3">
      <c r="A18" s="46" t="s">
        <v>17</v>
      </c>
      <c r="B18" s="33">
        <v>17</v>
      </c>
      <c r="C18" s="46" t="s">
        <v>17</v>
      </c>
      <c r="D18" s="37">
        <v>40631</v>
      </c>
      <c r="E18" s="43"/>
      <c r="F18" s="38">
        <v>40631</v>
      </c>
    </row>
    <row r="19" spans="1:6" ht="15.75" thickBot="1" x14ac:dyDescent="0.3">
      <c r="A19" s="46" t="s">
        <v>24</v>
      </c>
      <c r="B19" s="33">
        <v>18</v>
      </c>
      <c r="C19" s="46" t="s">
        <v>24</v>
      </c>
      <c r="D19" s="37">
        <v>40631</v>
      </c>
      <c r="E19" s="43"/>
      <c r="F19" s="38"/>
    </row>
    <row r="20" spans="1:6" ht="15.75" thickBot="1" x14ac:dyDescent="0.3">
      <c r="A20" s="46" t="s">
        <v>25</v>
      </c>
      <c r="B20" s="33">
        <v>19</v>
      </c>
      <c r="C20" s="46" t="s">
        <v>25</v>
      </c>
      <c r="D20" s="37">
        <v>40631</v>
      </c>
      <c r="E20" s="43"/>
      <c r="F20" s="38"/>
    </row>
    <row r="21" spans="1:6" ht="15.75" thickBot="1" x14ac:dyDescent="0.3">
      <c r="A21" s="46" t="s">
        <v>18</v>
      </c>
      <c r="B21" s="33">
        <v>20</v>
      </c>
      <c r="C21" s="46" t="s">
        <v>18</v>
      </c>
      <c r="D21" s="37">
        <v>40634</v>
      </c>
      <c r="E21" s="43"/>
      <c r="F21" s="39"/>
    </row>
    <row r="22" spans="1:6" ht="15.75" thickBot="1" x14ac:dyDescent="0.3">
      <c r="A22" s="46" t="s">
        <v>26</v>
      </c>
      <c r="B22" s="33">
        <v>21</v>
      </c>
      <c r="C22" s="46" t="s">
        <v>26</v>
      </c>
      <c r="D22" s="37">
        <v>40636</v>
      </c>
      <c r="E22" s="43"/>
      <c r="F22" s="38">
        <v>40649</v>
      </c>
    </row>
    <row r="23" spans="1:6" ht="15.75" thickBot="1" x14ac:dyDescent="0.3">
      <c r="A23" s="46" t="s">
        <v>4</v>
      </c>
      <c r="B23" s="33">
        <v>22</v>
      </c>
      <c r="C23" s="46" t="s">
        <v>4</v>
      </c>
      <c r="D23" s="37">
        <v>40639</v>
      </c>
      <c r="E23" s="43"/>
      <c r="F23" s="39"/>
    </row>
    <row r="24" spans="1:6" ht="15.75" thickBot="1" x14ac:dyDescent="0.3">
      <c r="A24" s="46" t="s">
        <v>5</v>
      </c>
      <c r="B24" s="33">
        <v>23</v>
      </c>
      <c r="C24" s="46" t="s">
        <v>5</v>
      </c>
      <c r="D24" s="40">
        <v>40640</v>
      </c>
      <c r="E24" s="44"/>
      <c r="F24" s="41">
        <v>40658</v>
      </c>
    </row>
    <row r="25" spans="1:6" ht="15.75" thickBot="1" x14ac:dyDescent="0.3">
      <c r="A25" s="46" t="s">
        <v>19</v>
      </c>
      <c r="B25" s="33">
        <v>24</v>
      </c>
      <c r="C25" s="46" t="s">
        <v>19</v>
      </c>
      <c r="D25" s="37">
        <v>40647</v>
      </c>
      <c r="E25" s="43"/>
      <c r="F25" s="39"/>
    </row>
    <row r="26" spans="1:6" ht="15.75" thickBot="1" x14ac:dyDescent="0.3">
      <c r="A26" s="46" t="s">
        <v>20</v>
      </c>
      <c r="B26" s="33">
        <v>25</v>
      </c>
      <c r="C26" s="46" t="s">
        <v>20</v>
      </c>
      <c r="D26" s="37">
        <v>40653</v>
      </c>
      <c r="E26" s="43"/>
      <c r="F26" s="39"/>
    </row>
    <row r="27" spans="1:6" ht="15.75" thickBot="1" x14ac:dyDescent="0.3">
      <c r="A27" s="46" t="s">
        <v>27</v>
      </c>
      <c r="B27" s="33">
        <v>26</v>
      </c>
      <c r="C27" s="46" t="s">
        <v>27</v>
      </c>
      <c r="D27" s="37">
        <v>40660</v>
      </c>
      <c r="E27" s="43"/>
      <c r="F27" s="39"/>
    </row>
    <row r="28" spans="1:6" ht="15.75" thickBot="1" x14ac:dyDescent="0.3">
      <c r="A28" s="46" t="s">
        <v>21</v>
      </c>
      <c r="B28" s="33">
        <v>27</v>
      </c>
      <c r="C28" s="46" t="s">
        <v>21</v>
      </c>
      <c r="D28" s="34">
        <v>39448</v>
      </c>
      <c r="E28" s="42"/>
      <c r="F28" s="35">
        <v>40627</v>
      </c>
    </row>
    <row r="29" spans="1:6" ht="15.75" thickBot="1" x14ac:dyDescent="0.3">
      <c r="A29" s="47" t="s">
        <v>48</v>
      </c>
      <c r="B29" s="33">
        <v>28</v>
      </c>
      <c r="C29" s="47" t="s">
        <v>48</v>
      </c>
      <c r="D29" s="37">
        <v>40549</v>
      </c>
      <c r="E29" s="43"/>
      <c r="F29" s="38">
        <v>40581</v>
      </c>
    </row>
    <row r="30" spans="1:6" ht="15.75" thickBot="1" x14ac:dyDescent="0.3">
      <c r="A30" s="46" t="s">
        <v>22</v>
      </c>
      <c r="B30" s="33">
        <v>29</v>
      </c>
      <c r="C30" s="46" t="s">
        <v>22</v>
      </c>
      <c r="D30" s="37">
        <v>40539</v>
      </c>
      <c r="E30" s="43"/>
      <c r="F30" s="38">
        <v>40645</v>
      </c>
    </row>
    <row r="31" spans="1:6" ht="15.75" thickBot="1" x14ac:dyDescent="0.3">
      <c r="A31" s="46" t="s">
        <v>6</v>
      </c>
      <c r="B31" s="33">
        <v>30</v>
      </c>
      <c r="C31" s="46" t="s">
        <v>6</v>
      </c>
      <c r="D31" s="37">
        <v>40547</v>
      </c>
      <c r="E31" s="43"/>
      <c r="F31" s="38">
        <v>40547</v>
      </c>
    </row>
    <row r="32" spans="1:6" ht="15.75" thickBot="1" x14ac:dyDescent="0.3">
      <c r="A32" s="46" t="s">
        <v>23</v>
      </c>
      <c r="B32" s="33">
        <v>31</v>
      </c>
      <c r="C32" s="46" t="s">
        <v>23</v>
      </c>
      <c r="D32" s="37">
        <v>40555</v>
      </c>
      <c r="E32" s="43"/>
      <c r="F32" s="38">
        <v>40555</v>
      </c>
    </row>
    <row r="33" spans="1:6" ht="15.75" thickBot="1" x14ac:dyDescent="0.3">
      <c r="A33" s="46" t="s">
        <v>7</v>
      </c>
      <c r="B33" s="33">
        <v>32</v>
      </c>
      <c r="C33" s="46" t="s">
        <v>7</v>
      </c>
      <c r="D33" s="37">
        <v>40564</v>
      </c>
      <c r="E33" s="43"/>
      <c r="F33" s="38">
        <v>40564</v>
      </c>
    </row>
    <row r="34" spans="1:6" ht="15.75" thickBot="1" x14ac:dyDescent="0.3">
      <c r="A34" s="46" t="s">
        <v>8</v>
      </c>
      <c r="B34" s="33">
        <v>33</v>
      </c>
      <c r="C34" s="46" t="s">
        <v>8</v>
      </c>
      <c r="D34" s="37">
        <v>40576</v>
      </c>
      <c r="E34" s="43"/>
      <c r="F34" s="38">
        <v>40606</v>
      </c>
    </row>
    <row r="35" spans="1:6" ht="15.75" thickBot="1" x14ac:dyDescent="0.3">
      <c r="A35" s="46" t="s">
        <v>9</v>
      </c>
      <c r="B35" s="33">
        <v>34</v>
      </c>
      <c r="C35" s="46" t="s">
        <v>9</v>
      </c>
      <c r="D35" s="37">
        <v>40578</v>
      </c>
      <c r="E35" s="43"/>
      <c r="F35" s="38">
        <v>40581</v>
      </c>
    </row>
    <row r="36" spans="1:6" ht="15.75" thickBot="1" x14ac:dyDescent="0.3">
      <c r="A36" s="46" t="s">
        <v>11</v>
      </c>
      <c r="B36" s="33">
        <v>35</v>
      </c>
      <c r="C36" s="46" t="s">
        <v>11</v>
      </c>
      <c r="D36" s="40">
        <v>40582</v>
      </c>
      <c r="E36" s="44"/>
      <c r="F36" s="41"/>
    </row>
    <row r="37" spans="1:6" ht="15.75" thickBot="1" x14ac:dyDescent="0.3">
      <c r="A37" s="46" t="s">
        <v>10</v>
      </c>
      <c r="B37" s="33">
        <v>36</v>
      </c>
      <c r="C37" s="46" t="s">
        <v>10</v>
      </c>
      <c r="D37" s="37">
        <v>40588</v>
      </c>
      <c r="E37" s="43"/>
      <c r="F37" s="38"/>
    </row>
    <row r="38" spans="1:6" ht="15.75" thickBot="1" x14ac:dyDescent="0.3">
      <c r="A38" s="46" t="s">
        <v>12</v>
      </c>
      <c r="B38" s="33">
        <v>37</v>
      </c>
      <c r="C38" s="46" t="s">
        <v>12</v>
      </c>
      <c r="D38" s="37">
        <v>40598</v>
      </c>
      <c r="E38" s="43"/>
      <c r="F38" s="38"/>
    </row>
    <row r="39" spans="1:6" ht="15.75" thickBot="1" x14ac:dyDescent="0.3">
      <c r="A39" s="46" t="s">
        <v>13</v>
      </c>
      <c r="B39" s="33">
        <v>38</v>
      </c>
      <c r="C39" s="46" t="s">
        <v>13</v>
      </c>
      <c r="D39" s="37">
        <v>40604</v>
      </c>
      <c r="E39" s="43"/>
      <c r="F39" s="38">
        <v>40630</v>
      </c>
    </row>
    <row r="40" spans="1:6" ht="15.75" thickBot="1" x14ac:dyDescent="0.3">
      <c r="A40" s="46" t="s">
        <v>14</v>
      </c>
      <c r="B40" s="33">
        <v>39</v>
      </c>
      <c r="C40" s="46" t="s">
        <v>14</v>
      </c>
      <c r="D40" s="37">
        <v>40605</v>
      </c>
      <c r="E40" s="43"/>
      <c r="F40" s="38">
        <v>40605</v>
      </c>
    </row>
    <row r="41" spans="1:6" ht="15.75" thickBot="1" x14ac:dyDescent="0.3">
      <c r="A41" s="46" t="s">
        <v>15</v>
      </c>
      <c r="B41" s="33">
        <v>40</v>
      </c>
      <c r="C41" s="46" t="s">
        <v>15</v>
      </c>
      <c r="D41" s="37">
        <v>40618</v>
      </c>
      <c r="E41" s="43"/>
      <c r="F41" s="38">
        <v>40637</v>
      </c>
    </row>
    <row r="42" spans="1:6" ht="15.75" thickBot="1" x14ac:dyDescent="0.3">
      <c r="A42" s="46" t="s">
        <v>16</v>
      </c>
      <c r="B42" s="33">
        <v>41</v>
      </c>
      <c r="C42" s="46" t="s">
        <v>16</v>
      </c>
      <c r="D42" s="37">
        <v>40619</v>
      </c>
      <c r="E42" s="43"/>
      <c r="F42" s="39"/>
    </row>
    <row r="43" spans="1:6" ht="15.75" thickBot="1" x14ac:dyDescent="0.3">
      <c r="A43" s="46">
        <v>0</v>
      </c>
      <c r="B43" s="33">
        <v>42</v>
      </c>
      <c r="C43" s="46">
        <v>0</v>
      </c>
      <c r="D43" s="37">
        <v>40623</v>
      </c>
      <c r="E43" s="43"/>
      <c r="F43" s="39"/>
    </row>
    <row r="44" spans="1:6" ht="15.75" thickBot="1" x14ac:dyDescent="0.3">
      <c r="A44" s="46" t="s">
        <v>17</v>
      </c>
      <c r="B44" s="33">
        <v>43</v>
      </c>
      <c r="C44" s="46" t="s">
        <v>17</v>
      </c>
      <c r="D44" s="37">
        <v>40631</v>
      </c>
      <c r="E44" s="43"/>
      <c r="F44" s="38">
        <v>40631</v>
      </c>
    </row>
    <row r="45" spans="1:6" ht="15.75" thickBot="1" x14ac:dyDescent="0.3">
      <c r="A45" s="46" t="s">
        <v>24</v>
      </c>
      <c r="B45" s="33">
        <v>44</v>
      </c>
      <c r="C45" s="46" t="s">
        <v>24</v>
      </c>
      <c r="D45" s="37">
        <v>40631</v>
      </c>
      <c r="E45" s="43"/>
      <c r="F45" s="38"/>
    </row>
    <row r="46" spans="1:6" ht="15.75" thickBot="1" x14ac:dyDescent="0.3">
      <c r="A46" s="46" t="s">
        <v>25</v>
      </c>
      <c r="B46" s="33">
        <v>45</v>
      </c>
      <c r="C46" s="46" t="s">
        <v>25</v>
      </c>
      <c r="D46" s="37">
        <v>40631</v>
      </c>
      <c r="E46" s="43"/>
      <c r="F46" s="38"/>
    </row>
    <row r="47" spans="1:6" ht="15.75" thickBot="1" x14ac:dyDescent="0.3">
      <c r="A47" s="46" t="s">
        <v>18</v>
      </c>
      <c r="B47" s="33">
        <v>46</v>
      </c>
      <c r="C47" s="46" t="s">
        <v>18</v>
      </c>
      <c r="D47" s="37">
        <v>40634</v>
      </c>
      <c r="E47" s="43"/>
      <c r="F47" s="39"/>
    </row>
    <row r="48" spans="1:6" ht="15.75" thickBot="1" x14ac:dyDescent="0.3">
      <c r="A48" s="46" t="s">
        <v>26</v>
      </c>
      <c r="B48" s="33">
        <v>47</v>
      </c>
      <c r="C48" s="46" t="s">
        <v>26</v>
      </c>
      <c r="D48" s="37">
        <v>40636</v>
      </c>
      <c r="E48" s="43"/>
      <c r="F48" s="38">
        <v>40649</v>
      </c>
    </row>
    <row r="49" spans="1:6" ht="15.75" thickBot="1" x14ac:dyDescent="0.3">
      <c r="A49" s="46" t="s">
        <v>4</v>
      </c>
      <c r="B49" s="33">
        <v>48</v>
      </c>
      <c r="C49" s="46" t="s">
        <v>4</v>
      </c>
      <c r="D49" s="37">
        <v>40639</v>
      </c>
      <c r="E49" s="43"/>
      <c r="F49" s="39"/>
    </row>
    <row r="50" spans="1:6" ht="15.75" thickBot="1" x14ac:dyDescent="0.3">
      <c r="A50" s="46" t="s">
        <v>5</v>
      </c>
      <c r="B50" s="33">
        <v>49</v>
      </c>
      <c r="C50" s="46" t="s">
        <v>5</v>
      </c>
      <c r="D50" s="40">
        <v>40640</v>
      </c>
      <c r="E50" s="44"/>
      <c r="F50" s="41">
        <v>40658</v>
      </c>
    </row>
    <row r="51" spans="1:6" ht="15.75" thickBot="1" x14ac:dyDescent="0.3">
      <c r="A51" s="46" t="s">
        <v>19</v>
      </c>
      <c r="B51" s="33">
        <v>50</v>
      </c>
      <c r="C51" s="46" t="s">
        <v>19</v>
      </c>
      <c r="D51" s="37">
        <v>40647</v>
      </c>
      <c r="E51" s="43"/>
      <c r="F51" s="39"/>
    </row>
    <row r="52" spans="1:6" ht="15.75" thickBot="1" x14ac:dyDescent="0.3">
      <c r="A52" s="46" t="s">
        <v>20</v>
      </c>
      <c r="B52" s="33">
        <v>51</v>
      </c>
      <c r="C52" s="46" t="s">
        <v>20</v>
      </c>
      <c r="D52" s="37">
        <v>40653</v>
      </c>
      <c r="E52" s="43"/>
      <c r="F52" s="39"/>
    </row>
    <row r="53" spans="1:6" ht="15.75" thickBot="1" x14ac:dyDescent="0.3">
      <c r="A53" s="46" t="s">
        <v>27</v>
      </c>
      <c r="B53" s="33">
        <v>52</v>
      </c>
      <c r="C53" s="46" t="s">
        <v>27</v>
      </c>
      <c r="D53" s="37">
        <v>40660</v>
      </c>
      <c r="E53" s="43"/>
      <c r="F53" s="39"/>
    </row>
    <row r="54" spans="1:6" x14ac:dyDescent="0.25">
      <c r="A54" s="46" t="s">
        <v>21</v>
      </c>
      <c r="B54" s="33">
        <v>53</v>
      </c>
      <c r="C54" s="46" t="s">
        <v>21</v>
      </c>
      <c r="D54" s="34">
        <v>39448</v>
      </c>
      <c r="E54" s="42"/>
      <c r="F54" s="35">
        <v>40627</v>
      </c>
    </row>
    <row r="55" spans="1:6" x14ac:dyDescent="0.25">
      <c r="A55" s="46"/>
      <c r="C55" s="46"/>
    </row>
    <row r="56" spans="1:6" x14ac:dyDescent="0.25">
      <c r="A56" s="46"/>
      <c r="C56" s="46"/>
    </row>
    <row r="57" spans="1:6" x14ac:dyDescent="0.25">
      <c r="A57" s="46"/>
      <c r="C57" s="46"/>
    </row>
    <row r="58" spans="1:6" x14ac:dyDescent="0.25">
      <c r="A58" s="46"/>
      <c r="C58" s="46"/>
    </row>
    <row r="59" spans="1:6" x14ac:dyDescent="0.25">
      <c r="A59" s="46"/>
      <c r="C59" s="46"/>
    </row>
    <row r="60" spans="1:6" x14ac:dyDescent="0.25">
      <c r="A60" s="46"/>
      <c r="C60" s="46"/>
    </row>
    <row r="61" spans="1:6" x14ac:dyDescent="0.25">
      <c r="A61" s="46"/>
      <c r="C61" s="46"/>
    </row>
    <row r="62" spans="1:6" x14ac:dyDescent="0.25">
      <c r="A62" s="46"/>
      <c r="C62" s="46"/>
    </row>
    <row r="63" spans="1:6" x14ac:dyDescent="0.25">
      <c r="A63" s="46"/>
      <c r="C63" s="46"/>
    </row>
    <row r="64" spans="1:6" x14ac:dyDescent="0.25">
      <c r="A64" s="46"/>
      <c r="C64" s="46"/>
    </row>
    <row r="65" spans="1:3" x14ac:dyDescent="0.25">
      <c r="A65" s="46"/>
      <c r="C65" s="46"/>
    </row>
    <row r="66" spans="1:3" x14ac:dyDescent="0.25">
      <c r="A66" s="46"/>
      <c r="C66" s="46"/>
    </row>
    <row r="67" spans="1:3" x14ac:dyDescent="0.25">
      <c r="A67" s="46"/>
      <c r="C67" s="46"/>
    </row>
    <row r="68" spans="1:3" x14ac:dyDescent="0.25">
      <c r="A68" s="46"/>
      <c r="C68" s="46"/>
    </row>
    <row r="69" spans="1:3" x14ac:dyDescent="0.25">
      <c r="A69" s="46"/>
      <c r="C69" s="46"/>
    </row>
    <row r="70" spans="1:3" x14ac:dyDescent="0.25">
      <c r="A70" s="46"/>
      <c r="C70" s="46"/>
    </row>
    <row r="71" spans="1:3" x14ac:dyDescent="0.25">
      <c r="A71" s="46"/>
      <c r="C71" s="46"/>
    </row>
    <row r="72" spans="1:3" x14ac:dyDescent="0.25">
      <c r="A72" s="46"/>
      <c r="C72" s="46"/>
    </row>
    <row r="73" spans="1:3" x14ac:dyDescent="0.25">
      <c r="A73" s="46"/>
      <c r="C73" s="46"/>
    </row>
    <row r="74" spans="1:3" x14ac:dyDescent="0.25">
      <c r="A74" s="46"/>
      <c r="C74" s="46"/>
    </row>
    <row r="75" spans="1:3" x14ac:dyDescent="0.25">
      <c r="A75" s="46"/>
      <c r="C75" s="46"/>
    </row>
    <row r="76" spans="1:3" x14ac:dyDescent="0.25">
      <c r="A76" s="46"/>
      <c r="C76" s="46"/>
    </row>
    <row r="77" spans="1:3" x14ac:dyDescent="0.25">
      <c r="A77" s="46"/>
      <c r="C77" s="46"/>
    </row>
    <row r="78" spans="1:3" x14ac:dyDescent="0.25">
      <c r="A78" s="46"/>
      <c r="C78" s="46"/>
    </row>
    <row r="79" spans="1:3" x14ac:dyDescent="0.25">
      <c r="A79" s="46"/>
      <c r="C79" s="46"/>
    </row>
    <row r="80" spans="1:3" x14ac:dyDescent="0.25">
      <c r="A80" s="46"/>
      <c r="C80" s="46"/>
    </row>
    <row r="81" spans="1:3" x14ac:dyDescent="0.25">
      <c r="A81" s="46"/>
      <c r="C81" s="46"/>
    </row>
    <row r="82" spans="1:3" x14ac:dyDescent="0.25">
      <c r="A82" s="46"/>
      <c r="C82" s="46"/>
    </row>
    <row r="83" spans="1:3" x14ac:dyDescent="0.25">
      <c r="A83" s="46"/>
      <c r="C83" s="46"/>
    </row>
    <row r="84" spans="1:3" x14ac:dyDescent="0.25">
      <c r="A84" s="46"/>
      <c r="C84" s="46"/>
    </row>
    <row r="85" spans="1:3" x14ac:dyDescent="0.25">
      <c r="A85" s="46"/>
      <c r="C85" s="46"/>
    </row>
    <row r="86" spans="1:3" x14ac:dyDescent="0.25">
      <c r="A86" s="46"/>
      <c r="C86" s="46"/>
    </row>
    <row r="87" spans="1:3" x14ac:dyDescent="0.25">
      <c r="A87" s="46"/>
      <c r="C87" s="46"/>
    </row>
    <row r="88" spans="1:3" x14ac:dyDescent="0.25">
      <c r="A88" s="46"/>
      <c r="C88" s="46"/>
    </row>
    <row r="89" spans="1:3" x14ac:dyDescent="0.25">
      <c r="A89" s="46"/>
      <c r="C89" s="46"/>
    </row>
    <row r="90" spans="1:3" x14ac:dyDescent="0.25">
      <c r="A90" s="46"/>
      <c r="C90" s="46"/>
    </row>
    <row r="91" spans="1:3" x14ac:dyDescent="0.25">
      <c r="A91" s="46"/>
      <c r="C91" s="46"/>
    </row>
    <row r="92" spans="1:3" x14ac:dyDescent="0.25">
      <c r="A92" s="46"/>
      <c r="C92" s="46"/>
    </row>
    <row r="93" spans="1:3" x14ac:dyDescent="0.25">
      <c r="A93" s="46"/>
      <c r="C93" s="46"/>
    </row>
  </sheetData>
  <protectedRanges>
    <protectedRange sqref="C1:F65535 A1:A65535" name="Plage1"/>
  </protectedRange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Fiche d'identité</vt:lpstr>
      <vt:lpstr>INTERVENTIONS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2018-06-18T20:17:08Z</dcterms:modified>
</cp:coreProperties>
</file>