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84ddbc2034b054b/Documents/"/>
    </mc:Choice>
  </mc:AlternateContent>
  <xr:revisionPtr revIDLastSave="6" documentId="8_{50FAA75F-BB80-45FE-B207-CD12CB63BC34}" xr6:coauthVersionLast="40" xr6:coauthVersionMax="40" xr10:uidLastSave="{0968C24A-7705-4F8B-A07F-C5F060F2F136}"/>
  <bookViews>
    <workbookView xWindow="-120" yWindow="-120" windowWidth="25440" windowHeight="15390" xr2:uid="{E3A3837C-C83A-4C90-8926-B046244753F6}"/>
  </bookViews>
  <sheets>
    <sheet name="Répartion" sheetId="3" r:id="rId1"/>
    <sheet name="Tarifs" sheetId="4" r:id="rId2"/>
    <sheet name="Data" sheetId="1" r:id="rId3"/>
    <sheet name="Volume" sheetId="5" r:id="rId4"/>
    <sheet name="Factures" sheetId="2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5" l="1"/>
  <c r="M15" i="5"/>
  <c r="L15" i="5"/>
  <c r="K15" i="5"/>
  <c r="J15" i="5"/>
  <c r="I15" i="5"/>
  <c r="N14" i="5"/>
  <c r="M14" i="5"/>
  <c r="L14" i="5"/>
  <c r="K14" i="5"/>
  <c r="J14" i="5"/>
  <c r="I14" i="5"/>
  <c r="N13" i="5"/>
  <c r="M13" i="5"/>
  <c r="L13" i="5"/>
  <c r="K13" i="5"/>
  <c r="J13" i="5"/>
  <c r="I13" i="5"/>
  <c r="N12" i="5"/>
  <c r="M12" i="5"/>
  <c r="L12" i="5"/>
  <c r="K12" i="5"/>
  <c r="J12" i="5"/>
  <c r="I12" i="5"/>
  <c r="N11" i="5"/>
  <c r="M11" i="5"/>
  <c r="L11" i="5"/>
  <c r="K11" i="5"/>
  <c r="J11" i="5"/>
  <c r="I11" i="5"/>
  <c r="N10" i="5"/>
  <c r="M10" i="5"/>
  <c r="L10" i="5"/>
  <c r="K10" i="5"/>
  <c r="J10" i="5"/>
  <c r="I10" i="5"/>
  <c r="N9" i="5"/>
  <c r="M9" i="5"/>
  <c r="L9" i="5"/>
  <c r="K9" i="5"/>
  <c r="J9" i="5"/>
  <c r="I9" i="5"/>
  <c r="N8" i="5"/>
  <c r="M8" i="5"/>
  <c r="L8" i="5"/>
  <c r="K8" i="5"/>
  <c r="J8" i="5"/>
  <c r="I8" i="5"/>
  <c r="N7" i="5"/>
  <c r="M7" i="5"/>
  <c r="L7" i="5"/>
  <c r="K7" i="5"/>
  <c r="J7" i="5"/>
  <c r="I7" i="5"/>
  <c r="N6" i="5"/>
  <c r="M6" i="5"/>
  <c r="L6" i="5"/>
  <c r="K6" i="5"/>
  <c r="J6" i="5"/>
  <c r="I6" i="5"/>
  <c r="N5" i="5"/>
  <c r="M5" i="5"/>
  <c r="L5" i="5"/>
  <c r="K5" i="5"/>
  <c r="J5" i="5"/>
  <c r="I5" i="5"/>
  <c r="N4" i="5"/>
  <c r="M4" i="5"/>
  <c r="L4" i="5"/>
  <c r="K4" i="5"/>
  <c r="J4" i="5"/>
  <c r="I4" i="5"/>
  <c r="H15" i="5"/>
  <c r="G15" i="5"/>
  <c r="F15" i="5"/>
  <c r="H14" i="5"/>
  <c r="G14" i="5"/>
  <c r="F14" i="5"/>
  <c r="H13" i="5"/>
  <c r="G13" i="5"/>
  <c r="F13" i="5"/>
  <c r="H12" i="5"/>
  <c r="G12" i="5"/>
  <c r="F12" i="5"/>
  <c r="H11" i="5"/>
  <c r="G11" i="5"/>
  <c r="F11" i="5"/>
  <c r="H10" i="5"/>
  <c r="G10" i="5"/>
  <c r="F10" i="5"/>
  <c r="H9" i="5"/>
  <c r="G9" i="5"/>
  <c r="F9" i="5"/>
  <c r="H8" i="5"/>
  <c r="G8" i="5"/>
  <c r="F8" i="5"/>
  <c r="H7" i="5"/>
  <c r="G7" i="5"/>
  <c r="F7" i="5"/>
  <c r="H6" i="5"/>
  <c r="G6" i="5"/>
  <c r="F6" i="5"/>
  <c r="H5" i="5"/>
  <c r="G5" i="5"/>
  <c r="F5" i="5"/>
  <c r="H4" i="5"/>
  <c r="G4" i="5"/>
  <c r="F4" i="5"/>
  <c r="E15" i="5"/>
  <c r="E14" i="5"/>
  <c r="E13" i="5"/>
  <c r="E12" i="5"/>
  <c r="E11" i="5"/>
  <c r="E10" i="5"/>
  <c r="E9" i="5"/>
  <c r="E8" i="5"/>
  <c r="E7" i="5"/>
  <c r="E6" i="5"/>
  <c r="E5" i="5"/>
  <c r="E4" i="5"/>
  <c r="D15" i="5"/>
  <c r="D14" i="5"/>
  <c r="D13" i="5"/>
  <c r="D12" i="5"/>
  <c r="D11" i="5"/>
  <c r="D10" i="5"/>
  <c r="D9" i="5"/>
  <c r="D8" i="5"/>
  <c r="D7" i="5"/>
  <c r="D6" i="5"/>
  <c r="D5" i="5"/>
  <c r="D4" i="5"/>
  <c r="C15" i="5"/>
  <c r="C14" i="5"/>
  <c r="C13" i="5"/>
  <c r="C12" i="5"/>
  <c r="C11" i="5"/>
  <c r="C10" i="5"/>
  <c r="C9" i="5"/>
  <c r="C8" i="5"/>
  <c r="C7" i="5"/>
  <c r="C6" i="5"/>
  <c r="C5" i="5"/>
  <c r="C4" i="5"/>
  <c r="B6" i="3"/>
</calcChain>
</file>

<file path=xl/sharedStrings.xml><?xml version="1.0" encoding="utf-8"?>
<sst xmlns="http://schemas.openxmlformats.org/spreadsheetml/2006/main" count="133" uniqueCount="26">
  <si>
    <t>Art1</t>
  </si>
  <si>
    <t>Art2</t>
  </si>
  <si>
    <t>Art3</t>
  </si>
  <si>
    <t>Presta1</t>
  </si>
  <si>
    <t>Presta2</t>
  </si>
  <si>
    <t>Presta3</t>
  </si>
  <si>
    <t>Presta4</t>
  </si>
  <si>
    <t>Volume</t>
  </si>
  <si>
    <t>Total</t>
  </si>
  <si>
    <t>&gt;50%</t>
  </si>
  <si>
    <t>Entre 40 et 50%</t>
  </si>
  <si>
    <t>Entre 30 et 40%</t>
  </si>
  <si>
    <t>Entre 20 et 30%</t>
  </si>
  <si>
    <t>Entre 10 et 20%</t>
  </si>
  <si>
    <t>Entre 0 et 10%</t>
  </si>
  <si>
    <t>01</t>
  </si>
  <si>
    <t>Région</t>
  </si>
  <si>
    <t>R1</t>
  </si>
  <si>
    <t>R2</t>
  </si>
  <si>
    <t>R3</t>
  </si>
  <si>
    <t>R4</t>
  </si>
  <si>
    <t>R5</t>
  </si>
  <si>
    <t>R6</t>
  </si>
  <si>
    <t>Mois</t>
  </si>
  <si>
    <t>02</t>
  </si>
  <si>
    <t>Total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</si>
</sst>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6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1" xfId="0" applyBorder="1"/>
    <xf numFmtId="0" fontId="0" fillId="0" borderId="6" xfId="0" applyBorder="1"/>
    <xf numFmtId="0" fontId="2" fillId="0" borderId="7" xfId="0" applyFont="1" applyBorder="1" applyAlignment="1">
      <alignment horizontal="center"/>
    </xf>
    <xf numFmtId="0" fontId="0" fillId="0" borderId="8" xfId="0" applyBorder="1"/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7" xfId="0" applyBorder="1"/>
    <xf numFmtId="0" fontId="0" fillId="0" borderId="10" xfId="0" applyBorder="1"/>
    <xf numFmtId="0" fontId="0" fillId="0" borderId="17" xfId="0" applyBorder="1"/>
    <xf numFmtId="0" fontId="0" fillId="0" borderId="19" xfId="0" applyBorder="1"/>
    <xf numFmtId="0" fontId="2" fillId="0" borderId="27" xfId="0" applyFont="1" applyBorder="1" applyAlignment="1">
      <alignment horizontal="center"/>
    </xf>
    <xf numFmtId="0" fontId="0" fillId="0" borderId="2" xfId="0" applyBorder="1"/>
    <xf numFmtId="0" fontId="0" fillId="0" borderId="23" xfId="0" applyBorder="1"/>
    <xf numFmtId="0" fontId="0" fillId="0" borderId="24" xfId="0" applyBorder="1"/>
    <xf numFmtId="0" fontId="0" fillId="0" borderId="30" xfId="0" applyBorder="1"/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/>
    <xf numFmtId="0" fontId="0" fillId="0" borderId="9" xfId="0" applyBorder="1"/>
    <xf numFmtId="0" fontId="0" fillId="0" borderId="18" xfId="0" applyBorder="1"/>
    <xf numFmtId="49" fontId="0" fillId="0" borderId="6" xfId="0" applyNumberFormat="1" applyBorder="1" applyAlignment="1">
      <alignment horizontal="center"/>
    </xf>
    <xf numFmtId="49" fontId="0" fillId="0" borderId="8" xfId="0" applyNumberFormat="1" applyBorder="1" applyAlignment="1">
      <alignment horizontal="center"/>
    </xf>
    <xf numFmtId="49" fontId="0" fillId="0" borderId="17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3" fontId="0" fillId="0" borderId="11" xfId="0" applyNumberFormat="1" applyBorder="1" applyAlignment="1">
      <alignment horizontal="center"/>
    </xf>
    <xf numFmtId="3" fontId="0" fillId="0" borderId="4" xfId="0" applyNumberFormat="1" applyBorder="1" applyAlignment="1">
      <alignment horizontal="center"/>
    </xf>
    <xf numFmtId="3" fontId="0" fillId="0" borderId="5" xfId="0" applyNumberFormat="1" applyBorder="1" applyAlignment="1">
      <alignment horizontal="center"/>
    </xf>
    <xf numFmtId="3" fontId="0" fillId="0" borderId="12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3" fontId="0" fillId="0" borderId="13" xfId="0" applyNumberForma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3" fontId="0" fillId="0" borderId="10" xfId="0" applyNumberFormat="1" applyBorder="1" applyAlignment="1">
      <alignment horizontal="center"/>
    </xf>
    <xf numFmtId="3" fontId="0" fillId="0" borderId="20" xfId="0" applyNumberFormat="1" applyBorder="1" applyAlignment="1">
      <alignment horizontal="center"/>
    </xf>
    <xf numFmtId="3" fontId="0" fillId="0" borderId="18" xfId="0" applyNumberFormat="1" applyBorder="1" applyAlignment="1">
      <alignment horizontal="center"/>
    </xf>
    <xf numFmtId="3" fontId="0" fillId="0" borderId="19" xfId="0" applyNumberFormat="1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9" fontId="0" fillId="0" borderId="28" xfId="1" applyFont="1" applyBorder="1" applyAlignment="1">
      <alignment horizontal="center"/>
    </xf>
    <xf numFmtId="9" fontId="0" fillId="0" borderId="29" xfId="1" applyFont="1" applyBorder="1" applyAlignment="1">
      <alignment horizontal="center"/>
    </xf>
    <xf numFmtId="9" fontId="0" fillId="0" borderId="31" xfId="1" applyFont="1" applyBorder="1" applyAlignment="1">
      <alignment horizontal="center"/>
    </xf>
    <xf numFmtId="9" fontId="2" fillId="0" borderId="27" xfId="1" applyFont="1" applyBorder="1" applyAlignment="1">
      <alignment horizontal="center"/>
    </xf>
    <xf numFmtId="1" fontId="0" fillId="0" borderId="17" xfId="0" applyNumberFormat="1" applyBorder="1" applyAlignment="1">
      <alignment horizontal="center"/>
    </xf>
    <xf numFmtId="1" fontId="0" fillId="0" borderId="18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3" fontId="0" fillId="0" borderId="40" xfId="0" applyNumberFormat="1" applyBorder="1" applyAlignment="1">
      <alignment horizontal="center"/>
    </xf>
    <xf numFmtId="3" fontId="0" fillId="0" borderId="33" xfId="0" applyNumberFormat="1" applyBorder="1" applyAlignment="1">
      <alignment horizontal="center"/>
    </xf>
    <xf numFmtId="3" fontId="0" fillId="0" borderId="41" xfId="0" applyNumberFormat="1" applyBorder="1" applyAlignment="1">
      <alignment horizontal="center"/>
    </xf>
    <xf numFmtId="3" fontId="0" fillId="0" borderId="42" xfId="0" applyNumberForma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2" borderId="21" xfId="0" applyFill="1" applyBorder="1"/>
    <xf numFmtId="0" fontId="0" fillId="2" borderId="24" xfId="0" applyFill="1" applyBorder="1"/>
    <xf numFmtId="0" fontId="0" fillId="2" borderId="22" xfId="0" applyFill="1" applyBorder="1"/>
    <xf numFmtId="0" fontId="0" fillId="2" borderId="23" xfId="0" applyFill="1" applyBorder="1"/>
  </cellXfs>
  <cellStyles count="2">
    <cellStyle name="Normal" xfId="0" builtinId="0"/>
    <cellStyle name="Pourcentage" xfId="1" builtinId="5"/>
  </cellStyles>
  <dxfs count="1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F909F-D9E2-4749-9AB9-4D20E463D36E}">
  <dimension ref="A1:B6"/>
  <sheetViews>
    <sheetView tabSelected="1" workbookViewId="0">
      <selection activeCell="D9" sqref="D9"/>
    </sheetView>
  </sheetViews>
  <sheetFormatPr baseColWidth="10" defaultRowHeight="15" x14ac:dyDescent="0.25"/>
  <sheetData>
    <row r="1" spans="1:2" ht="15.75" thickBot="1" x14ac:dyDescent="0.3">
      <c r="A1" s="17"/>
      <c r="B1" s="16" t="s">
        <v>7</v>
      </c>
    </row>
    <row r="2" spans="1:2" x14ac:dyDescent="0.25">
      <c r="A2" s="18" t="s">
        <v>3</v>
      </c>
      <c r="B2" s="53">
        <v>0.55000000000000004</v>
      </c>
    </row>
    <row r="3" spans="1:2" x14ac:dyDescent="0.25">
      <c r="A3" s="19" t="s">
        <v>4</v>
      </c>
      <c r="B3" s="54">
        <v>0.34</v>
      </c>
    </row>
    <row r="4" spans="1:2" x14ac:dyDescent="0.25">
      <c r="A4" s="19" t="s">
        <v>5</v>
      </c>
      <c r="B4" s="54">
        <v>0.11</v>
      </c>
    </row>
    <row r="5" spans="1:2" ht="15.75" thickBot="1" x14ac:dyDescent="0.3">
      <c r="A5" s="20" t="s">
        <v>6</v>
      </c>
      <c r="B5" s="55">
        <v>0</v>
      </c>
    </row>
    <row r="6" spans="1:2" ht="15.75" thickBot="1" x14ac:dyDescent="0.3">
      <c r="A6" s="17" t="s">
        <v>8</v>
      </c>
      <c r="B6" s="56">
        <f>SUM(B2:B5)</f>
        <v>1.0000000000000002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74E5E-9372-4C6A-B73E-55453902F3F3}">
  <dimension ref="A1:M8"/>
  <sheetViews>
    <sheetView workbookViewId="0">
      <selection activeCell="G15" sqref="G15"/>
    </sheetView>
  </sheetViews>
  <sheetFormatPr baseColWidth="10" defaultRowHeight="15" x14ac:dyDescent="0.25"/>
  <cols>
    <col min="1" max="1" width="14.42578125" bestFit="1" customWidth="1"/>
  </cols>
  <sheetData>
    <row r="1" spans="1:13" x14ac:dyDescent="0.25">
      <c r="B1" s="21" t="s">
        <v>3</v>
      </c>
      <c r="C1" s="22"/>
      <c r="D1" s="23"/>
      <c r="E1" s="21" t="s">
        <v>4</v>
      </c>
      <c r="F1" s="22"/>
      <c r="G1" s="23"/>
      <c r="H1" s="21" t="s">
        <v>5</v>
      </c>
      <c r="I1" s="22"/>
      <c r="J1" s="23"/>
      <c r="K1" s="21" t="s">
        <v>6</v>
      </c>
      <c r="L1" s="22"/>
      <c r="M1" s="23"/>
    </row>
    <row r="2" spans="1:13" ht="15.75" thickBot="1" x14ac:dyDescent="0.3">
      <c r="B2" s="10" t="s">
        <v>0</v>
      </c>
      <c r="C2" s="8" t="s">
        <v>1</v>
      </c>
      <c r="D2" s="9" t="s">
        <v>2</v>
      </c>
      <c r="E2" s="10" t="s">
        <v>0</v>
      </c>
      <c r="F2" s="8" t="s">
        <v>1</v>
      </c>
      <c r="G2" s="9" t="s">
        <v>2</v>
      </c>
      <c r="H2" s="10" t="s">
        <v>0</v>
      </c>
      <c r="I2" s="8" t="s">
        <v>1</v>
      </c>
      <c r="J2" s="9" t="s">
        <v>2</v>
      </c>
      <c r="K2" s="10" t="s">
        <v>0</v>
      </c>
      <c r="L2" s="8" t="s">
        <v>1</v>
      </c>
      <c r="M2" s="9" t="s">
        <v>2</v>
      </c>
    </row>
    <row r="3" spans="1:13" x14ac:dyDescent="0.25">
      <c r="A3" s="24" t="s">
        <v>9</v>
      </c>
      <c r="B3" s="14">
        <v>0.185</v>
      </c>
      <c r="C3" s="26">
        <v>1.0200000000000001E-2</v>
      </c>
      <c r="D3" s="15">
        <v>0.254</v>
      </c>
      <c r="E3" s="14">
        <v>0.185</v>
      </c>
      <c r="F3" s="26">
        <v>1.0200000000000001E-2</v>
      </c>
      <c r="G3" s="15">
        <v>0.254</v>
      </c>
      <c r="H3" s="14">
        <v>0.185</v>
      </c>
      <c r="I3" s="26">
        <v>1.0200000000000001E-2</v>
      </c>
      <c r="J3" s="15">
        <v>0.254</v>
      </c>
      <c r="K3" s="14">
        <v>0.185</v>
      </c>
      <c r="L3" s="26">
        <v>1.0200000000000001E-2</v>
      </c>
      <c r="M3" s="15">
        <v>0.254</v>
      </c>
    </row>
    <row r="4" spans="1:13" x14ac:dyDescent="0.25">
      <c r="A4" s="24" t="s">
        <v>10</v>
      </c>
      <c r="B4" s="5">
        <v>0.191</v>
      </c>
      <c r="C4" s="4">
        <v>1.8800000000000001E-2</v>
      </c>
      <c r="D4" s="12">
        <v>0.27500000000000002</v>
      </c>
      <c r="E4" s="5">
        <v>0.191</v>
      </c>
      <c r="F4" s="4">
        <v>1.8800000000000001E-2</v>
      </c>
      <c r="G4" s="12">
        <v>0.27500000000000002</v>
      </c>
      <c r="H4" s="5">
        <v>0.191</v>
      </c>
      <c r="I4" s="4">
        <v>1.8800000000000001E-2</v>
      </c>
      <c r="J4" s="12">
        <v>0.27500000000000002</v>
      </c>
      <c r="K4" s="5">
        <v>0.191</v>
      </c>
      <c r="L4" s="4">
        <v>1.8800000000000001E-2</v>
      </c>
      <c r="M4" s="12">
        <v>0.27500000000000002</v>
      </c>
    </row>
    <row r="5" spans="1:13" x14ac:dyDescent="0.25">
      <c r="A5" s="24" t="s">
        <v>11</v>
      </c>
      <c r="B5" s="5">
        <v>0.20499999999999999</v>
      </c>
      <c r="C5" s="4">
        <v>2.5000000000000001E-2</v>
      </c>
      <c r="D5" s="12">
        <v>0.312</v>
      </c>
      <c r="E5" s="5">
        <v>0.20499999999999999</v>
      </c>
      <c r="F5" s="4">
        <v>2.5000000000000001E-2</v>
      </c>
      <c r="G5" s="12">
        <v>0.312</v>
      </c>
      <c r="H5" s="5">
        <v>0.20499999999999999</v>
      </c>
      <c r="I5" s="4">
        <v>2.5000000000000001E-2</v>
      </c>
      <c r="J5" s="12">
        <v>0.312</v>
      </c>
      <c r="K5" s="5">
        <v>0.20499999999999999</v>
      </c>
      <c r="L5" s="4">
        <v>2.5000000000000001E-2</v>
      </c>
      <c r="M5" s="12">
        <v>0.312</v>
      </c>
    </row>
    <row r="6" spans="1:13" x14ac:dyDescent="0.25">
      <c r="A6" s="24" t="s">
        <v>12</v>
      </c>
      <c r="B6" s="5">
        <v>0.27500000000000002</v>
      </c>
      <c r="C6" s="4">
        <v>3.32E-2</v>
      </c>
      <c r="D6" s="12">
        <v>0.375</v>
      </c>
      <c r="E6" s="5">
        <v>0.27500000000000002</v>
      </c>
      <c r="F6" s="4">
        <v>3.32E-2</v>
      </c>
      <c r="G6" s="12">
        <v>0.375</v>
      </c>
      <c r="H6" s="5">
        <v>0.27500000000000002</v>
      </c>
      <c r="I6" s="4">
        <v>3.32E-2</v>
      </c>
      <c r="J6" s="12">
        <v>0.375</v>
      </c>
      <c r="K6" s="5">
        <v>0.27500000000000002</v>
      </c>
      <c r="L6" s="4">
        <v>3.32E-2</v>
      </c>
      <c r="M6" s="12">
        <v>0.375</v>
      </c>
    </row>
    <row r="7" spans="1:13" x14ac:dyDescent="0.25">
      <c r="A7" s="24" t="s">
        <v>13</v>
      </c>
      <c r="B7" s="5">
        <v>0.32200000000000001</v>
      </c>
      <c r="C7" s="4">
        <v>3.95E-2</v>
      </c>
      <c r="D7" s="12">
        <v>0.42499999999999999</v>
      </c>
      <c r="E7" s="5">
        <v>0.32200000000000001</v>
      </c>
      <c r="F7" s="4">
        <v>3.95E-2</v>
      </c>
      <c r="G7" s="12">
        <v>0.42499999999999999</v>
      </c>
      <c r="H7" s="5">
        <v>0.32200000000000001</v>
      </c>
      <c r="I7" s="4">
        <v>3.95E-2</v>
      </c>
      <c r="J7" s="12">
        <v>0.42499999999999999</v>
      </c>
      <c r="K7" s="5">
        <v>0.32200000000000001</v>
      </c>
      <c r="L7" s="4">
        <v>3.95E-2</v>
      </c>
      <c r="M7" s="12">
        <v>0.42499999999999999</v>
      </c>
    </row>
    <row r="8" spans="1:13" ht="15.75" thickBot="1" x14ac:dyDescent="0.3">
      <c r="A8" s="24" t="s">
        <v>14</v>
      </c>
      <c r="B8" s="7">
        <v>0.41</v>
      </c>
      <c r="C8" s="25">
        <v>4.4999999999999998E-2</v>
      </c>
      <c r="D8" s="13">
        <v>0.52500000000000002</v>
      </c>
      <c r="E8" s="7">
        <v>0.41</v>
      </c>
      <c r="F8" s="25">
        <v>4.4999999999999998E-2</v>
      </c>
      <c r="G8" s="13">
        <v>0.52500000000000002</v>
      </c>
      <c r="H8" s="7">
        <v>0.41</v>
      </c>
      <c r="I8" s="25">
        <v>4.4999999999999998E-2</v>
      </c>
      <c r="J8" s="13">
        <v>0.52500000000000002</v>
      </c>
      <c r="K8" s="7">
        <v>0.41</v>
      </c>
      <c r="L8" s="25">
        <v>4.4999999999999998E-2</v>
      </c>
      <c r="M8" s="13">
        <v>0.52500000000000002</v>
      </c>
    </row>
  </sheetData>
  <mergeCells count="4">
    <mergeCell ref="B1:D1"/>
    <mergeCell ref="E1:G1"/>
    <mergeCell ref="H1:J1"/>
    <mergeCell ref="K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227B1E-EF07-4300-8298-1EA9D3E10C38}">
  <dimension ref="A1:Q13"/>
  <sheetViews>
    <sheetView workbookViewId="0">
      <selection sqref="A1:E13"/>
    </sheetView>
  </sheetViews>
  <sheetFormatPr baseColWidth="10" defaultRowHeight="15" x14ac:dyDescent="0.25"/>
  <cols>
    <col min="1" max="1" width="5.42578125" bestFit="1" customWidth="1"/>
    <col min="2" max="2" width="7.140625" bestFit="1" customWidth="1"/>
  </cols>
  <sheetData>
    <row r="1" spans="1:17" ht="15.75" thickBot="1" x14ac:dyDescent="0.3">
      <c r="A1" s="32" t="s">
        <v>23</v>
      </c>
      <c r="B1" s="33" t="s">
        <v>16</v>
      </c>
      <c r="C1" s="34" t="s">
        <v>0</v>
      </c>
      <c r="D1" s="35" t="s">
        <v>1</v>
      </c>
      <c r="E1" s="33" t="s">
        <v>2</v>
      </c>
    </row>
    <row r="2" spans="1:17" x14ac:dyDescent="0.25">
      <c r="A2" s="30" t="s">
        <v>15</v>
      </c>
      <c r="B2" s="11" t="s">
        <v>17</v>
      </c>
      <c r="C2" s="36">
        <v>33386</v>
      </c>
      <c r="D2" s="37">
        <v>85762</v>
      </c>
      <c r="E2" s="38">
        <v>75406</v>
      </c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 x14ac:dyDescent="0.25">
      <c r="A3" s="27" t="s">
        <v>15</v>
      </c>
      <c r="B3" s="6" t="s">
        <v>18</v>
      </c>
      <c r="C3" s="39">
        <v>56482</v>
      </c>
      <c r="D3" s="40">
        <v>91608</v>
      </c>
      <c r="E3" s="41">
        <v>43911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</row>
    <row r="4" spans="1:17" x14ac:dyDescent="0.25">
      <c r="A4" s="27" t="s">
        <v>15</v>
      </c>
      <c r="B4" s="6" t="s">
        <v>19</v>
      </c>
      <c r="C4" s="39">
        <v>25991</v>
      </c>
      <c r="D4" s="40">
        <v>40602</v>
      </c>
      <c r="E4" s="41">
        <v>30439</v>
      </c>
      <c r="F4" s="1"/>
      <c r="G4" s="1"/>
      <c r="H4" s="1"/>
    </row>
    <row r="5" spans="1:17" x14ac:dyDescent="0.25">
      <c r="A5" s="27" t="s">
        <v>15</v>
      </c>
      <c r="B5" s="6" t="s">
        <v>20</v>
      </c>
      <c r="C5" s="39">
        <v>56687</v>
      </c>
      <c r="D5" s="40">
        <v>32472</v>
      </c>
      <c r="E5" s="41">
        <v>36774</v>
      </c>
      <c r="F5" s="3"/>
      <c r="G5" s="3"/>
      <c r="H5" s="3"/>
    </row>
    <row r="6" spans="1:17" x14ac:dyDescent="0.25">
      <c r="A6" s="27" t="s">
        <v>15</v>
      </c>
      <c r="B6" s="6" t="s">
        <v>21</v>
      </c>
      <c r="C6" s="39">
        <v>38985</v>
      </c>
      <c r="D6" s="40">
        <v>48234</v>
      </c>
      <c r="E6" s="41">
        <v>49118</v>
      </c>
    </row>
    <row r="7" spans="1:17" ht="15.75" thickBot="1" x14ac:dyDescent="0.3">
      <c r="A7" s="28" t="s">
        <v>15</v>
      </c>
      <c r="B7" s="9" t="s">
        <v>22</v>
      </c>
      <c r="C7" s="42">
        <v>32083</v>
      </c>
      <c r="D7" s="43">
        <v>87286</v>
      </c>
      <c r="E7" s="44">
        <v>37725</v>
      </c>
    </row>
    <row r="8" spans="1:17" x14ac:dyDescent="0.25">
      <c r="A8" s="29" t="s">
        <v>24</v>
      </c>
      <c r="B8" s="31" t="s">
        <v>17</v>
      </c>
      <c r="C8" s="45">
        <v>25438</v>
      </c>
      <c r="D8" s="46">
        <v>30419</v>
      </c>
      <c r="E8" s="47">
        <v>95523</v>
      </c>
    </row>
    <row r="9" spans="1:17" x14ac:dyDescent="0.25">
      <c r="A9" s="27" t="s">
        <v>24</v>
      </c>
      <c r="B9" s="6" t="s">
        <v>18</v>
      </c>
      <c r="C9" s="39">
        <v>37832</v>
      </c>
      <c r="D9" s="40">
        <v>110105</v>
      </c>
      <c r="E9" s="41">
        <v>35972</v>
      </c>
    </row>
    <row r="10" spans="1:17" x14ac:dyDescent="0.25">
      <c r="A10" s="27" t="s">
        <v>24</v>
      </c>
      <c r="B10" s="6" t="s">
        <v>19</v>
      </c>
      <c r="C10" s="39">
        <v>28919</v>
      </c>
      <c r="D10" s="40">
        <v>25554</v>
      </c>
      <c r="E10" s="41">
        <v>62430</v>
      </c>
    </row>
    <row r="11" spans="1:17" x14ac:dyDescent="0.25">
      <c r="A11" s="27" t="s">
        <v>24</v>
      </c>
      <c r="B11" s="6" t="s">
        <v>20</v>
      </c>
      <c r="C11" s="39">
        <v>60167</v>
      </c>
      <c r="D11" s="40">
        <v>46403</v>
      </c>
      <c r="E11" s="41">
        <v>76256</v>
      </c>
    </row>
    <row r="12" spans="1:17" x14ac:dyDescent="0.25">
      <c r="A12" s="27" t="s">
        <v>24</v>
      </c>
      <c r="B12" s="6" t="s">
        <v>21</v>
      </c>
      <c r="C12" s="39">
        <v>52078</v>
      </c>
      <c r="D12" s="40">
        <v>87696</v>
      </c>
      <c r="E12" s="41">
        <v>51746</v>
      </c>
    </row>
    <row r="13" spans="1:17" ht="15.75" thickBot="1" x14ac:dyDescent="0.3">
      <c r="A13" s="28" t="s">
        <v>24</v>
      </c>
      <c r="B13" s="9" t="s">
        <v>22</v>
      </c>
      <c r="C13" s="42">
        <v>31492</v>
      </c>
      <c r="D13" s="43">
        <v>26924</v>
      </c>
      <c r="E13" s="44">
        <v>87673</v>
      </c>
    </row>
  </sheetData>
  <pageMargins left="0.7" right="0.7" top="0.75" bottom="0.75" header="0.3" footer="0.3"/>
  <pageSetup paperSize="9" orientation="portrait" horizontalDpi="0" verticalDpi="0" r:id="rId1"/>
  <ignoredErrors>
    <ignoredError sqref="A2:A7 A8:A13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11C31D-997F-480B-8224-7C7391571E25}">
  <dimension ref="A1:N15"/>
  <sheetViews>
    <sheetView workbookViewId="0">
      <selection activeCell="K14" sqref="K14"/>
    </sheetView>
  </sheetViews>
  <sheetFormatPr baseColWidth="10" defaultRowHeight="15" x14ac:dyDescent="0.25"/>
  <cols>
    <col min="1" max="1" width="14.42578125" bestFit="1" customWidth="1"/>
  </cols>
  <sheetData>
    <row r="1" spans="1:14" x14ac:dyDescent="0.25">
      <c r="A1" t="s">
        <v>3</v>
      </c>
      <c r="B1" t="s">
        <v>4</v>
      </c>
      <c r="C1" t="s">
        <v>5</v>
      </c>
      <c r="D1" t="s">
        <v>6</v>
      </c>
    </row>
    <row r="2" spans="1:14" x14ac:dyDescent="0.25">
      <c r="C2" s="2" t="s">
        <v>3</v>
      </c>
      <c r="D2" s="2"/>
      <c r="E2" s="2"/>
      <c r="F2" s="2" t="s">
        <v>4</v>
      </c>
      <c r="G2" s="2"/>
      <c r="H2" s="2"/>
      <c r="I2" s="2" t="s">
        <v>5</v>
      </c>
      <c r="J2" s="2"/>
      <c r="K2" s="2"/>
      <c r="L2" s="2" t="s">
        <v>6</v>
      </c>
      <c r="M2" s="2"/>
      <c r="N2" s="2"/>
    </row>
    <row r="3" spans="1:14" ht="15.75" thickBot="1" x14ac:dyDescent="0.3">
      <c r="A3" s="48" t="s">
        <v>23</v>
      </c>
      <c r="B3" s="49" t="s">
        <v>16</v>
      </c>
      <c r="C3" s="50" t="s">
        <v>0</v>
      </c>
      <c r="D3" s="51" t="s">
        <v>1</v>
      </c>
      <c r="E3" s="52" t="s">
        <v>2</v>
      </c>
      <c r="F3" s="50" t="s">
        <v>0</v>
      </c>
      <c r="G3" s="51" t="s">
        <v>1</v>
      </c>
      <c r="H3" s="52" t="s">
        <v>2</v>
      </c>
      <c r="I3" s="50" t="s">
        <v>0</v>
      </c>
      <c r="J3" s="51" t="s">
        <v>1</v>
      </c>
      <c r="K3" s="52" t="s">
        <v>2</v>
      </c>
      <c r="L3" s="50" t="s">
        <v>0</v>
      </c>
      <c r="M3" s="51" t="s">
        <v>1</v>
      </c>
      <c r="N3" s="52" t="s">
        <v>2</v>
      </c>
    </row>
    <row r="4" spans="1:14" x14ac:dyDescent="0.25">
      <c r="A4" s="30" t="s">
        <v>15</v>
      </c>
      <c r="B4" s="11" t="s">
        <v>17</v>
      </c>
      <c r="C4" s="57">
        <f>SUMIFS(Data!$C:$C,Data!$A:$A,Volume!$A4,Data!$B:$B,Volume!$B4)*SUMIFS(Répartion!$B:$B,Répartion!$A:$A,Volume!$A$1)</f>
        <v>18362.300000000003</v>
      </c>
      <c r="D4" s="58">
        <f>SUMIFS(Data!$D:$D,Data!$A:$A,Volume!$A4,Data!$B:$B,Volume!$B4)*SUMIFS(Répartion!$B:$B,Répartion!$A:$A,Volume!$A$1)</f>
        <v>47169.100000000006</v>
      </c>
      <c r="E4" s="58">
        <f>SUMIFS(Data!$E:$E,Data!$A:$A,Volume!$A4,Data!$B:$B,Volume!$B4)*SUMIFS(Répartion!$B:$B,Répartion!$A:$A,Volume!$A$1)</f>
        <v>41473.300000000003</v>
      </c>
      <c r="F4" s="57">
        <f>SUMIFS(Data!$C:$C,Data!$A:$A,Volume!$A4,Data!$B:$B,Volume!$B4)*SUMIFS(Répartion!$B:$B,Répartion!$A:$A,Volume!$B$1)</f>
        <v>11351.240000000002</v>
      </c>
      <c r="G4" s="58">
        <f>SUMIFS(Data!$D:$D,Data!$A:$A,Volume!$A4,Data!$B:$B,Volume!$B4)*SUMIFS(Répartion!$B:$B,Répartion!$A:$A,Volume!$B$1)</f>
        <v>29159.08</v>
      </c>
      <c r="H4" s="58">
        <f>SUMIFS(Data!$E:$E,Data!$A:$A,Volume!$A4,Data!$B:$B,Volume!$B4)*SUMIFS(Répartion!$B:$B,Répartion!$A:$A,Volume!$B$1)</f>
        <v>25638.04</v>
      </c>
      <c r="I4" s="57">
        <f>SUMIFS(Data!$C:$C,Data!$A:$A,Volume!$A4,Data!$B:$B,Volume!$B4)*SUMIFS(Répartion!$B:$B,Répartion!$A:$A,Volume!$C$1)</f>
        <v>3672.46</v>
      </c>
      <c r="J4" s="58">
        <f>SUMIFS(Data!$D:$D,Data!$A:$A,Volume!$A4,Data!$B:$B,Volume!$B4)*SUMIFS(Répartion!$B:$B,Répartion!$A:$A,Volume!$C$1)</f>
        <v>9433.82</v>
      </c>
      <c r="K4" s="58">
        <f>SUMIFS(Data!$E:$E,Data!$A:$A,Volume!$A4,Data!$B:$B,Volume!$B4)*SUMIFS(Répartion!$B:$B,Répartion!$A:$A,Volume!$C$1)</f>
        <v>8294.66</v>
      </c>
      <c r="L4" s="57">
        <f>SUMIFS(Data!$C:$C,Data!$A:$A,Volume!$A4,Data!$B:$B,Volume!$B4)*SUMIFS(Répartion!$B:$B,Répartion!$A:$A,Volume!$D$1)</f>
        <v>0</v>
      </c>
      <c r="M4" s="58">
        <f>SUMIFS(Data!$D:$D,Data!$A:$A,Volume!$A4,Data!$B:$B,Volume!$B4)*SUMIFS(Répartion!$B:$B,Répartion!$A:$A,Volume!$D$1)</f>
        <v>0</v>
      </c>
      <c r="N4" s="58">
        <f>SUMIFS(Data!$E:$E,Data!$A:$A,Volume!$A4,Data!$B:$B,Volume!$B4)*SUMIFS(Répartion!$B:$B,Répartion!$A:$A,Volume!$D$1)</f>
        <v>0</v>
      </c>
    </row>
    <row r="5" spans="1:14" x14ac:dyDescent="0.25">
      <c r="A5" s="27" t="s">
        <v>15</v>
      </c>
      <c r="B5" s="6" t="s">
        <v>18</v>
      </c>
      <c r="C5" s="59">
        <f>SUMIFS(Data!$C:$C,Data!$A:$A,Volume!$A5,Data!$B:$B,Volume!$B5)*SUMIFS(Répartion!$B:$B,Répartion!$A:$A,Volume!$A$1)</f>
        <v>31065.100000000002</v>
      </c>
      <c r="D5" s="60">
        <f>SUMIFS(Data!$D:$D,Data!$A:$A,Volume!$A5,Data!$B:$B,Volume!$B5)*SUMIFS(Répartion!$B:$B,Répartion!$A:$A,Volume!$A$1)</f>
        <v>50384.4</v>
      </c>
      <c r="E5" s="61">
        <f>SUMIFS(Data!$E:$E,Data!$A:$A,Volume!$A5,Data!$B:$B,Volume!$B5)*SUMIFS(Répartion!$B:$B,Répartion!$A:$A,Volume!$A$1)</f>
        <v>24151.050000000003</v>
      </c>
      <c r="F5" s="59">
        <f>SUMIFS(Data!$C:$C,Data!$A:$A,Volume!$A5,Data!$B:$B,Volume!$B5)*SUMIFS(Répartion!$B:$B,Répartion!$A:$A,Volume!$B$1)</f>
        <v>19203.88</v>
      </c>
      <c r="G5" s="60">
        <f>SUMIFS(Data!$D:$D,Data!$A:$A,Volume!$A5,Data!$B:$B,Volume!$B5)*SUMIFS(Répartion!$B:$B,Répartion!$A:$A,Volume!$B$1)</f>
        <v>31146.720000000001</v>
      </c>
      <c r="H5" s="61">
        <f>SUMIFS(Data!$E:$E,Data!$A:$A,Volume!$A5,Data!$B:$B,Volume!$B5)*SUMIFS(Répartion!$B:$B,Répartion!$A:$A,Volume!$B$1)</f>
        <v>14929.740000000002</v>
      </c>
      <c r="I5" s="59">
        <f>SUMIFS(Data!$C:$C,Data!$A:$A,Volume!$A5,Data!$B:$B,Volume!$B5)*SUMIFS(Répartion!$B:$B,Répartion!$A:$A,Volume!$C$1)</f>
        <v>6213.02</v>
      </c>
      <c r="J5" s="60">
        <f>SUMIFS(Data!$D:$D,Data!$A:$A,Volume!$A5,Data!$B:$B,Volume!$B5)*SUMIFS(Répartion!$B:$B,Répartion!$A:$A,Volume!$C$1)</f>
        <v>10076.879999999999</v>
      </c>
      <c r="K5" s="61">
        <f>SUMIFS(Data!$E:$E,Data!$A:$A,Volume!$A5,Data!$B:$B,Volume!$B5)*SUMIFS(Répartion!$B:$B,Répartion!$A:$A,Volume!$C$1)</f>
        <v>4830.21</v>
      </c>
      <c r="L5" s="59">
        <f>SUMIFS(Data!$C:$C,Data!$A:$A,Volume!$A5,Data!$B:$B,Volume!$B5)*SUMIFS(Répartion!$B:$B,Répartion!$A:$A,Volume!$D$1)</f>
        <v>0</v>
      </c>
      <c r="M5" s="60">
        <f>SUMIFS(Data!$D:$D,Data!$A:$A,Volume!$A5,Data!$B:$B,Volume!$B5)*SUMIFS(Répartion!$B:$B,Répartion!$A:$A,Volume!$D$1)</f>
        <v>0</v>
      </c>
      <c r="N5" s="61">
        <f>SUMIFS(Data!$E:$E,Data!$A:$A,Volume!$A5,Data!$B:$B,Volume!$B5)*SUMIFS(Répartion!$B:$B,Répartion!$A:$A,Volume!$D$1)</f>
        <v>0</v>
      </c>
    </row>
    <row r="6" spans="1:14" x14ac:dyDescent="0.25">
      <c r="A6" s="27" t="s">
        <v>15</v>
      </c>
      <c r="B6" s="6" t="s">
        <v>19</v>
      </c>
      <c r="C6" s="59">
        <f>SUMIFS(Data!$C:$C,Data!$A:$A,Volume!$A6,Data!$B:$B,Volume!$B6)*SUMIFS(Répartion!$B:$B,Répartion!$A:$A,Volume!$A$1)</f>
        <v>14295.050000000001</v>
      </c>
      <c r="D6" s="60">
        <f>SUMIFS(Data!$D:$D,Data!$A:$A,Volume!$A6,Data!$B:$B,Volume!$B6)*SUMIFS(Répartion!$B:$B,Répartion!$A:$A,Volume!$A$1)</f>
        <v>22331.100000000002</v>
      </c>
      <c r="E6" s="61">
        <f>SUMIFS(Data!$E:$E,Data!$A:$A,Volume!$A6,Data!$B:$B,Volume!$B6)*SUMIFS(Répartion!$B:$B,Répartion!$A:$A,Volume!$A$1)</f>
        <v>16741.45</v>
      </c>
      <c r="F6" s="59">
        <f>SUMIFS(Data!$C:$C,Data!$A:$A,Volume!$A6,Data!$B:$B,Volume!$B6)*SUMIFS(Répartion!$B:$B,Répartion!$A:$A,Volume!$B$1)</f>
        <v>8836.94</v>
      </c>
      <c r="G6" s="60">
        <f>SUMIFS(Data!$D:$D,Data!$A:$A,Volume!$A6,Data!$B:$B,Volume!$B6)*SUMIFS(Répartion!$B:$B,Répartion!$A:$A,Volume!$B$1)</f>
        <v>13804.68</v>
      </c>
      <c r="H6" s="61">
        <f>SUMIFS(Data!$E:$E,Data!$A:$A,Volume!$A6,Data!$B:$B,Volume!$B6)*SUMIFS(Répartion!$B:$B,Répartion!$A:$A,Volume!$B$1)</f>
        <v>10349.26</v>
      </c>
      <c r="I6" s="59">
        <f>SUMIFS(Data!$C:$C,Data!$A:$A,Volume!$A6,Data!$B:$B,Volume!$B6)*SUMIFS(Répartion!$B:$B,Répartion!$A:$A,Volume!$C$1)</f>
        <v>2859.01</v>
      </c>
      <c r="J6" s="60">
        <f>SUMIFS(Data!$D:$D,Data!$A:$A,Volume!$A6,Data!$B:$B,Volume!$B6)*SUMIFS(Répartion!$B:$B,Répartion!$A:$A,Volume!$C$1)</f>
        <v>4466.22</v>
      </c>
      <c r="K6" s="61">
        <f>SUMIFS(Data!$E:$E,Data!$A:$A,Volume!$A6,Data!$B:$B,Volume!$B6)*SUMIFS(Répartion!$B:$B,Répartion!$A:$A,Volume!$C$1)</f>
        <v>3348.29</v>
      </c>
      <c r="L6" s="59">
        <f>SUMIFS(Data!$C:$C,Data!$A:$A,Volume!$A6,Data!$B:$B,Volume!$B6)*SUMIFS(Répartion!$B:$B,Répartion!$A:$A,Volume!$D$1)</f>
        <v>0</v>
      </c>
      <c r="M6" s="60">
        <f>SUMIFS(Data!$D:$D,Data!$A:$A,Volume!$A6,Data!$B:$B,Volume!$B6)*SUMIFS(Répartion!$B:$B,Répartion!$A:$A,Volume!$D$1)</f>
        <v>0</v>
      </c>
      <c r="N6" s="61">
        <f>SUMIFS(Data!$E:$E,Data!$A:$A,Volume!$A6,Data!$B:$B,Volume!$B6)*SUMIFS(Répartion!$B:$B,Répartion!$A:$A,Volume!$D$1)</f>
        <v>0</v>
      </c>
    </row>
    <row r="7" spans="1:14" x14ac:dyDescent="0.25">
      <c r="A7" s="27" t="s">
        <v>15</v>
      </c>
      <c r="B7" s="6" t="s">
        <v>20</v>
      </c>
      <c r="C7" s="59">
        <f>SUMIFS(Data!$C:$C,Data!$A:$A,Volume!$A7,Data!$B:$B,Volume!$B7)*SUMIFS(Répartion!$B:$B,Répartion!$A:$A,Volume!$A$1)</f>
        <v>31177.850000000002</v>
      </c>
      <c r="D7" s="60">
        <f>SUMIFS(Data!$D:$D,Data!$A:$A,Volume!$A7,Data!$B:$B,Volume!$B7)*SUMIFS(Répartion!$B:$B,Répartion!$A:$A,Volume!$A$1)</f>
        <v>17859.600000000002</v>
      </c>
      <c r="E7" s="61">
        <f>SUMIFS(Data!$E:$E,Data!$A:$A,Volume!$A7,Data!$B:$B,Volume!$B7)*SUMIFS(Répartion!$B:$B,Répartion!$A:$A,Volume!$A$1)</f>
        <v>20225.7</v>
      </c>
      <c r="F7" s="59">
        <f>SUMIFS(Data!$C:$C,Data!$A:$A,Volume!$A7,Data!$B:$B,Volume!$B7)*SUMIFS(Répartion!$B:$B,Répartion!$A:$A,Volume!$B$1)</f>
        <v>19273.580000000002</v>
      </c>
      <c r="G7" s="60">
        <f>SUMIFS(Data!$D:$D,Data!$A:$A,Volume!$A7,Data!$B:$B,Volume!$B7)*SUMIFS(Répartion!$B:$B,Répartion!$A:$A,Volume!$B$1)</f>
        <v>11040.480000000001</v>
      </c>
      <c r="H7" s="61">
        <f>SUMIFS(Data!$E:$E,Data!$A:$A,Volume!$A7,Data!$B:$B,Volume!$B7)*SUMIFS(Répartion!$B:$B,Répartion!$A:$A,Volume!$B$1)</f>
        <v>12503.160000000002</v>
      </c>
      <c r="I7" s="59">
        <f>SUMIFS(Data!$C:$C,Data!$A:$A,Volume!$A7,Data!$B:$B,Volume!$B7)*SUMIFS(Répartion!$B:$B,Répartion!$A:$A,Volume!$C$1)</f>
        <v>6235.57</v>
      </c>
      <c r="J7" s="60">
        <f>SUMIFS(Data!$D:$D,Data!$A:$A,Volume!$A7,Data!$B:$B,Volume!$B7)*SUMIFS(Répartion!$B:$B,Répartion!$A:$A,Volume!$C$1)</f>
        <v>3571.92</v>
      </c>
      <c r="K7" s="61">
        <f>SUMIFS(Data!$E:$E,Data!$A:$A,Volume!$A7,Data!$B:$B,Volume!$B7)*SUMIFS(Répartion!$B:$B,Répartion!$A:$A,Volume!$C$1)</f>
        <v>4045.14</v>
      </c>
      <c r="L7" s="59">
        <f>SUMIFS(Data!$C:$C,Data!$A:$A,Volume!$A7,Data!$B:$B,Volume!$B7)*SUMIFS(Répartion!$B:$B,Répartion!$A:$A,Volume!$D$1)</f>
        <v>0</v>
      </c>
      <c r="M7" s="60">
        <f>SUMIFS(Data!$D:$D,Data!$A:$A,Volume!$A7,Data!$B:$B,Volume!$B7)*SUMIFS(Répartion!$B:$B,Répartion!$A:$A,Volume!$D$1)</f>
        <v>0</v>
      </c>
      <c r="N7" s="61">
        <f>SUMIFS(Data!$E:$E,Data!$A:$A,Volume!$A7,Data!$B:$B,Volume!$B7)*SUMIFS(Répartion!$B:$B,Répartion!$A:$A,Volume!$D$1)</f>
        <v>0</v>
      </c>
    </row>
    <row r="8" spans="1:14" x14ac:dyDescent="0.25">
      <c r="A8" s="27" t="s">
        <v>15</v>
      </c>
      <c r="B8" s="6" t="s">
        <v>21</v>
      </c>
      <c r="C8" s="59">
        <f>SUMIFS(Data!$C:$C,Data!$A:$A,Volume!$A8,Data!$B:$B,Volume!$B8)*SUMIFS(Répartion!$B:$B,Répartion!$A:$A,Volume!$A$1)</f>
        <v>21441.75</v>
      </c>
      <c r="D8" s="60">
        <f>SUMIFS(Data!$D:$D,Data!$A:$A,Volume!$A8,Data!$B:$B,Volume!$B8)*SUMIFS(Répartion!$B:$B,Répartion!$A:$A,Volume!$A$1)</f>
        <v>26528.7</v>
      </c>
      <c r="E8" s="61">
        <f>SUMIFS(Data!$E:$E,Data!$A:$A,Volume!$A8,Data!$B:$B,Volume!$B8)*SUMIFS(Répartion!$B:$B,Répartion!$A:$A,Volume!$A$1)</f>
        <v>27014.9</v>
      </c>
      <c r="F8" s="59">
        <f>SUMIFS(Data!$C:$C,Data!$A:$A,Volume!$A8,Data!$B:$B,Volume!$B8)*SUMIFS(Répartion!$B:$B,Répartion!$A:$A,Volume!$B$1)</f>
        <v>13254.900000000001</v>
      </c>
      <c r="G8" s="60">
        <f>SUMIFS(Data!$D:$D,Data!$A:$A,Volume!$A8,Data!$B:$B,Volume!$B8)*SUMIFS(Répartion!$B:$B,Répartion!$A:$A,Volume!$B$1)</f>
        <v>16399.560000000001</v>
      </c>
      <c r="H8" s="61">
        <f>SUMIFS(Data!$E:$E,Data!$A:$A,Volume!$A8,Data!$B:$B,Volume!$B8)*SUMIFS(Répartion!$B:$B,Répartion!$A:$A,Volume!$B$1)</f>
        <v>16700.120000000003</v>
      </c>
      <c r="I8" s="59">
        <f>SUMIFS(Data!$C:$C,Data!$A:$A,Volume!$A8,Data!$B:$B,Volume!$B8)*SUMIFS(Répartion!$B:$B,Répartion!$A:$A,Volume!$C$1)</f>
        <v>4288.3500000000004</v>
      </c>
      <c r="J8" s="60">
        <f>SUMIFS(Data!$D:$D,Data!$A:$A,Volume!$A8,Data!$B:$B,Volume!$B8)*SUMIFS(Répartion!$B:$B,Répartion!$A:$A,Volume!$C$1)</f>
        <v>5305.74</v>
      </c>
      <c r="K8" s="61">
        <f>SUMIFS(Data!$E:$E,Data!$A:$A,Volume!$A8,Data!$B:$B,Volume!$B8)*SUMIFS(Répartion!$B:$B,Répartion!$A:$A,Volume!$C$1)</f>
        <v>5402.9800000000005</v>
      </c>
      <c r="L8" s="59">
        <f>SUMIFS(Data!$C:$C,Data!$A:$A,Volume!$A8,Data!$B:$B,Volume!$B8)*SUMIFS(Répartion!$B:$B,Répartion!$A:$A,Volume!$D$1)</f>
        <v>0</v>
      </c>
      <c r="M8" s="60">
        <f>SUMIFS(Data!$D:$D,Data!$A:$A,Volume!$A8,Data!$B:$B,Volume!$B8)*SUMIFS(Répartion!$B:$B,Répartion!$A:$A,Volume!$D$1)</f>
        <v>0</v>
      </c>
      <c r="N8" s="61">
        <f>SUMIFS(Data!$E:$E,Data!$A:$A,Volume!$A8,Data!$B:$B,Volume!$B8)*SUMIFS(Répartion!$B:$B,Répartion!$A:$A,Volume!$D$1)</f>
        <v>0</v>
      </c>
    </row>
    <row r="9" spans="1:14" ht="15.75" thickBot="1" x14ac:dyDescent="0.3">
      <c r="A9" s="28" t="s">
        <v>15</v>
      </c>
      <c r="B9" s="9" t="s">
        <v>22</v>
      </c>
      <c r="C9" s="62">
        <f>SUMIFS(Data!$C:$C,Data!$A:$A,Volume!$A9,Data!$B:$B,Volume!$B9)*SUMIFS(Répartion!$B:$B,Répartion!$A:$A,Volume!$A$1)</f>
        <v>17645.650000000001</v>
      </c>
      <c r="D9" s="63">
        <f>SUMIFS(Data!$D:$D,Data!$A:$A,Volume!$A9,Data!$B:$B,Volume!$B9)*SUMIFS(Répartion!$B:$B,Répartion!$A:$A,Volume!$A$1)</f>
        <v>48007.3</v>
      </c>
      <c r="E9" s="64">
        <f>SUMIFS(Data!$E:$E,Data!$A:$A,Volume!$A9,Data!$B:$B,Volume!$B9)*SUMIFS(Répartion!$B:$B,Répartion!$A:$A,Volume!$A$1)</f>
        <v>20748.75</v>
      </c>
      <c r="F9" s="62">
        <f>SUMIFS(Data!$C:$C,Data!$A:$A,Volume!$A9,Data!$B:$B,Volume!$B9)*SUMIFS(Répartion!$B:$B,Répartion!$A:$A,Volume!$B$1)</f>
        <v>10908.220000000001</v>
      </c>
      <c r="G9" s="63">
        <f>SUMIFS(Data!$D:$D,Data!$A:$A,Volume!$A9,Data!$B:$B,Volume!$B9)*SUMIFS(Répartion!$B:$B,Répartion!$A:$A,Volume!$B$1)</f>
        <v>29677.24</v>
      </c>
      <c r="H9" s="64">
        <f>SUMIFS(Data!$E:$E,Data!$A:$A,Volume!$A9,Data!$B:$B,Volume!$B9)*SUMIFS(Répartion!$B:$B,Répartion!$A:$A,Volume!$B$1)</f>
        <v>12826.500000000002</v>
      </c>
      <c r="I9" s="62">
        <f>SUMIFS(Data!$C:$C,Data!$A:$A,Volume!$A9,Data!$B:$B,Volume!$B9)*SUMIFS(Répartion!$B:$B,Répartion!$A:$A,Volume!$C$1)</f>
        <v>3529.13</v>
      </c>
      <c r="J9" s="63">
        <f>SUMIFS(Data!$D:$D,Data!$A:$A,Volume!$A9,Data!$B:$B,Volume!$B9)*SUMIFS(Répartion!$B:$B,Répartion!$A:$A,Volume!$C$1)</f>
        <v>9601.4600000000009</v>
      </c>
      <c r="K9" s="64">
        <f>SUMIFS(Data!$E:$E,Data!$A:$A,Volume!$A9,Data!$B:$B,Volume!$B9)*SUMIFS(Répartion!$B:$B,Répartion!$A:$A,Volume!$C$1)</f>
        <v>4149.75</v>
      </c>
      <c r="L9" s="62">
        <f>SUMIFS(Data!$C:$C,Data!$A:$A,Volume!$A9,Data!$B:$B,Volume!$B9)*SUMIFS(Répartion!$B:$B,Répartion!$A:$A,Volume!$D$1)</f>
        <v>0</v>
      </c>
      <c r="M9" s="63">
        <f>SUMIFS(Data!$D:$D,Data!$A:$A,Volume!$A9,Data!$B:$B,Volume!$B9)*SUMIFS(Répartion!$B:$B,Répartion!$A:$A,Volume!$D$1)</f>
        <v>0</v>
      </c>
      <c r="N9" s="64">
        <f>SUMIFS(Data!$E:$E,Data!$A:$A,Volume!$A9,Data!$B:$B,Volume!$B9)*SUMIFS(Répartion!$B:$B,Répartion!$A:$A,Volume!$D$1)</f>
        <v>0</v>
      </c>
    </row>
    <row r="10" spans="1:14" x14ac:dyDescent="0.25">
      <c r="A10" s="29" t="s">
        <v>24</v>
      </c>
      <c r="B10" s="31" t="s">
        <v>17</v>
      </c>
      <c r="C10" s="57">
        <f>SUMIFS(Data!$C:$C,Data!$A:$A,Volume!$A10,Data!$B:$B,Volume!$B10)*SUMIFS(Répartion!$B:$B,Répartion!$A:$A,Volume!$A$1)</f>
        <v>13990.900000000001</v>
      </c>
      <c r="D10" s="58">
        <f>SUMIFS(Data!$D:$D,Data!$A:$A,Volume!$A10,Data!$B:$B,Volume!$B10)*SUMIFS(Répartion!$B:$B,Répartion!$A:$A,Volume!$A$1)</f>
        <v>16730.45</v>
      </c>
      <c r="E10" s="65">
        <f>SUMIFS(Data!$E:$E,Data!$A:$A,Volume!$A10,Data!$B:$B,Volume!$B10)*SUMIFS(Répartion!$B:$B,Répartion!$A:$A,Volume!$A$1)</f>
        <v>52537.65</v>
      </c>
      <c r="F10" s="57">
        <f>SUMIFS(Data!$C:$C,Data!$A:$A,Volume!$A10,Data!$B:$B,Volume!$B10)*SUMIFS(Répartion!$B:$B,Répartion!$A:$A,Volume!$B$1)</f>
        <v>8648.92</v>
      </c>
      <c r="G10" s="58">
        <f>SUMIFS(Data!$D:$D,Data!$A:$A,Volume!$A10,Data!$B:$B,Volume!$B10)*SUMIFS(Répartion!$B:$B,Répartion!$A:$A,Volume!$B$1)</f>
        <v>10342.460000000001</v>
      </c>
      <c r="H10" s="65">
        <f>SUMIFS(Data!$E:$E,Data!$A:$A,Volume!$A10,Data!$B:$B,Volume!$B10)*SUMIFS(Répartion!$B:$B,Répartion!$A:$A,Volume!$B$1)</f>
        <v>32477.820000000003</v>
      </c>
      <c r="I10" s="57">
        <f>SUMIFS(Data!$C:$C,Data!$A:$A,Volume!$A10,Data!$B:$B,Volume!$B10)*SUMIFS(Répartion!$B:$B,Répartion!$A:$A,Volume!$C$1)</f>
        <v>2798.18</v>
      </c>
      <c r="J10" s="58">
        <f>SUMIFS(Data!$D:$D,Data!$A:$A,Volume!$A10,Data!$B:$B,Volume!$B10)*SUMIFS(Répartion!$B:$B,Répartion!$A:$A,Volume!$C$1)</f>
        <v>3346.09</v>
      </c>
      <c r="K10" s="65">
        <f>SUMIFS(Data!$E:$E,Data!$A:$A,Volume!$A10,Data!$B:$B,Volume!$B10)*SUMIFS(Répartion!$B:$B,Répartion!$A:$A,Volume!$C$1)</f>
        <v>10507.53</v>
      </c>
      <c r="L10" s="57">
        <f>SUMIFS(Data!$C:$C,Data!$A:$A,Volume!$A10,Data!$B:$B,Volume!$B10)*SUMIFS(Répartion!$B:$B,Répartion!$A:$A,Volume!$D$1)</f>
        <v>0</v>
      </c>
      <c r="M10" s="58">
        <f>SUMIFS(Data!$D:$D,Data!$A:$A,Volume!$A10,Data!$B:$B,Volume!$B10)*SUMIFS(Répartion!$B:$B,Répartion!$A:$A,Volume!$D$1)</f>
        <v>0</v>
      </c>
      <c r="N10" s="65">
        <f>SUMIFS(Data!$E:$E,Data!$A:$A,Volume!$A10,Data!$B:$B,Volume!$B10)*SUMIFS(Répartion!$B:$B,Répartion!$A:$A,Volume!$D$1)</f>
        <v>0</v>
      </c>
    </row>
    <row r="11" spans="1:14" x14ac:dyDescent="0.25">
      <c r="A11" s="27" t="s">
        <v>24</v>
      </c>
      <c r="B11" s="6" t="s">
        <v>18</v>
      </c>
      <c r="C11" s="59">
        <f>SUMIFS(Data!$C:$C,Data!$A:$A,Volume!$A11,Data!$B:$B,Volume!$B11)*SUMIFS(Répartion!$B:$B,Répartion!$A:$A,Volume!$A$1)</f>
        <v>20807.600000000002</v>
      </c>
      <c r="D11" s="60">
        <f>SUMIFS(Data!$D:$D,Data!$A:$A,Volume!$A11,Data!$B:$B,Volume!$B11)*SUMIFS(Répartion!$B:$B,Répartion!$A:$A,Volume!$A$1)</f>
        <v>60557.750000000007</v>
      </c>
      <c r="E11" s="61">
        <f>SUMIFS(Data!$E:$E,Data!$A:$A,Volume!$A11,Data!$B:$B,Volume!$B11)*SUMIFS(Répartion!$B:$B,Répartion!$A:$A,Volume!$A$1)</f>
        <v>19784.600000000002</v>
      </c>
      <c r="F11" s="59">
        <f>SUMIFS(Data!$C:$C,Data!$A:$A,Volume!$A11,Data!$B:$B,Volume!$B11)*SUMIFS(Répartion!$B:$B,Répartion!$A:$A,Volume!$B$1)</f>
        <v>12862.880000000001</v>
      </c>
      <c r="G11" s="60">
        <f>SUMIFS(Data!$D:$D,Data!$A:$A,Volume!$A11,Data!$B:$B,Volume!$B11)*SUMIFS(Répartion!$B:$B,Répartion!$A:$A,Volume!$B$1)</f>
        <v>37435.700000000004</v>
      </c>
      <c r="H11" s="61">
        <f>SUMIFS(Data!$E:$E,Data!$A:$A,Volume!$A11,Data!$B:$B,Volume!$B11)*SUMIFS(Répartion!$B:$B,Répartion!$A:$A,Volume!$B$1)</f>
        <v>12230.480000000001</v>
      </c>
      <c r="I11" s="59">
        <f>SUMIFS(Data!$C:$C,Data!$A:$A,Volume!$A11,Data!$B:$B,Volume!$B11)*SUMIFS(Répartion!$B:$B,Répartion!$A:$A,Volume!$C$1)</f>
        <v>4161.5200000000004</v>
      </c>
      <c r="J11" s="60">
        <f>SUMIFS(Data!$D:$D,Data!$A:$A,Volume!$A11,Data!$B:$B,Volume!$B11)*SUMIFS(Répartion!$B:$B,Répartion!$A:$A,Volume!$C$1)</f>
        <v>12111.55</v>
      </c>
      <c r="K11" s="61">
        <f>SUMIFS(Data!$E:$E,Data!$A:$A,Volume!$A11,Data!$B:$B,Volume!$B11)*SUMIFS(Répartion!$B:$B,Répartion!$A:$A,Volume!$C$1)</f>
        <v>3956.92</v>
      </c>
      <c r="L11" s="59">
        <f>SUMIFS(Data!$C:$C,Data!$A:$A,Volume!$A11,Data!$B:$B,Volume!$B11)*SUMIFS(Répartion!$B:$B,Répartion!$A:$A,Volume!$D$1)</f>
        <v>0</v>
      </c>
      <c r="M11" s="60">
        <f>SUMIFS(Data!$D:$D,Data!$A:$A,Volume!$A11,Data!$B:$B,Volume!$B11)*SUMIFS(Répartion!$B:$B,Répartion!$A:$A,Volume!$D$1)</f>
        <v>0</v>
      </c>
      <c r="N11" s="61">
        <f>SUMIFS(Data!$E:$E,Data!$A:$A,Volume!$A11,Data!$B:$B,Volume!$B11)*SUMIFS(Répartion!$B:$B,Répartion!$A:$A,Volume!$D$1)</f>
        <v>0</v>
      </c>
    </row>
    <row r="12" spans="1:14" x14ac:dyDescent="0.25">
      <c r="A12" s="27" t="s">
        <v>24</v>
      </c>
      <c r="B12" s="6" t="s">
        <v>19</v>
      </c>
      <c r="C12" s="59">
        <f>SUMIFS(Data!$C:$C,Data!$A:$A,Volume!$A12,Data!$B:$B,Volume!$B12)*SUMIFS(Répartion!$B:$B,Répartion!$A:$A,Volume!$A$1)</f>
        <v>15905.45</v>
      </c>
      <c r="D12" s="60">
        <f>SUMIFS(Data!$D:$D,Data!$A:$A,Volume!$A12,Data!$B:$B,Volume!$B12)*SUMIFS(Répartion!$B:$B,Répartion!$A:$A,Volume!$A$1)</f>
        <v>14054.7</v>
      </c>
      <c r="E12" s="61">
        <f>SUMIFS(Data!$E:$E,Data!$A:$A,Volume!$A12,Data!$B:$B,Volume!$B12)*SUMIFS(Répartion!$B:$B,Répartion!$A:$A,Volume!$A$1)</f>
        <v>34336.5</v>
      </c>
      <c r="F12" s="59">
        <f>SUMIFS(Data!$C:$C,Data!$A:$A,Volume!$A12,Data!$B:$B,Volume!$B12)*SUMIFS(Répartion!$B:$B,Répartion!$A:$A,Volume!$B$1)</f>
        <v>9832.4600000000009</v>
      </c>
      <c r="G12" s="60">
        <f>SUMIFS(Data!$D:$D,Data!$A:$A,Volume!$A12,Data!$B:$B,Volume!$B12)*SUMIFS(Répartion!$B:$B,Répartion!$A:$A,Volume!$B$1)</f>
        <v>8688.36</v>
      </c>
      <c r="H12" s="61">
        <f>SUMIFS(Data!$E:$E,Data!$A:$A,Volume!$A12,Data!$B:$B,Volume!$B12)*SUMIFS(Répartion!$B:$B,Répartion!$A:$A,Volume!$B$1)</f>
        <v>21226.2</v>
      </c>
      <c r="I12" s="59">
        <f>SUMIFS(Data!$C:$C,Data!$A:$A,Volume!$A12,Data!$B:$B,Volume!$B12)*SUMIFS(Répartion!$B:$B,Répartion!$A:$A,Volume!$C$1)</f>
        <v>3181.09</v>
      </c>
      <c r="J12" s="60">
        <f>SUMIFS(Data!$D:$D,Data!$A:$A,Volume!$A12,Data!$B:$B,Volume!$B12)*SUMIFS(Répartion!$B:$B,Répartion!$A:$A,Volume!$C$1)</f>
        <v>2810.94</v>
      </c>
      <c r="K12" s="61">
        <f>SUMIFS(Data!$E:$E,Data!$A:$A,Volume!$A12,Data!$B:$B,Volume!$B12)*SUMIFS(Répartion!$B:$B,Répartion!$A:$A,Volume!$C$1)</f>
        <v>6867.3</v>
      </c>
      <c r="L12" s="59">
        <f>SUMIFS(Data!$C:$C,Data!$A:$A,Volume!$A12,Data!$B:$B,Volume!$B12)*SUMIFS(Répartion!$B:$B,Répartion!$A:$A,Volume!$D$1)</f>
        <v>0</v>
      </c>
      <c r="M12" s="60">
        <f>SUMIFS(Data!$D:$D,Data!$A:$A,Volume!$A12,Data!$B:$B,Volume!$B12)*SUMIFS(Répartion!$B:$B,Répartion!$A:$A,Volume!$D$1)</f>
        <v>0</v>
      </c>
      <c r="N12" s="61">
        <f>SUMIFS(Data!$E:$E,Data!$A:$A,Volume!$A12,Data!$B:$B,Volume!$B12)*SUMIFS(Répartion!$B:$B,Répartion!$A:$A,Volume!$D$1)</f>
        <v>0</v>
      </c>
    </row>
    <row r="13" spans="1:14" x14ac:dyDescent="0.25">
      <c r="A13" s="27" t="s">
        <v>24</v>
      </c>
      <c r="B13" s="6" t="s">
        <v>20</v>
      </c>
      <c r="C13" s="59">
        <f>SUMIFS(Data!$C:$C,Data!$A:$A,Volume!$A13,Data!$B:$B,Volume!$B13)*SUMIFS(Répartion!$B:$B,Répartion!$A:$A,Volume!$A$1)</f>
        <v>33091.850000000006</v>
      </c>
      <c r="D13" s="60">
        <f>SUMIFS(Data!$D:$D,Data!$A:$A,Volume!$A13,Data!$B:$B,Volume!$B13)*SUMIFS(Répartion!$B:$B,Répartion!$A:$A,Volume!$A$1)</f>
        <v>25521.65</v>
      </c>
      <c r="E13" s="61">
        <f>SUMIFS(Data!$E:$E,Data!$A:$A,Volume!$A13,Data!$B:$B,Volume!$B13)*SUMIFS(Répartion!$B:$B,Répartion!$A:$A,Volume!$A$1)</f>
        <v>41940.800000000003</v>
      </c>
      <c r="F13" s="59">
        <f>SUMIFS(Data!$C:$C,Data!$A:$A,Volume!$A13,Data!$B:$B,Volume!$B13)*SUMIFS(Répartion!$B:$B,Répartion!$A:$A,Volume!$B$1)</f>
        <v>20456.780000000002</v>
      </c>
      <c r="G13" s="60">
        <f>SUMIFS(Data!$D:$D,Data!$A:$A,Volume!$A13,Data!$B:$B,Volume!$B13)*SUMIFS(Répartion!$B:$B,Répartion!$A:$A,Volume!$B$1)</f>
        <v>15777.02</v>
      </c>
      <c r="H13" s="61">
        <f>SUMIFS(Data!$E:$E,Data!$A:$A,Volume!$A13,Data!$B:$B,Volume!$B13)*SUMIFS(Répartion!$B:$B,Répartion!$A:$A,Volume!$B$1)</f>
        <v>25927.040000000001</v>
      </c>
      <c r="I13" s="59">
        <f>SUMIFS(Data!$C:$C,Data!$A:$A,Volume!$A13,Data!$B:$B,Volume!$B13)*SUMIFS(Répartion!$B:$B,Répartion!$A:$A,Volume!$C$1)</f>
        <v>6618.37</v>
      </c>
      <c r="J13" s="60">
        <f>SUMIFS(Data!$D:$D,Data!$A:$A,Volume!$A13,Data!$B:$B,Volume!$B13)*SUMIFS(Répartion!$B:$B,Répartion!$A:$A,Volume!$C$1)</f>
        <v>5104.33</v>
      </c>
      <c r="K13" s="61">
        <f>SUMIFS(Data!$E:$E,Data!$A:$A,Volume!$A13,Data!$B:$B,Volume!$B13)*SUMIFS(Répartion!$B:$B,Répartion!$A:$A,Volume!$C$1)</f>
        <v>8388.16</v>
      </c>
      <c r="L13" s="59">
        <f>SUMIFS(Data!$C:$C,Data!$A:$A,Volume!$A13,Data!$B:$B,Volume!$B13)*SUMIFS(Répartion!$B:$B,Répartion!$A:$A,Volume!$D$1)</f>
        <v>0</v>
      </c>
      <c r="M13" s="60">
        <f>SUMIFS(Data!$D:$D,Data!$A:$A,Volume!$A13,Data!$B:$B,Volume!$B13)*SUMIFS(Répartion!$B:$B,Répartion!$A:$A,Volume!$D$1)</f>
        <v>0</v>
      </c>
      <c r="N13" s="61">
        <f>SUMIFS(Data!$E:$E,Data!$A:$A,Volume!$A13,Data!$B:$B,Volume!$B13)*SUMIFS(Répartion!$B:$B,Répartion!$A:$A,Volume!$D$1)</f>
        <v>0</v>
      </c>
    </row>
    <row r="14" spans="1:14" x14ac:dyDescent="0.25">
      <c r="A14" s="27" t="s">
        <v>24</v>
      </c>
      <c r="B14" s="6" t="s">
        <v>21</v>
      </c>
      <c r="C14" s="59">
        <f>SUMIFS(Data!$C:$C,Data!$A:$A,Volume!$A14,Data!$B:$B,Volume!$B14)*SUMIFS(Répartion!$B:$B,Répartion!$A:$A,Volume!$A$1)</f>
        <v>28642.9</v>
      </c>
      <c r="D14" s="60">
        <f>SUMIFS(Data!$D:$D,Data!$A:$A,Volume!$A14,Data!$B:$B,Volume!$B14)*SUMIFS(Répartion!$B:$B,Répartion!$A:$A,Volume!$A$1)</f>
        <v>48232.800000000003</v>
      </c>
      <c r="E14" s="61">
        <f>SUMIFS(Data!$E:$E,Data!$A:$A,Volume!$A14,Data!$B:$B,Volume!$B14)*SUMIFS(Répartion!$B:$B,Répartion!$A:$A,Volume!$A$1)</f>
        <v>28460.300000000003</v>
      </c>
      <c r="F14" s="59">
        <f>SUMIFS(Data!$C:$C,Data!$A:$A,Volume!$A14,Data!$B:$B,Volume!$B14)*SUMIFS(Répartion!$B:$B,Répartion!$A:$A,Volume!$B$1)</f>
        <v>17706.52</v>
      </c>
      <c r="G14" s="60">
        <f>SUMIFS(Data!$D:$D,Data!$A:$A,Volume!$A14,Data!$B:$B,Volume!$B14)*SUMIFS(Répartion!$B:$B,Répartion!$A:$A,Volume!$B$1)</f>
        <v>29816.640000000003</v>
      </c>
      <c r="H14" s="61">
        <f>SUMIFS(Data!$E:$E,Data!$A:$A,Volume!$A14,Data!$B:$B,Volume!$B14)*SUMIFS(Répartion!$B:$B,Répartion!$A:$A,Volume!$B$1)</f>
        <v>17593.640000000003</v>
      </c>
      <c r="I14" s="59">
        <f>SUMIFS(Data!$C:$C,Data!$A:$A,Volume!$A14,Data!$B:$B,Volume!$B14)*SUMIFS(Répartion!$B:$B,Répartion!$A:$A,Volume!$C$1)</f>
        <v>5728.58</v>
      </c>
      <c r="J14" s="60">
        <f>SUMIFS(Data!$D:$D,Data!$A:$A,Volume!$A14,Data!$B:$B,Volume!$B14)*SUMIFS(Répartion!$B:$B,Répartion!$A:$A,Volume!$C$1)</f>
        <v>9646.56</v>
      </c>
      <c r="K14" s="61">
        <f>SUMIFS(Data!$E:$E,Data!$A:$A,Volume!$A14,Data!$B:$B,Volume!$B14)*SUMIFS(Répartion!$B:$B,Répartion!$A:$A,Volume!$C$1)</f>
        <v>5692.06</v>
      </c>
      <c r="L14" s="59">
        <f>SUMIFS(Data!$C:$C,Data!$A:$A,Volume!$A14,Data!$B:$B,Volume!$B14)*SUMIFS(Répartion!$B:$B,Répartion!$A:$A,Volume!$D$1)</f>
        <v>0</v>
      </c>
      <c r="M14" s="60">
        <f>SUMIFS(Data!$D:$D,Data!$A:$A,Volume!$A14,Data!$B:$B,Volume!$B14)*SUMIFS(Répartion!$B:$B,Répartion!$A:$A,Volume!$D$1)</f>
        <v>0</v>
      </c>
      <c r="N14" s="61">
        <f>SUMIFS(Data!$E:$E,Data!$A:$A,Volume!$A14,Data!$B:$B,Volume!$B14)*SUMIFS(Répartion!$B:$B,Répartion!$A:$A,Volume!$D$1)</f>
        <v>0</v>
      </c>
    </row>
    <row r="15" spans="1:14" ht="15.75" thickBot="1" x14ac:dyDescent="0.3">
      <c r="A15" s="28" t="s">
        <v>24</v>
      </c>
      <c r="B15" s="9" t="s">
        <v>22</v>
      </c>
      <c r="C15" s="62">
        <f>SUMIFS(Data!$C:$C,Data!$A:$A,Volume!$A15,Data!$B:$B,Volume!$B15)*SUMIFS(Répartion!$B:$B,Répartion!$A:$A,Volume!$A$1)</f>
        <v>17320.600000000002</v>
      </c>
      <c r="D15" s="63">
        <f>SUMIFS(Data!$D:$D,Data!$A:$A,Volume!$A15,Data!$B:$B,Volume!$B15)*SUMIFS(Répartion!$B:$B,Répartion!$A:$A,Volume!$A$1)</f>
        <v>14808.2</v>
      </c>
      <c r="E15" s="64">
        <f>SUMIFS(Data!$E:$E,Data!$A:$A,Volume!$A15,Data!$B:$B,Volume!$B15)*SUMIFS(Répartion!$B:$B,Répartion!$A:$A,Volume!$A$1)</f>
        <v>48220.15</v>
      </c>
      <c r="F15" s="62">
        <f>SUMIFS(Data!$C:$C,Data!$A:$A,Volume!$A15,Data!$B:$B,Volume!$B15)*SUMIFS(Répartion!$B:$B,Répartion!$A:$A,Volume!$B$1)</f>
        <v>10707.28</v>
      </c>
      <c r="G15" s="63">
        <f>SUMIFS(Data!$D:$D,Data!$A:$A,Volume!$A15,Data!$B:$B,Volume!$B15)*SUMIFS(Répartion!$B:$B,Répartion!$A:$A,Volume!$B$1)</f>
        <v>9154.16</v>
      </c>
      <c r="H15" s="64">
        <f>SUMIFS(Data!$E:$E,Data!$A:$A,Volume!$A15,Data!$B:$B,Volume!$B15)*SUMIFS(Répartion!$B:$B,Répartion!$A:$A,Volume!$B$1)</f>
        <v>29808.820000000003</v>
      </c>
      <c r="I15" s="62">
        <f>SUMIFS(Data!$C:$C,Data!$A:$A,Volume!$A15,Data!$B:$B,Volume!$B15)*SUMIFS(Répartion!$B:$B,Répartion!$A:$A,Volume!$C$1)</f>
        <v>3464.12</v>
      </c>
      <c r="J15" s="63">
        <f>SUMIFS(Data!$D:$D,Data!$A:$A,Volume!$A15,Data!$B:$B,Volume!$B15)*SUMIFS(Répartion!$B:$B,Répartion!$A:$A,Volume!$C$1)</f>
        <v>2961.64</v>
      </c>
      <c r="K15" s="64">
        <f>SUMIFS(Data!$E:$E,Data!$A:$A,Volume!$A15,Data!$B:$B,Volume!$B15)*SUMIFS(Répartion!$B:$B,Répartion!$A:$A,Volume!$C$1)</f>
        <v>9644.0300000000007</v>
      </c>
      <c r="L15" s="62">
        <f>SUMIFS(Data!$C:$C,Data!$A:$A,Volume!$A15,Data!$B:$B,Volume!$B15)*SUMIFS(Répartion!$B:$B,Répartion!$A:$A,Volume!$D$1)</f>
        <v>0</v>
      </c>
      <c r="M15" s="63">
        <f>SUMIFS(Data!$D:$D,Data!$A:$A,Volume!$A15,Data!$B:$B,Volume!$B15)*SUMIFS(Répartion!$B:$B,Répartion!$A:$A,Volume!$D$1)</f>
        <v>0</v>
      </c>
      <c r="N15" s="64">
        <f>SUMIFS(Data!$E:$E,Data!$A:$A,Volume!$A15,Data!$B:$B,Volume!$B15)*SUMIFS(Répartion!$B:$B,Répartion!$A:$A,Volume!$D$1)</f>
        <v>0</v>
      </c>
    </row>
  </sheetData>
  <mergeCells count="4">
    <mergeCell ref="C2:E2"/>
    <mergeCell ref="F2:H2"/>
    <mergeCell ref="I2:K2"/>
    <mergeCell ref="L2:N2"/>
  </mergeCells>
  <pageMargins left="0.7" right="0.7" top="0.75" bottom="0.75" header="0.3" footer="0.3"/>
  <ignoredErrors>
    <ignoredError sqref="A4:A15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60CFF-093C-4304-BACB-A636E08629D9}">
  <dimension ref="A1:F13"/>
  <sheetViews>
    <sheetView workbookViewId="0">
      <selection activeCell="C2" sqref="C2"/>
    </sheetView>
  </sheetViews>
  <sheetFormatPr baseColWidth="10" defaultRowHeight="15" x14ac:dyDescent="0.25"/>
  <cols>
    <col min="6" max="6" width="12.42578125" bestFit="1" customWidth="1"/>
  </cols>
  <sheetData>
    <row r="1" spans="1:6" ht="15.75" thickBot="1" x14ac:dyDescent="0.3">
      <c r="A1" s="32" t="s">
        <v>23</v>
      </c>
      <c r="B1" s="33" t="s">
        <v>16</v>
      </c>
      <c r="C1" s="34" t="s">
        <v>0</v>
      </c>
      <c r="D1" s="35" t="s">
        <v>1</v>
      </c>
      <c r="E1" s="70" t="s">
        <v>2</v>
      </c>
      <c r="F1" s="71" t="s">
        <v>25</v>
      </c>
    </row>
    <row r="2" spans="1:6" x14ac:dyDescent="0.25">
      <c r="A2" s="30" t="s">
        <v>15</v>
      </c>
      <c r="B2" s="11" t="s">
        <v>17</v>
      </c>
      <c r="C2" s="36"/>
      <c r="D2" s="37"/>
      <c r="E2" s="66"/>
      <c r="F2" s="72"/>
    </row>
    <row r="3" spans="1:6" x14ac:dyDescent="0.25">
      <c r="A3" s="27" t="s">
        <v>15</v>
      </c>
      <c r="B3" s="6" t="s">
        <v>18</v>
      </c>
      <c r="C3" s="39"/>
      <c r="D3" s="40"/>
      <c r="E3" s="67"/>
      <c r="F3" s="73"/>
    </row>
    <row r="4" spans="1:6" x14ac:dyDescent="0.25">
      <c r="A4" s="27" t="s">
        <v>15</v>
      </c>
      <c r="B4" s="6" t="s">
        <v>19</v>
      </c>
      <c r="C4" s="39"/>
      <c r="D4" s="40"/>
      <c r="E4" s="67"/>
      <c r="F4" s="73"/>
    </row>
    <row r="5" spans="1:6" x14ac:dyDescent="0.25">
      <c r="A5" s="27" t="s">
        <v>15</v>
      </c>
      <c r="B5" s="6" t="s">
        <v>20</v>
      </c>
      <c r="C5" s="39"/>
      <c r="D5" s="40"/>
      <c r="E5" s="67"/>
      <c r="F5" s="73"/>
    </row>
    <row r="6" spans="1:6" x14ac:dyDescent="0.25">
      <c r="A6" s="27" t="s">
        <v>15</v>
      </c>
      <c r="B6" s="6" t="s">
        <v>21</v>
      </c>
      <c r="C6" s="39"/>
      <c r="D6" s="40"/>
      <c r="E6" s="67"/>
      <c r="F6" s="73"/>
    </row>
    <row r="7" spans="1:6" ht="15.75" thickBot="1" x14ac:dyDescent="0.3">
      <c r="A7" s="28" t="s">
        <v>15</v>
      </c>
      <c r="B7" s="9" t="s">
        <v>22</v>
      </c>
      <c r="C7" s="42"/>
      <c r="D7" s="43"/>
      <c r="E7" s="68"/>
      <c r="F7" s="74"/>
    </row>
    <row r="8" spans="1:6" x14ac:dyDescent="0.25">
      <c r="A8" s="29" t="s">
        <v>24</v>
      </c>
      <c r="B8" s="31" t="s">
        <v>17</v>
      </c>
      <c r="C8" s="45"/>
      <c r="D8" s="46"/>
      <c r="E8" s="69"/>
      <c r="F8" s="75"/>
    </row>
    <row r="9" spans="1:6" x14ac:dyDescent="0.25">
      <c r="A9" s="27" t="s">
        <v>24</v>
      </c>
      <c r="B9" s="6" t="s">
        <v>18</v>
      </c>
      <c r="C9" s="39"/>
      <c r="D9" s="40"/>
      <c r="E9" s="67"/>
      <c r="F9" s="73"/>
    </row>
    <row r="10" spans="1:6" x14ac:dyDescent="0.25">
      <c r="A10" s="27" t="s">
        <v>24</v>
      </c>
      <c r="B10" s="6" t="s">
        <v>19</v>
      </c>
      <c r="C10" s="39"/>
      <c r="D10" s="40"/>
      <c r="E10" s="67"/>
      <c r="F10" s="73"/>
    </row>
    <row r="11" spans="1:6" x14ac:dyDescent="0.25">
      <c r="A11" s="27" t="s">
        <v>24</v>
      </c>
      <c r="B11" s="6" t="s">
        <v>20</v>
      </c>
      <c r="C11" s="39"/>
      <c r="D11" s="40"/>
      <c r="E11" s="67"/>
      <c r="F11" s="73"/>
    </row>
    <row r="12" spans="1:6" x14ac:dyDescent="0.25">
      <c r="A12" s="27" t="s">
        <v>24</v>
      </c>
      <c r="B12" s="6" t="s">
        <v>21</v>
      </c>
      <c r="C12" s="39"/>
      <c r="D12" s="40"/>
      <c r="E12" s="67"/>
      <c r="F12" s="73"/>
    </row>
    <row r="13" spans="1:6" ht="15.75" thickBot="1" x14ac:dyDescent="0.3">
      <c r="A13" s="28" t="s">
        <v>24</v>
      </c>
      <c r="B13" s="9" t="s">
        <v>22</v>
      </c>
      <c r="C13" s="42"/>
      <c r="D13" s="43"/>
      <c r="E13" s="68"/>
      <c r="F13" s="7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Répartion</vt:lpstr>
      <vt:lpstr>Tarifs</vt:lpstr>
      <vt:lpstr>Data</vt:lpstr>
      <vt:lpstr>Volume</vt:lpstr>
      <vt:lpstr>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HERNANDEZ</dc:creator>
  <cp:lastModifiedBy>Olivier HERNANDEZ</cp:lastModifiedBy>
  <dcterms:created xsi:type="dcterms:W3CDTF">2019-03-02T17:37:53Z</dcterms:created>
  <dcterms:modified xsi:type="dcterms:W3CDTF">2019-03-04T17:16:20Z</dcterms:modified>
</cp:coreProperties>
</file>