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AIDE FORMUL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" i="1" l="1"/>
  <c r="T3" i="1"/>
  <c r="S3" i="1"/>
  <c r="S2" i="1"/>
  <c r="E2" i="1" l="1"/>
  <c r="E3" i="1"/>
  <c r="G2" i="1" l="1"/>
  <c r="H2" i="1" s="1"/>
  <c r="I2" i="1" s="1"/>
  <c r="G3" i="1"/>
  <c r="H3" i="1" s="1"/>
  <c r="I3" i="1" s="1"/>
</calcChain>
</file>

<file path=xl/comments1.xml><?xml version="1.0" encoding="utf-8"?>
<comments xmlns="http://schemas.openxmlformats.org/spreadsheetml/2006/main">
  <authors>
    <author>Auteur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    100% 
=  ---------
      Use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Mise en service</t>
        </r>
      </text>
    </comment>
  </commentList>
</comments>
</file>

<file path=xl/sharedStrings.xml><?xml version="1.0" encoding="utf-8"?>
<sst xmlns="http://schemas.openxmlformats.org/spreadsheetml/2006/main" count="38" uniqueCount="32">
  <si>
    <t>EUR</t>
  </si>
  <si>
    <t>Asset</t>
  </si>
  <si>
    <t>Accnt: APC</t>
  </si>
  <si>
    <t>Cost Ctr</t>
  </si>
  <si>
    <t>Use</t>
  </si>
  <si>
    <t>Taux</t>
  </si>
  <si>
    <t>Inv. order</t>
  </si>
  <si>
    <t xml:space="preserve">DATE FIN </t>
  </si>
  <si>
    <t>ANNEE - 1</t>
  </si>
  <si>
    <t>INFO</t>
  </si>
  <si>
    <t>Cap/date</t>
  </si>
  <si>
    <t>Date MES</t>
  </si>
  <si>
    <t>Asset description</t>
  </si>
  <si>
    <t>Crcy</t>
  </si>
  <si>
    <t xml:space="preserve">  APC FY start</t>
  </si>
  <si>
    <t xml:space="preserve"> Dep. FY start</t>
  </si>
  <si>
    <t>Bk.val.FY strt</t>
  </si>
  <si>
    <t xml:space="preserve">   Acquisition</t>
  </si>
  <si>
    <t xml:space="preserve"> Dep. for year</t>
  </si>
  <si>
    <t>FORMULE</t>
  </si>
  <si>
    <t>DELTA</t>
  </si>
  <si>
    <t>STATUT</t>
  </si>
  <si>
    <t xml:space="preserve">   Current APC</t>
  </si>
  <si>
    <t xml:space="preserve"> Accumul. dep.</t>
  </si>
  <si>
    <t xml:space="preserve">  Curr.bk.val.</t>
  </si>
  <si>
    <t xml:space="preserve">    Retirement</t>
  </si>
  <si>
    <t xml:space="preserve">    Dep.retir.</t>
  </si>
  <si>
    <t xml:space="preserve">      Transfer</t>
  </si>
  <si>
    <t xml:space="preserve">  Dep.transfer</t>
  </si>
  <si>
    <t>X</t>
  </si>
  <si>
    <t>OK</t>
  </si>
  <si>
    <t>PB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</si>
</sst>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9" fontId="0" fillId="0" borderId="1" xfId="2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43" fontId="0" fillId="0" borderId="1" xfId="1" applyFont="1" applyBorder="1" applyAlignment="1">
      <alignment horizontal="center" vertical="center"/>
    </xf>
    <xf numFmtId="43" fontId="0" fillId="0" borderId="2" xfId="1" applyFont="1" applyBorder="1" applyAlignment="1">
      <alignment horizontal="center" vertical="center"/>
    </xf>
    <xf numFmtId="43" fontId="0" fillId="0" borderId="3" xfId="1" applyFont="1" applyBorder="1" applyAlignment="1">
      <alignment horizontal="center" vertical="center"/>
    </xf>
    <xf numFmtId="43" fontId="0" fillId="0" borderId="4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2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E13"/>
  <sheetViews>
    <sheetView tabSelected="1" workbookViewId="0">
      <selection activeCell="I8" sqref="I8"/>
    </sheetView>
  </sheetViews>
  <sheetFormatPr baseColWidth="10" defaultColWidth="9.140625" defaultRowHeight="15" x14ac:dyDescent="0.25"/>
  <cols>
    <col min="1" max="1" width="5.85546875" bestFit="1" customWidth="1"/>
    <col min="2" max="2" width="11" bestFit="1" customWidth="1"/>
    <col min="3" max="3" width="7.85546875" bestFit="1" customWidth="1"/>
    <col min="4" max="4" width="4.28515625" bestFit="1" customWidth="1"/>
    <col min="5" max="5" width="5.140625" bestFit="1" customWidth="1"/>
    <col min="6" max="6" width="12.7109375" bestFit="1" customWidth="1"/>
    <col min="7" max="7" width="9.42578125" bestFit="1" customWidth="1"/>
    <col min="8" max="8" width="9.7109375" bestFit="1" customWidth="1"/>
    <col min="9" max="9" width="5.42578125" bestFit="1" customWidth="1"/>
    <col min="10" max="11" width="10.7109375" bestFit="1" customWidth="1"/>
    <col min="12" max="12" width="16.42578125" bestFit="1" customWidth="1"/>
    <col min="13" max="13" width="4.7109375" bestFit="1" customWidth="1"/>
    <col min="14" max="14" width="12.28515625" bestFit="1" customWidth="1"/>
    <col min="15" max="15" width="12.42578125" bestFit="1" customWidth="1"/>
    <col min="16" max="16" width="12.28515625" bestFit="1" customWidth="1"/>
    <col min="17" max="18" width="12.85546875" bestFit="1" customWidth="1"/>
    <col min="19" max="20" width="14.28515625" bestFit="1" customWidth="1"/>
    <col min="21" max="21" width="7.7109375" bestFit="1" customWidth="1"/>
    <col min="22" max="22" width="13" bestFit="1" customWidth="1"/>
    <col min="23" max="23" width="14" bestFit="1" customWidth="1"/>
    <col min="24" max="24" width="12" bestFit="1" customWidth="1"/>
    <col min="25" max="25" width="12.85546875" bestFit="1" customWidth="1"/>
    <col min="26" max="26" width="11.28515625" bestFit="1" customWidth="1"/>
    <col min="27" max="27" width="10.85546875" bestFit="1" customWidth="1"/>
    <col min="28" max="28" width="13" bestFit="1" customWidth="1"/>
    <col min="30" max="31" width="9.140625" style="10"/>
  </cols>
  <sheetData>
    <row r="1" spans="1:31" s="10" customFormat="1" x14ac:dyDescent="0.25">
      <c r="A1" s="1" t="s">
        <v>1</v>
      </c>
      <c r="B1" s="1" t="s">
        <v>2</v>
      </c>
      <c r="C1" s="1" t="s">
        <v>3</v>
      </c>
      <c r="D1" s="1" t="s">
        <v>4</v>
      </c>
      <c r="E1" s="11" t="s">
        <v>5</v>
      </c>
      <c r="F1" s="1" t="s">
        <v>6</v>
      </c>
      <c r="G1" s="11" t="s">
        <v>7</v>
      </c>
      <c r="H1" s="11" t="s">
        <v>8</v>
      </c>
      <c r="I1" s="11" t="s">
        <v>9</v>
      </c>
      <c r="J1" s="1" t="s">
        <v>10</v>
      </c>
      <c r="K1" s="11" t="s">
        <v>11</v>
      </c>
      <c r="L1" s="1" t="s">
        <v>12</v>
      </c>
      <c r="M1" s="1" t="s">
        <v>13</v>
      </c>
      <c r="N1" s="1" t="s">
        <v>14</v>
      </c>
      <c r="O1" s="1" t="s">
        <v>15</v>
      </c>
      <c r="P1" s="1" t="s">
        <v>16</v>
      </c>
      <c r="Q1" s="12" t="s">
        <v>17</v>
      </c>
      <c r="R1" s="13" t="s">
        <v>18</v>
      </c>
      <c r="S1" s="14" t="s">
        <v>19</v>
      </c>
      <c r="T1" s="11" t="s">
        <v>20</v>
      </c>
      <c r="U1" s="15" t="s">
        <v>21</v>
      </c>
      <c r="V1" s="1" t="s">
        <v>22</v>
      </c>
      <c r="W1" s="1" t="s">
        <v>23</v>
      </c>
      <c r="X1" s="1" t="s">
        <v>24</v>
      </c>
      <c r="Y1" s="1" t="s">
        <v>25</v>
      </c>
      <c r="Z1" s="1" t="s">
        <v>26</v>
      </c>
      <c r="AA1" s="1" t="s">
        <v>27</v>
      </c>
      <c r="AB1" s="1" t="s">
        <v>28</v>
      </c>
    </row>
    <row r="2" spans="1:31" s="10" customFormat="1" x14ac:dyDescent="0.25">
      <c r="A2" s="1">
        <v>1</v>
      </c>
      <c r="B2" s="1">
        <v>2000000000</v>
      </c>
      <c r="C2" s="1" t="s">
        <v>29</v>
      </c>
      <c r="D2" s="1">
        <v>10</v>
      </c>
      <c r="E2" s="2">
        <f t="shared" ref="E2" si="0">1/$D2</f>
        <v>0.1</v>
      </c>
      <c r="F2" s="1" t="s">
        <v>29</v>
      </c>
      <c r="G2" s="3">
        <f t="shared" ref="G2" si="1">YEAR(K2)+D2</f>
        <v>2028</v>
      </c>
      <c r="H2" s="3">
        <f t="shared" ref="H2" si="2">$G2-2017</f>
        <v>11</v>
      </c>
      <c r="I2" s="3">
        <f t="shared" ref="I2" si="3">H2+1</f>
        <v>12</v>
      </c>
      <c r="J2" s="4">
        <v>43104</v>
      </c>
      <c r="K2" s="4">
        <v>43104</v>
      </c>
      <c r="L2" s="5" t="s">
        <v>29</v>
      </c>
      <c r="M2" s="1" t="s">
        <v>0</v>
      </c>
      <c r="N2" s="6">
        <v>0</v>
      </c>
      <c r="O2" s="6">
        <v>0</v>
      </c>
      <c r="P2" s="6">
        <v>0</v>
      </c>
      <c r="Q2" s="7">
        <v>100000</v>
      </c>
      <c r="R2" s="8">
        <v>-9890.41</v>
      </c>
      <c r="S2" s="9">
        <f>IF(DAY($K2)=1,$V2*-$E2*(13-MONTH($K2))/12,$V2*-$E2*(365-(VLOOKUP(MONTH($K2),$AD:$AD,1,FALSE)+DAY($K2))/365))</f>
        <v>-3649863.01369863</v>
      </c>
      <c r="T2" s="6">
        <f>R2-S2</f>
        <v>3639972.6036986299</v>
      </c>
      <c r="U2" s="6" t="s">
        <v>31</v>
      </c>
      <c r="V2" s="6">
        <v>100000</v>
      </c>
      <c r="W2" s="6">
        <v>-9890.41</v>
      </c>
      <c r="X2" s="6">
        <v>0</v>
      </c>
      <c r="Y2" s="6">
        <v>0</v>
      </c>
      <c r="Z2" s="6">
        <v>0</v>
      </c>
      <c r="AA2" s="6">
        <v>0</v>
      </c>
      <c r="AB2" s="6">
        <v>0</v>
      </c>
      <c r="AD2" s="10">
        <v>1</v>
      </c>
      <c r="AE2" s="10">
        <v>0</v>
      </c>
    </row>
    <row r="3" spans="1:31" s="10" customFormat="1" x14ac:dyDescent="0.25">
      <c r="A3" s="1">
        <v>2</v>
      </c>
      <c r="B3" s="1">
        <v>2000000000</v>
      </c>
      <c r="C3" s="1" t="s">
        <v>29</v>
      </c>
      <c r="D3" s="1">
        <v>10</v>
      </c>
      <c r="E3" s="2">
        <f t="shared" ref="E3" si="4">1/$D3</f>
        <v>0.1</v>
      </c>
      <c r="F3" s="1" t="s">
        <v>29</v>
      </c>
      <c r="G3" s="3">
        <f t="shared" ref="G3" si="5">YEAR(K3)+D3</f>
        <v>2028</v>
      </c>
      <c r="H3" s="3">
        <f t="shared" ref="H3" si="6">$G3-2017</f>
        <v>11</v>
      </c>
      <c r="I3" s="3">
        <f t="shared" ref="I3" si="7">H3+1</f>
        <v>12</v>
      </c>
      <c r="J3" s="4">
        <v>43101</v>
      </c>
      <c r="K3" s="4">
        <v>43101</v>
      </c>
      <c r="L3" s="5" t="s">
        <v>29</v>
      </c>
      <c r="M3" s="1" t="s">
        <v>0</v>
      </c>
      <c r="N3" s="6">
        <v>0</v>
      </c>
      <c r="O3" s="6">
        <v>0</v>
      </c>
      <c r="P3" s="6">
        <v>0</v>
      </c>
      <c r="Q3" s="7">
        <v>200000</v>
      </c>
      <c r="R3" s="8">
        <v>-20000</v>
      </c>
      <c r="S3" s="9">
        <f>IF(DAY($K3)=1,$V3*-$E3*(13-MONTH($K3))/12,$V3*-$E3*(365-(VLOOKUP(MONTH($K3),$AD:$AD,1,FALSE)+DAY($K3))/365))</f>
        <v>-20000</v>
      </c>
      <c r="T3" s="6">
        <f>R3-S3</f>
        <v>0</v>
      </c>
      <c r="U3" s="6" t="s">
        <v>30</v>
      </c>
      <c r="V3" s="6">
        <v>200000</v>
      </c>
      <c r="W3" s="6">
        <v>-20000</v>
      </c>
      <c r="X3" s="6">
        <v>0</v>
      </c>
      <c r="Y3" s="6">
        <v>0</v>
      </c>
      <c r="Z3" s="6">
        <v>0</v>
      </c>
      <c r="AA3" s="6">
        <v>0</v>
      </c>
      <c r="AB3" s="6">
        <v>0</v>
      </c>
      <c r="AD3" s="10">
        <v>2</v>
      </c>
      <c r="AE3" s="10">
        <v>31</v>
      </c>
    </row>
    <row r="4" spans="1:31" x14ac:dyDescent="0.25">
      <c r="AD4" s="10">
        <v>3</v>
      </c>
      <c r="AE4" s="10">
        <v>59</v>
      </c>
    </row>
    <row r="5" spans="1:31" x14ac:dyDescent="0.25">
      <c r="AD5" s="10">
        <v>4</v>
      </c>
      <c r="AE5" s="10">
        <v>90</v>
      </c>
    </row>
    <row r="6" spans="1:31" x14ac:dyDescent="0.25">
      <c r="AD6" s="10">
        <v>5</v>
      </c>
      <c r="AE6" s="10">
        <v>120</v>
      </c>
    </row>
    <row r="7" spans="1:31" x14ac:dyDescent="0.25">
      <c r="AD7" s="10">
        <v>6</v>
      </c>
      <c r="AE7" s="10">
        <v>151</v>
      </c>
    </row>
    <row r="8" spans="1:31" x14ac:dyDescent="0.25">
      <c r="AD8" s="10">
        <v>7</v>
      </c>
      <c r="AE8" s="10">
        <v>181</v>
      </c>
    </row>
    <row r="9" spans="1:31" x14ac:dyDescent="0.25">
      <c r="AD9" s="10">
        <v>8</v>
      </c>
      <c r="AE9" s="10">
        <v>212</v>
      </c>
    </row>
    <row r="10" spans="1:31" x14ac:dyDescent="0.25">
      <c r="AD10" s="10">
        <v>9</v>
      </c>
      <c r="AE10" s="10">
        <v>243</v>
      </c>
    </row>
    <row r="11" spans="1:31" x14ac:dyDescent="0.25">
      <c r="AD11" s="10">
        <v>10</v>
      </c>
      <c r="AE11" s="10">
        <v>273</v>
      </c>
    </row>
    <row r="12" spans="1:31" x14ac:dyDescent="0.25">
      <c r="AD12" s="10">
        <v>11</v>
      </c>
      <c r="AE12" s="10">
        <v>304</v>
      </c>
    </row>
    <row r="13" spans="1:31" x14ac:dyDescent="0.25">
      <c r="AD13" s="10">
        <v>12</v>
      </c>
      <c r="AE13" s="10">
        <v>334</v>
      </c>
    </row>
  </sheetData>
  <conditionalFormatting sqref="J3:K3">
    <cfRule type="expression" dxfId="1" priority="2">
      <formula>NOT($J3=$K3)</formula>
    </cfRule>
  </conditionalFormatting>
  <conditionalFormatting sqref="J2:K2">
    <cfRule type="expression" dxfId="0" priority="1">
      <formula>NOT($J2=$K2)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AIDE 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2019-01-31T08:17:13Z</dcterms:modified>
</cp:coreProperties>
</file>