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90" windowWidth="5715" windowHeight="4680" activeTab="1"/>
  </bookViews>
  <sheets>
    <sheet name="base AFFAIRE" sheetId="1" r:id="rId1"/>
    <sheet name="base LIVRAISON" sheetId="2" r:id="rId2"/>
    <sheet name="pertinence" sheetId="3" r:id="rId3"/>
  </sheets>
  <calcPr calcId="145621"/>
</workbook>
</file>

<file path=xl/calcChain.xml><?xml version="1.0" encoding="utf-8"?>
<calcChain xmlns="http://schemas.openxmlformats.org/spreadsheetml/2006/main">
  <c r="M3" i="2" l="1"/>
  <c r="J2" i="2" a="1"/>
  <c r="J2" i="2" s="1"/>
  <c r="M4" i="2"/>
  <c r="M5" i="2"/>
  <c r="M6" i="2"/>
  <c r="M7" i="2"/>
  <c r="M8" i="2"/>
  <c r="L3" i="2"/>
  <c r="L4" i="2"/>
  <c r="L5" i="2"/>
  <c r="L6" i="2"/>
  <c r="L7" i="2"/>
  <c r="L8" i="2"/>
  <c r="L2" i="2"/>
  <c r="J3" i="2" l="1" a="1"/>
  <c r="J3" i="2" s="1"/>
  <c r="J4" i="2" a="1"/>
  <c r="J4" i="2"/>
  <c r="J5" i="2" a="1"/>
  <c r="J5" i="2" s="1"/>
  <c r="J6" i="2" a="1"/>
  <c r="J6" i="2" s="1"/>
  <c r="J7" i="2" a="1"/>
  <c r="J7" i="2" s="1"/>
  <c r="J8" i="2" a="1"/>
  <c r="J8" i="2" s="1"/>
  <c r="I8" i="2"/>
  <c r="I7" i="2"/>
  <c r="I6" i="2"/>
  <c r="I5" i="2"/>
  <c r="I4" i="2"/>
  <c r="I3" i="2"/>
  <c r="I2" i="2"/>
</calcChain>
</file>

<file path=xl/sharedStrings.xml><?xml version="1.0" encoding="utf-8"?>
<sst xmlns="http://schemas.openxmlformats.org/spreadsheetml/2006/main" count="87" uniqueCount="33">
  <si>
    <t>vendeur</t>
  </si>
  <si>
    <t>code vendeur</t>
  </si>
  <si>
    <t>nom client</t>
  </si>
  <si>
    <t>siren client</t>
  </si>
  <si>
    <t>statut</t>
  </si>
  <si>
    <t>code produit</t>
  </si>
  <si>
    <t>code cde</t>
  </si>
  <si>
    <t>code affaire</t>
  </si>
  <si>
    <t>cloturé</t>
  </si>
  <si>
    <t>date d'ouverture affaire</t>
  </si>
  <si>
    <t>date livraison  commande</t>
  </si>
  <si>
    <t>annulé</t>
  </si>
  <si>
    <t>ISMAEL</t>
  </si>
  <si>
    <t>THOMAS</t>
  </si>
  <si>
    <t>ISSA</t>
  </si>
  <si>
    <t>LUCIE</t>
  </si>
  <si>
    <t>EDF</t>
  </si>
  <si>
    <t>SACIRI</t>
  </si>
  <si>
    <t>SCLOE</t>
  </si>
  <si>
    <t>BETA</t>
  </si>
  <si>
    <t>9000F</t>
  </si>
  <si>
    <t>64333E</t>
  </si>
  <si>
    <t>2994Y</t>
  </si>
  <si>
    <t>3004J</t>
  </si>
  <si>
    <t>PL98</t>
  </si>
  <si>
    <t>PL97</t>
  </si>
  <si>
    <t>PL34</t>
  </si>
  <si>
    <t>PL63</t>
  </si>
  <si>
    <t>en cours</t>
  </si>
  <si>
    <t>statut pertinent</t>
  </si>
  <si>
    <t>en service</t>
  </si>
  <si>
    <t>code statut</t>
  </si>
  <si>
    <t>{=RECHERCHEV(MIN(SI($G$2:$G$8=G2;$I$2:$I$8;""));pertinence!$A$1:$B$4;2;FAUX)}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</si>
</sst>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workbookViewId="0">
      <selection activeCell="F5" sqref="F5"/>
    </sheetView>
  </sheetViews>
  <sheetFormatPr baseColWidth="10" defaultRowHeight="15" x14ac:dyDescent="0.25"/>
  <cols>
    <col min="1" max="1" width="22.85546875" customWidth="1"/>
    <col min="2" max="2" width="14.7109375" customWidth="1"/>
    <col min="3" max="3" width="19.5703125" customWidth="1"/>
    <col min="5" max="6" width="23.28515625" customWidth="1"/>
    <col min="7" max="7" width="14.285156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9</v>
      </c>
      <c r="F1" t="s">
        <v>5</v>
      </c>
      <c r="G1" t="s">
        <v>7</v>
      </c>
    </row>
    <row r="2" spans="1:7" x14ac:dyDescent="0.25">
      <c r="A2" t="s">
        <v>15</v>
      </c>
      <c r="B2">
        <v>983</v>
      </c>
      <c r="C2" t="s">
        <v>16</v>
      </c>
      <c r="D2" t="s">
        <v>21</v>
      </c>
      <c r="E2" s="1">
        <v>42025</v>
      </c>
      <c r="F2" t="s">
        <v>24</v>
      </c>
      <c r="G2">
        <v>3353</v>
      </c>
    </row>
    <row r="3" spans="1:7" x14ac:dyDescent="0.25">
      <c r="A3" t="s">
        <v>14</v>
      </c>
      <c r="B3">
        <v>1009</v>
      </c>
      <c r="C3" t="s">
        <v>17</v>
      </c>
      <c r="D3" t="s">
        <v>20</v>
      </c>
      <c r="E3" s="1">
        <v>42055</v>
      </c>
      <c r="F3" t="s">
        <v>25</v>
      </c>
      <c r="G3">
        <v>3345</v>
      </c>
    </row>
    <row r="4" spans="1:7" x14ac:dyDescent="0.25">
      <c r="A4" t="s">
        <v>13</v>
      </c>
      <c r="B4">
        <v>398</v>
      </c>
      <c r="C4" t="s">
        <v>18</v>
      </c>
      <c r="D4" t="s">
        <v>22</v>
      </c>
      <c r="E4" s="1">
        <v>42122</v>
      </c>
      <c r="F4" t="s">
        <v>26</v>
      </c>
      <c r="G4">
        <v>2937</v>
      </c>
    </row>
    <row r="5" spans="1:7" x14ac:dyDescent="0.25">
      <c r="A5" t="s">
        <v>12</v>
      </c>
      <c r="B5">
        <v>2038</v>
      </c>
      <c r="C5" t="s">
        <v>19</v>
      </c>
      <c r="D5" t="s">
        <v>23</v>
      </c>
      <c r="E5" s="1">
        <v>42154</v>
      </c>
      <c r="F5" t="s">
        <v>27</v>
      </c>
      <c r="G5">
        <v>1088</v>
      </c>
    </row>
    <row r="6" spans="1:7" x14ac:dyDescent="0.25">
      <c r="A6" t="s">
        <v>14</v>
      </c>
      <c r="B6">
        <v>1009</v>
      </c>
      <c r="C6" t="s">
        <v>17</v>
      </c>
      <c r="D6" t="s">
        <v>20</v>
      </c>
      <c r="E6" s="1">
        <v>42056</v>
      </c>
      <c r="F6" t="s">
        <v>25</v>
      </c>
      <c r="G6">
        <v>3345</v>
      </c>
    </row>
    <row r="7" spans="1:7" x14ac:dyDescent="0.25">
      <c r="A7" t="s">
        <v>13</v>
      </c>
      <c r="B7">
        <v>398</v>
      </c>
      <c r="C7" t="s">
        <v>18</v>
      </c>
      <c r="D7" t="s">
        <v>22</v>
      </c>
      <c r="E7" s="1">
        <v>42088</v>
      </c>
      <c r="F7" t="s">
        <v>26</v>
      </c>
      <c r="G7">
        <v>2937</v>
      </c>
    </row>
    <row r="8" spans="1:7" x14ac:dyDescent="0.25">
      <c r="A8" t="s">
        <v>12</v>
      </c>
      <c r="B8">
        <v>2038</v>
      </c>
      <c r="C8" t="s">
        <v>19</v>
      </c>
      <c r="D8" t="s">
        <v>23</v>
      </c>
      <c r="E8" s="1">
        <v>42098</v>
      </c>
      <c r="F8" t="s">
        <v>27</v>
      </c>
      <c r="G8">
        <v>1088</v>
      </c>
    </row>
    <row r="9" spans="1:7" x14ac:dyDescent="0.25">
      <c r="E9" s="1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"/>
  <sheetViews>
    <sheetView tabSelected="1" topLeftCell="F1" workbookViewId="0">
      <selection activeCell="M3" sqref="M3"/>
    </sheetView>
  </sheetViews>
  <sheetFormatPr baseColWidth="10" defaultRowHeight="15" x14ac:dyDescent="0.25"/>
  <cols>
    <col min="2" max="2" width="15.28515625" customWidth="1"/>
    <col min="5" max="5" width="26.85546875" customWidth="1"/>
    <col min="6" max="6" width="14.140625" customWidth="1"/>
    <col min="9" max="10" width="15" bestFit="1" customWidth="1"/>
    <col min="13" max="13" width="15.570312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5</v>
      </c>
      <c r="G1" t="s">
        <v>6</v>
      </c>
      <c r="H1" t="s">
        <v>4</v>
      </c>
      <c r="I1" t="s">
        <v>31</v>
      </c>
      <c r="J1" t="s">
        <v>29</v>
      </c>
      <c r="L1" t="s">
        <v>31</v>
      </c>
      <c r="M1" t="s">
        <v>29</v>
      </c>
    </row>
    <row r="2" spans="1:13" x14ac:dyDescent="0.25">
      <c r="A2" t="s">
        <v>15</v>
      </c>
      <c r="B2">
        <v>983</v>
      </c>
      <c r="C2" t="s">
        <v>16</v>
      </c>
      <c r="D2" t="s">
        <v>21</v>
      </c>
      <c r="E2" s="1">
        <v>42127</v>
      </c>
      <c r="F2" t="s">
        <v>24</v>
      </c>
      <c r="G2">
        <v>342</v>
      </c>
      <c r="H2" t="s">
        <v>8</v>
      </c>
      <c r="I2">
        <f>VLOOKUP(H2,pertinence!$B$1:$C$4,2,FALSE)</f>
        <v>4</v>
      </c>
      <c r="J2" t="str">
        <f t="array" ref="J2">VLOOKUP(MIN(IF($G$2:$G$8=G2,$I$2:$I$8,"")),pertinence!$A$1:$B$4,2,FALSE)</f>
        <v>cloturé</v>
      </c>
      <c r="L2">
        <f>VLOOKUP(H2,pertinence!$B$1:$C$4,2,FALSE)</f>
        <v>4</v>
      </c>
      <c r="M2" t="s">
        <v>32</v>
      </c>
    </row>
    <row r="3" spans="1:13" x14ac:dyDescent="0.25">
      <c r="A3" t="s">
        <v>14</v>
      </c>
      <c r="B3">
        <v>1009</v>
      </c>
      <c r="C3" t="s">
        <v>17</v>
      </c>
      <c r="D3" t="s">
        <v>20</v>
      </c>
      <c r="E3" s="1">
        <v>42114</v>
      </c>
      <c r="F3" t="s">
        <v>25</v>
      </c>
      <c r="G3">
        <v>534</v>
      </c>
      <c r="H3" t="s">
        <v>11</v>
      </c>
      <c r="I3">
        <f>VLOOKUP(H3,pertinence!$B$1:$C$4,2,FALSE)</f>
        <v>3</v>
      </c>
      <c r="J3" t="str">
        <f t="array" ref="J3">VLOOKUP(MIN(IF($G$2:$G$8=G3,$I$2:$I$8,"")),pertinence!$A$1:$B$4,2,FALSE)</f>
        <v>en cours</v>
      </c>
      <c r="L3">
        <f>VLOOKUP(H3,pertinence!$B$1:$C$4,2,FALSE)</f>
        <v>3</v>
      </c>
      <c r="M3" t="str">
        <f>VLOOKUP(MIN(IF($G$2:$G$8=G3,$I$2:$I$8,"")),pertinence!$A$1:$B$4,2,FALSE)</f>
        <v>en cours</v>
      </c>
    </row>
    <row r="4" spans="1:13" x14ac:dyDescent="0.25">
      <c r="A4" t="s">
        <v>13</v>
      </c>
      <c r="B4">
        <v>398</v>
      </c>
      <c r="C4" t="s">
        <v>18</v>
      </c>
      <c r="D4" t="s">
        <v>22</v>
      </c>
      <c r="E4" s="1">
        <v>42154</v>
      </c>
      <c r="F4" t="s">
        <v>26</v>
      </c>
      <c r="G4">
        <v>985</v>
      </c>
      <c r="H4" t="s">
        <v>8</v>
      </c>
      <c r="I4">
        <f>VLOOKUP(H4,pertinence!$B$1:$C$4,2,FALSE)</f>
        <v>4</v>
      </c>
      <c r="J4" t="str">
        <f t="array" ref="J4">VLOOKUP(MIN(IF($G$2:$G$8=G4,$I$2:$I$8,"")),pertinence!$A$1:$B$4,2,FALSE)</f>
        <v>annulé</v>
      </c>
      <c r="L4">
        <f>VLOOKUP(H4,pertinence!$B$1:$C$4,2,FALSE)</f>
        <v>4</v>
      </c>
      <c r="M4" t="str">
        <f>VLOOKUP(MIN(IF($G$2:$G$8=G4,$I$2:$I$8,"")),pertinence!$A$1:$B$4,2,FALSE)</f>
        <v>en cours</v>
      </c>
    </row>
    <row r="5" spans="1:13" x14ac:dyDescent="0.25">
      <c r="A5" t="s">
        <v>12</v>
      </c>
      <c r="B5">
        <v>2038</v>
      </c>
      <c r="C5" t="s">
        <v>19</v>
      </c>
      <c r="D5" t="s">
        <v>23</v>
      </c>
      <c r="E5" s="1">
        <v>42185</v>
      </c>
      <c r="F5" t="s">
        <v>27</v>
      </c>
      <c r="G5">
        <v>1094</v>
      </c>
      <c r="H5" t="s">
        <v>11</v>
      </c>
      <c r="I5">
        <f>VLOOKUP(H5,pertinence!$B$1:$C$4,2,FALSE)</f>
        <v>3</v>
      </c>
      <c r="J5" t="str">
        <f t="array" ref="J5">VLOOKUP(MIN(IF($G$2:$G$8=G5,$I$2:$I$8,"")),pertinence!$A$1:$B$4,2,FALSE)</f>
        <v>en cours</v>
      </c>
      <c r="L5">
        <f>VLOOKUP(H5,pertinence!$B$1:$C$4,2,FALSE)</f>
        <v>3</v>
      </c>
      <c r="M5" t="str">
        <f>VLOOKUP(MIN(IF($G$2:$G$8=G5,$I$2:$I$8,"")),pertinence!$A$1:$B$4,2,FALSE)</f>
        <v>en cours</v>
      </c>
    </row>
    <row r="6" spans="1:13" x14ac:dyDescent="0.25">
      <c r="A6" t="s">
        <v>14</v>
      </c>
      <c r="B6">
        <v>1009</v>
      </c>
      <c r="C6" t="s">
        <v>17</v>
      </c>
      <c r="D6" t="s">
        <v>20</v>
      </c>
      <c r="E6" s="1">
        <v>42180</v>
      </c>
      <c r="F6" t="s">
        <v>25</v>
      </c>
      <c r="G6">
        <v>534</v>
      </c>
      <c r="H6" t="s">
        <v>28</v>
      </c>
      <c r="I6">
        <f>VLOOKUP(H6,pertinence!$B$1:$C$4,2,FALSE)</f>
        <v>1</v>
      </c>
      <c r="J6" t="str">
        <f t="array" ref="J6">VLOOKUP(MIN(IF($G$2:$G$8=G6,$I$2:$I$8,"")),pertinence!$A$1:$B$4,2,FALSE)</f>
        <v>en cours</v>
      </c>
      <c r="L6">
        <f>VLOOKUP(H6,pertinence!$B$1:$C$4,2,FALSE)</f>
        <v>1</v>
      </c>
      <c r="M6" t="str">
        <f>VLOOKUP(MIN(IF($G$2:$G$8=G6,$I$2:$I$8,"")),pertinence!$A$1:$B$4,2,FALSE)</f>
        <v>en cours</v>
      </c>
    </row>
    <row r="7" spans="1:13" x14ac:dyDescent="0.25">
      <c r="A7" t="s">
        <v>13</v>
      </c>
      <c r="B7">
        <v>398</v>
      </c>
      <c r="C7" t="s">
        <v>18</v>
      </c>
      <c r="D7" t="s">
        <v>22</v>
      </c>
      <c r="E7" s="1">
        <v>42181</v>
      </c>
      <c r="F7" t="s">
        <v>26</v>
      </c>
      <c r="G7">
        <v>985</v>
      </c>
      <c r="H7" t="s">
        <v>11</v>
      </c>
      <c r="I7">
        <f>VLOOKUP(H7,pertinence!$B$1:$C$4,2,FALSE)</f>
        <v>3</v>
      </c>
      <c r="J7" t="str">
        <f t="array" ref="J7">VLOOKUP(MIN(IF($G$2:$G$8=G7,$I$2:$I$8,"")),pertinence!$A$1:$B$4,2,FALSE)</f>
        <v>annulé</v>
      </c>
      <c r="L7">
        <f>VLOOKUP(H7,pertinence!$B$1:$C$4,2,FALSE)</f>
        <v>3</v>
      </c>
      <c r="M7" t="str">
        <f>VLOOKUP(MIN(IF($G$2:$G$8=G7,$I$2:$I$8,"")),pertinence!$A$1:$B$4,2,FALSE)</f>
        <v>en cours</v>
      </c>
    </row>
    <row r="8" spans="1:13" x14ac:dyDescent="0.25">
      <c r="A8" t="s">
        <v>12</v>
      </c>
      <c r="B8">
        <v>2038</v>
      </c>
      <c r="C8" t="s">
        <v>19</v>
      </c>
      <c r="D8" t="s">
        <v>23</v>
      </c>
      <c r="E8" s="1">
        <v>42182</v>
      </c>
      <c r="F8" t="s">
        <v>27</v>
      </c>
      <c r="G8">
        <v>1094</v>
      </c>
      <c r="H8" t="s">
        <v>28</v>
      </c>
      <c r="I8">
        <f>VLOOKUP(H8,pertinence!$B$1:$C$4,2,FALSE)</f>
        <v>1</v>
      </c>
      <c r="J8" t="str">
        <f t="array" ref="J8">VLOOKUP(MIN(IF($G$2:$G$8=G8,$I$2:$I$8,"")),pertinence!$A$1:$B$4,2,FALSE)</f>
        <v>en cours</v>
      </c>
      <c r="L8">
        <f>VLOOKUP(H8,pertinence!$B$1:$C$4,2,FALSE)</f>
        <v>1</v>
      </c>
      <c r="M8" t="str">
        <f>VLOOKUP(MIN(IF($G$2:$G$8=G8,$I$2:$I$8,"")),pertinence!$A$1:$B$4,2,FALSE)</f>
        <v>en cours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>
      <selection activeCell="B8" sqref="B8"/>
    </sheetView>
  </sheetViews>
  <sheetFormatPr baseColWidth="10" defaultRowHeight="15" x14ac:dyDescent="0.25"/>
  <sheetData>
    <row r="1" spans="1:3" x14ac:dyDescent="0.25">
      <c r="A1">
        <v>1</v>
      </c>
      <c r="B1" t="s">
        <v>28</v>
      </c>
      <c r="C1">
        <v>1</v>
      </c>
    </row>
    <row r="2" spans="1:3" x14ac:dyDescent="0.25">
      <c r="A2">
        <v>2</v>
      </c>
      <c r="B2" t="s">
        <v>30</v>
      </c>
      <c r="C2">
        <v>2</v>
      </c>
    </row>
    <row r="3" spans="1:3" x14ac:dyDescent="0.25">
      <c r="A3">
        <v>3</v>
      </c>
      <c r="B3" t="s">
        <v>11</v>
      </c>
      <c r="C3">
        <v>3</v>
      </c>
    </row>
    <row r="4" spans="1:3" x14ac:dyDescent="0.25">
      <c r="A4">
        <v>4</v>
      </c>
      <c r="B4" t="s">
        <v>8</v>
      </c>
      <c r="C4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AFFAIRE</vt:lpstr>
      <vt:lpstr>base LIVRAISON</vt:lpstr>
      <vt:lpstr>pertinence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TEMGOUA Michelle AE PARIS</dc:creator>
  <cp:lastModifiedBy>TEMGOUA Michelle AE PARIS</cp:lastModifiedBy>
  <dcterms:created xsi:type="dcterms:W3CDTF">2018-06-20T07:31:06Z</dcterms:created>
  <dcterms:modified xsi:type="dcterms:W3CDTF">2018-06-25T12:05:54Z</dcterms:modified>
</cp:coreProperties>
</file>