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IBEL\Desktop\"/>
    </mc:Choice>
  </mc:AlternateContent>
  <xr:revisionPtr revIDLastSave="0" documentId="13_ncr:1_{F3E3126E-2FC9-4EF7-B12F-EA0DB0B1F7F3}" xr6:coauthVersionLast="33" xr6:coauthVersionMax="33" xr10:uidLastSave="{00000000-0000-0000-0000-000000000000}"/>
  <bookViews>
    <workbookView xWindow="0" yWindow="465" windowWidth="28800" windowHeight="16200" tabRatio="500" xr2:uid="{00000000-000D-0000-FFFF-FFFF00000000}"/>
  </bookViews>
  <sheets>
    <sheet name="Feuil1" sheetId="1" r:id="rId1"/>
  </sheets>
  <calcPr calcId="17901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H14" i="1"/>
  <c r="H15" i="1"/>
  <c r="H16" i="1"/>
  <c r="H17" i="1"/>
  <c r="H18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13" i="1"/>
  <c r="H19" i="1"/>
  <c r="H35" i="1"/>
  <c r="G35" i="1"/>
  <c r="I35" i="1"/>
</calcChain>
</file>

<file path=xl/sharedStrings.xml><?xml version="1.0" encoding="utf-8"?>
<sst xmlns="http://schemas.openxmlformats.org/spreadsheetml/2006/main" count="70" uniqueCount="59">
  <si>
    <t>Désamiantage / démolitions</t>
  </si>
  <si>
    <t>Classe provisoires</t>
  </si>
  <si>
    <t>Ins. de chantier / GO / structure</t>
  </si>
  <si>
    <t>Couverture / étancheité</t>
  </si>
  <si>
    <t>Ravalement</t>
  </si>
  <si>
    <t>Cloisons / Doublages</t>
  </si>
  <si>
    <t>Faux plafonds</t>
  </si>
  <si>
    <t>Panneaux de façade / bardages</t>
  </si>
  <si>
    <t>Menuiseries extérieures</t>
  </si>
  <si>
    <t>Menuiseries intérieures</t>
  </si>
  <si>
    <t>Serrurerie / métallerie</t>
  </si>
  <si>
    <t>Revêtements de sol souple</t>
  </si>
  <si>
    <t>Carrelage / Faience</t>
  </si>
  <si>
    <t>Peinture / Revêtements muraux</t>
  </si>
  <si>
    <t>Appareil élévateur</t>
  </si>
  <si>
    <t>Plomberie Sanitaire</t>
  </si>
  <si>
    <t>Chauffage / Ventilation</t>
  </si>
  <si>
    <t>Electricité</t>
  </si>
  <si>
    <t>Cuisine 1/2 pension</t>
  </si>
  <si>
    <t>VRD / aménagements ext.</t>
  </si>
  <si>
    <t>SUIVI DE L'AVANCEMENT DES TRAVAUX SOUS-TRAITANT</t>
  </si>
  <si>
    <t>LOTS</t>
  </si>
  <si>
    <t>N</t>
  </si>
  <si>
    <t>DO Démol</t>
  </si>
  <si>
    <t>ALGECO</t>
  </si>
  <si>
    <t>E.G.B.</t>
  </si>
  <si>
    <t xml:space="preserve"> - </t>
  </si>
  <si>
    <t>FONDA SPE</t>
  </si>
  <si>
    <t>COUV'ZING</t>
  </si>
  <si>
    <t>RAVALO</t>
  </si>
  <si>
    <t>Plâtrier de France</t>
  </si>
  <si>
    <t>Façade Bât</t>
  </si>
  <si>
    <t>PRO Menuisier</t>
  </si>
  <si>
    <t>Menuiserie Bâtiment</t>
  </si>
  <si>
    <t>Metal'Ser</t>
  </si>
  <si>
    <t>SOL SOUPLE PARISIENNE</t>
  </si>
  <si>
    <t>CarProBât</t>
  </si>
  <si>
    <t>Peinture PRO BAT</t>
  </si>
  <si>
    <t>OTIS</t>
  </si>
  <si>
    <t>PCVC</t>
  </si>
  <si>
    <t>Elec'PRO</t>
  </si>
  <si>
    <t>Cusiniste de France</t>
  </si>
  <si>
    <t>TPF</t>
  </si>
  <si>
    <t>PRIX DE VENTE</t>
  </si>
  <si>
    <t xml:space="preserve">Entreprise </t>
  </si>
  <si>
    <t xml:space="preserve">COÛT </t>
  </si>
  <si>
    <t xml:space="preserve">TRAVAUX </t>
  </si>
  <si>
    <t xml:space="preserve">FOURNITURE </t>
  </si>
  <si>
    <t>% Avancement</t>
  </si>
  <si>
    <t xml:space="preserve">GROS ŒUVRE </t>
  </si>
  <si>
    <t xml:space="preserve">SECOND ŒUVRE </t>
  </si>
  <si>
    <t>MONTANT DE LA SITUATION</t>
  </si>
  <si>
    <t xml:space="preserve">N° SITUATION </t>
  </si>
  <si>
    <t xml:space="preserve">SITUATION </t>
  </si>
  <si>
    <t>Fondations</t>
  </si>
  <si>
    <t>Désignation</t>
  </si>
  <si>
    <t>3bis</t>
  </si>
  <si>
    <t xml:space="preserve">N°Lot </t>
  </si>
  <si>
    <t>Désignation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</si>
</sst>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13" xfId="0" applyBorder="1"/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64" fontId="3" fillId="0" borderId="23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0" borderId="17" xfId="0" applyBorder="1"/>
    <xf numFmtId="164" fontId="0" fillId="0" borderId="13" xfId="0" applyNumberFormat="1" applyBorder="1"/>
    <xf numFmtId="0" fontId="0" fillId="0" borderId="0" xfId="0" applyBorder="1"/>
    <xf numFmtId="164" fontId="3" fillId="0" borderId="16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0" fontId="0" fillId="0" borderId="22" xfId="0" applyBorder="1"/>
    <xf numFmtId="0" fontId="0" fillId="0" borderId="23" xfId="0" applyBorder="1"/>
    <xf numFmtId="0" fontId="0" fillId="0" borderId="2" xfId="0" applyBorder="1"/>
    <xf numFmtId="0" fontId="0" fillId="0" borderId="18" xfId="0" applyBorder="1"/>
    <xf numFmtId="0" fontId="0" fillId="0" borderId="3" xfId="0" applyBorder="1"/>
    <xf numFmtId="0" fontId="0" fillId="0" borderId="14" xfId="0" applyBorder="1"/>
    <xf numFmtId="9" fontId="4" fillId="0" borderId="9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9" fontId="4" fillId="0" borderId="21" xfId="0" applyNumberFormat="1" applyFont="1" applyBorder="1" applyAlignment="1">
      <alignment horizontal="center" vertical="center" wrapText="1"/>
    </xf>
    <xf numFmtId="164" fontId="7" fillId="0" borderId="22" xfId="0" applyNumberFormat="1" applyFont="1" applyFill="1" applyBorder="1" applyAlignment="1">
      <alignment horizontal="center" vertical="center" wrapText="1"/>
    </xf>
    <xf numFmtId="164" fontId="7" fillId="0" borderId="17" xfId="0" applyNumberFormat="1" applyFont="1" applyFill="1" applyBorder="1" applyAlignment="1">
      <alignment horizontal="center" vertical="center" wrapText="1"/>
    </xf>
    <xf numFmtId="9" fontId="5" fillId="0" borderId="13" xfId="1" applyNumberFormat="1" applyFont="1" applyBorder="1" applyAlignment="1">
      <alignment horizontal="center" vertical="center" wrapText="1"/>
    </xf>
    <xf numFmtId="164" fontId="7" fillId="0" borderId="18" xfId="0" applyNumberFormat="1" applyFont="1" applyFill="1" applyBorder="1" applyAlignment="1">
      <alignment horizontal="center" vertical="center" wrapText="1"/>
    </xf>
    <xf numFmtId="9" fontId="4" fillId="0" borderId="24" xfId="0" applyNumberFormat="1" applyFont="1" applyBorder="1" applyAlignment="1">
      <alignment horizontal="center" vertical="center" wrapText="1"/>
    </xf>
    <xf numFmtId="9" fontId="4" fillId="0" borderId="25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164" fontId="7" fillId="0" borderId="27" xfId="0" applyNumberFormat="1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1" xfId="0" applyBorder="1"/>
    <xf numFmtId="0" fontId="6" fillId="0" borderId="6" xfId="0" applyFont="1" applyBorder="1" applyAlignment="1">
      <alignment horizontal="center" vertical="center" textRotation="90"/>
    </xf>
    <xf numFmtId="0" fontId="6" fillId="0" borderId="28" xfId="0" applyFont="1" applyBorder="1" applyAlignment="1">
      <alignment horizontal="center" vertical="center" textRotation="90"/>
    </xf>
    <xf numFmtId="0" fontId="6" fillId="0" borderId="11" xfId="0" applyFont="1" applyBorder="1" applyAlignment="1">
      <alignment horizontal="center" vertical="center" textRotation="90"/>
    </xf>
    <xf numFmtId="0" fontId="0" fillId="0" borderId="28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3</xdr:row>
          <xdr:rowOff>47625</xdr:rowOff>
        </xdr:from>
        <xdr:to>
          <xdr:col>6</xdr:col>
          <xdr:colOff>838200</xdr:colOff>
          <xdr:row>4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SITUATION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AA35"/>
  <sheetViews>
    <sheetView tabSelected="1" zoomScale="85" zoomScaleNormal="85" workbookViewId="0">
      <selection activeCell="B7" sqref="B7"/>
    </sheetView>
  </sheetViews>
  <sheetFormatPr baseColWidth="10" defaultRowHeight="15.75" x14ac:dyDescent="0.25"/>
  <cols>
    <col min="1" max="1" width="6.375" customWidth="1"/>
    <col min="2" max="2" width="27.625" customWidth="1"/>
    <col min="3" max="3" width="24.5" bestFit="1" customWidth="1"/>
    <col min="4" max="4" width="20.875" customWidth="1"/>
    <col min="5" max="5" width="25.25" bestFit="1" customWidth="1"/>
    <col min="6" max="6" width="17.125" customWidth="1"/>
    <col min="7" max="7" width="16.875" customWidth="1"/>
    <col min="8" max="8" width="15.375" customWidth="1"/>
    <col min="9" max="9" width="14.625" customWidth="1"/>
    <col min="10" max="10" width="12.875" customWidth="1"/>
    <col min="11" max="11" width="13" customWidth="1"/>
    <col min="12" max="12" width="13.875" customWidth="1"/>
    <col min="14" max="14" width="12.625" customWidth="1"/>
    <col min="16" max="16" width="13.5" customWidth="1"/>
    <col min="18" max="18" width="13.25" customWidth="1"/>
    <col min="20" max="20" width="14" customWidth="1"/>
    <col min="22" max="22" width="14.25" customWidth="1"/>
    <col min="24" max="24" width="13" customWidth="1"/>
    <col min="26" max="26" width="14.5" customWidth="1"/>
  </cols>
  <sheetData>
    <row r="3" spans="1:27" ht="16.5" thickBot="1" x14ac:dyDescent="0.3"/>
    <row r="4" spans="1:27" x14ac:dyDescent="0.25">
      <c r="B4" s="67" t="s">
        <v>57</v>
      </c>
      <c r="C4" s="69" t="s">
        <v>58</v>
      </c>
      <c r="D4" s="69" t="s">
        <v>52</v>
      </c>
      <c r="E4" s="70" t="s">
        <v>51</v>
      </c>
      <c r="F4" s="26"/>
      <c r="G4" s="26"/>
      <c r="H4" s="26"/>
    </row>
    <row r="5" spans="1:27" ht="21.75" customHeight="1" thickBot="1" x14ac:dyDescent="0.3">
      <c r="B5" s="68">
        <v>5</v>
      </c>
      <c r="C5" s="71" t="str">
        <f>VLOOKUP(B5,$B$13:$C$33,2,FALSE)</f>
        <v>Ravalement</v>
      </c>
      <c r="D5" s="71">
        <v>2</v>
      </c>
      <c r="E5" s="72">
        <v>100000</v>
      </c>
      <c r="F5" s="26"/>
      <c r="G5" s="26"/>
      <c r="H5" s="26"/>
    </row>
    <row r="8" spans="1:27" ht="16.5" thickBot="1" x14ac:dyDescent="0.3"/>
    <row r="9" spans="1:27" ht="15.95" customHeight="1" x14ac:dyDescent="0.25">
      <c r="A9" s="61" t="s">
        <v>20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3"/>
    </row>
    <row r="10" spans="1:27" ht="17.100000000000001" customHeight="1" thickBot="1" x14ac:dyDescent="0.3">
      <c r="A10" s="64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6"/>
    </row>
    <row r="11" spans="1:27" ht="16.5" thickBot="1" x14ac:dyDescent="0.3">
      <c r="A11" s="51" t="s">
        <v>49</v>
      </c>
      <c r="B11" s="56" t="s">
        <v>21</v>
      </c>
      <c r="C11" s="57"/>
      <c r="D11" s="57"/>
      <c r="E11" s="57"/>
      <c r="F11" s="56" t="s">
        <v>45</v>
      </c>
      <c r="G11" s="57"/>
      <c r="H11" s="58" t="s">
        <v>53</v>
      </c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60"/>
    </row>
    <row r="12" spans="1:27" ht="16.5" thickBot="1" x14ac:dyDescent="0.3">
      <c r="A12" s="52"/>
      <c r="B12" s="13" t="s">
        <v>22</v>
      </c>
      <c r="C12" s="14" t="s">
        <v>55</v>
      </c>
      <c r="D12" s="15" t="s">
        <v>44</v>
      </c>
      <c r="E12" s="23" t="s">
        <v>43</v>
      </c>
      <c r="F12" s="2" t="s">
        <v>47</v>
      </c>
      <c r="G12" s="9" t="s">
        <v>46</v>
      </c>
      <c r="H12" s="45" t="s">
        <v>48</v>
      </c>
      <c r="I12" s="46">
        <v>1</v>
      </c>
      <c r="J12" s="46" t="s">
        <v>48</v>
      </c>
      <c r="K12" s="46">
        <v>2</v>
      </c>
      <c r="L12" s="46" t="s">
        <v>48</v>
      </c>
      <c r="M12" s="46">
        <v>3</v>
      </c>
      <c r="N12" s="46" t="s">
        <v>48</v>
      </c>
      <c r="O12" s="46">
        <v>4</v>
      </c>
      <c r="P12" s="46" t="s">
        <v>48</v>
      </c>
      <c r="Q12" s="46">
        <v>5</v>
      </c>
      <c r="R12" s="46" t="s">
        <v>48</v>
      </c>
      <c r="S12" s="46">
        <v>6</v>
      </c>
      <c r="T12" s="46" t="s">
        <v>48</v>
      </c>
      <c r="U12" s="46">
        <v>7</v>
      </c>
      <c r="V12" s="46" t="s">
        <v>48</v>
      </c>
      <c r="W12" s="46">
        <v>8</v>
      </c>
      <c r="X12" s="46" t="s">
        <v>48</v>
      </c>
      <c r="Y12" s="46">
        <v>9</v>
      </c>
      <c r="Z12" s="46" t="s">
        <v>48</v>
      </c>
      <c r="AA12" s="47">
        <v>10</v>
      </c>
    </row>
    <row r="13" spans="1:27" x14ac:dyDescent="0.25">
      <c r="A13" s="52"/>
      <c r="B13" s="16">
        <v>1</v>
      </c>
      <c r="C13" s="17" t="s">
        <v>0</v>
      </c>
      <c r="D13" s="17" t="s">
        <v>23</v>
      </c>
      <c r="E13" s="18">
        <v>233053.77</v>
      </c>
      <c r="F13" s="4"/>
      <c r="G13" s="27">
        <v>147928.54999999999</v>
      </c>
      <c r="H13" s="38">
        <f>I13/G13</f>
        <v>1</v>
      </c>
      <c r="I13" s="39">
        <v>147928.54999999999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30"/>
    </row>
    <row r="14" spans="1:27" x14ac:dyDescent="0.25">
      <c r="A14" s="52"/>
      <c r="B14" s="19">
        <v>2</v>
      </c>
      <c r="C14" s="11" t="s">
        <v>1</v>
      </c>
      <c r="D14" s="11" t="s">
        <v>24</v>
      </c>
      <c r="E14" s="20">
        <v>468097.21</v>
      </c>
      <c r="F14" s="4"/>
      <c r="G14" s="27">
        <v>322000</v>
      </c>
      <c r="H14" s="43">
        <f t="shared" ref="H14:H33" si="0">I14/G14</f>
        <v>1</v>
      </c>
      <c r="I14" s="40">
        <v>322000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1"/>
    </row>
    <row r="15" spans="1:27" ht="30" x14ac:dyDescent="0.25">
      <c r="A15" s="52"/>
      <c r="B15" s="19">
        <v>3</v>
      </c>
      <c r="C15" s="11" t="s">
        <v>2</v>
      </c>
      <c r="D15" s="11" t="s">
        <v>25</v>
      </c>
      <c r="E15" s="20">
        <v>2732153.23</v>
      </c>
      <c r="F15" s="4">
        <v>887531.65</v>
      </c>
      <c r="G15" s="27">
        <v>416576</v>
      </c>
      <c r="H15" s="43">
        <f t="shared" si="0"/>
        <v>1</v>
      </c>
      <c r="I15" s="40">
        <v>416576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1"/>
    </row>
    <row r="16" spans="1:27" ht="16.5" thickBot="1" x14ac:dyDescent="0.3">
      <c r="A16" s="53"/>
      <c r="B16" s="21" t="s">
        <v>56</v>
      </c>
      <c r="C16" s="12" t="s">
        <v>54</v>
      </c>
      <c r="D16" s="12" t="s">
        <v>27</v>
      </c>
      <c r="E16" s="22" t="s">
        <v>26</v>
      </c>
      <c r="F16" s="5"/>
      <c r="G16" s="28">
        <v>180000</v>
      </c>
      <c r="H16" s="44">
        <f t="shared" si="0"/>
        <v>1</v>
      </c>
      <c r="I16" s="42">
        <v>180000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3"/>
    </row>
    <row r="17" spans="1:27" x14ac:dyDescent="0.25">
      <c r="A17" s="54" t="s">
        <v>50</v>
      </c>
      <c r="B17" s="3">
        <v>4</v>
      </c>
      <c r="C17" s="36" t="s">
        <v>3</v>
      </c>
      <c r="D17" s="36" t="s">
        <v>28</v>
      </c>
      <c r="E17" s="37">
        <v>265814.25</v>
      </c>
      <c r="F17" s="4"/>
      <c r="G17" s="27">
        <v>185000</v>
      </c>
      <c r="H17" s="35">
        <f t="shared" si="0"/>
        <v>1</v>
      </c>
      <c r="I17" s="48">
        <v>185000</v>
      </c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50"/>
    </row>
    <row r="18" spans="1:27" x14ac:dyDescent="0.25">
      <c r="A18" s="54"/>
      <c r="B18" s="19">
        <v>5</v>
      </c>
      <c r="C18" s="11" t="s">
        <v>4</v>
      </c>
      <c r="D18" s="11" t="s">
        <v>29</v>
      </c>
      <c r="E18" s="20">
        <v>44604.31</v>
      </c>
      <c r="F18" s="4"/>
      <c r="G18" s="27">
        <v>30000</v>
      </c>
      <c r="H18" s="43">
        <f t="shared" si="0"/>
        <v>1</v>
      </c>
      <c r="I18" s="40">
        <v>30000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1"/>
    </row>
    <row r="19" spans="1:27" x14ac:dyDescent="0.25">
      <c r="A19" s="54"/>
      <c r="B19" s="19">
        <v>6</v>
      </c>
      <c r="C19" s="11" t="s">
        <v>5</v>
      </c>
      <c r="D19" s="11" t="s">
        <v>30</v>
      </c>
      <c r="E19" s="20">
        <v>109145.53</v>
      </c>
      <c r="F19" s="4">
        <v>268152.7</v>
      </c>
      <c r="G19" s="27">
        <v>85000</v>
      </c>
      <c r="H19" s="43">
        <f>I19/G19</f>
        <v>0.98655976470588236</v>
      </c>
      <c r="I19" s="40">
        <v>83857.58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31"/>
    </row>
    <row r="20" spans="1:27" x14ac:dyDescent="0.25">
      <c r="A20" s="54"/>
      <c r="B20" s="19">
        <v>7</v>
      </c>
      <c r="C20" s="11" t="s">
        <v>6</v>
      </c>
      <c r="D20" s="11" t="s">
        <v>30</v>
      </c>
      <c r="E20" s="20">
        <v>138709.16</v>
      </c>
      <c r="F20" s="4">
        <v>65438.7</v>
      </c>
      <c r="G20" s="27">
        <v>40000</v>
      </c>
      <c r="H20" s="43">
        <f t="shared" si="0"/>
        <v>0.96491775000000002</v>
      </c>
      <c r="I20" s="40">
        <v>38596.71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31"/>
    </row>
    <row r="21" spans="1:27" ht="30" x14ac:dyDescent="0.25">
      <c r="A21" s="54"/>
      <c r="B21" s="19">
        <v>8</v>
      </c>
      <c r="C21" s="11" t="s">
        <v>7</v>
      </c>
      <c r="D21" s="11" t="s">
        <v>31</v>
      </c>
      <c r="E21" s="20">
        <v>309862.02</v>
      </c>
      <c r="F21" s="4"/>
      <c r="G21" s="27">
        <v>250000</v>
      </c>
      <c r="H21" s="43">
        <f t="shared" si="0"/>
        <v>1</v>
      </c>
      <c r="I21" s="40">
        <v>250000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31"/>
    </row>
    <row r="22" spans="1:27" x14ac:dyDescent="0.25">
      <c r="A22" s="54"/>
      <c r="B22" s="19">
        <v>9</v>
      </c>
      <c r="C22" s="11" t="s">
        <v>8</v>
      </c>
      <c r="D22" s="11" t="s">
        <v>32</v>
      </c>
      <c r="E22" s="20">
        <v>748481.13</v>
      </c>
      <c r="F22" s="4"/>
      <c r="G22" s="27">
        <v>595000</v>
      </c>
      <c r="H22" s="43">
        <f t="shared" si="0"/>
        <v>1</v>
      </c>
      <c r="I22" s="40">
        <v>595000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31"/>
    </row>
    <row r="23" spans="1:27" x14ac:dyDescent="0.25">
      <c r="A23" s="54"/>
      <c r="B23" s="19">
        <v>10</v>
      </c>
      <c r="C23" s="11" t="s">
        <v>9</v>
      </c>
      <c r="D23" s="11" t="s">
        <v>33</v>
      </c>
      <c r="E23" s="20">
        <v>283607.51</v>
      </c>
      <c r="F23" s="4">
        <v>125888.59</v>
      </c>
      <c r="G23" s="27">
        <v>49208</v>
      </c>
      <c r="H23" s="43">
        <f t="shared" si="0"/>
        <v>0.872846285156885</v>
      </c>
      <c r="I23" s="40">
        <v>42951.02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31"/>
    </row>
    <row r="24" spans="1:27" x14ac:dyDescent="0.25">
      <c r="A24" s="54"/>
      <c r="B24" s="19">
        <v>11</v>
      </c>
      <c r="C24" s="11" t="s">
        <v>10</v>
      </c>
      <c r="D24" s="11" t="s">
        <v>34</v>
      </c>
      <c r="E24" s="20">
        <v>146119.15</v>
      </c>
      <c r="F24" s="4"/>
      <c r="G24" s="27">
        <v>122000</v>
      </c>
      <c r="H24" s="43">
        <f t="shared" si="0"/>
        <v>1</v>
      </c>
      <c r="I24" s="40">
        <v>122000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31"/>
    </row>
    <row r="25" spans="1:27" x14ac:dyDescent="0.25">
      <c r="A25" s="54"/>
      <c r="B25" s="19">
        <v>12</v>
      </c>
      <c r="C25" s="11" t="s">
        <v>11</v>
      </c>
      <c r="D25" s="11" t="s">
        <v>35</v>
      </c>
      <c r="E25" s="20">
        <v>94925.97</v>
      </c>
      <c r="F25" s="4"/>
      <c r="G25" s="27">
        <v>66762.039999999994</v>
      </c>
      <c r="H25" s="43">
        <f t="shared" si="0"/>
        <v>0.86805930435918388</v>
      </c>
      <c r="I25" s="40">
        <v>57953.41</v>
      </c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31"/>
    </row>
    <row r="26" spans="1:27" x14ac:dyDescent="0.25">
      <c r="A26" s="54"/>
      <c r="B26" s="19">
        <v>13</v>
      </c>
      <c r="C26" s="11" t="s">
        <v>12</v>
      </c>
      <c r="D26" s="11" t="s">
        <v>36</v>
      </c>
      <c r="E26" s="20">
        <v>381101.61</v>
      </c>
      <c r="F26" s="4">
        <v>130000</v>
      </c>
      <c r="G26" s="27">
        <v>60000</v>
      </c>
      <c r="H26" s="43">
        <f t="shared" si="0"/>
        <v>0.87489283333333334</v>
      </c>
      <c r="I26" s="40">
        <v>52493.57</v>
      </c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31"/>
    </row>
    <row r="27" spans="1:27" ht="30" x14ac:dyDescent="0.25">
      <c r="A27" s="54"/>
      <c r="B27" s="19">
        <v>14</v>
      </c>
      <c r="C27" s="11" t="s">
        <v>13</v>
      </c>
      <c r="D27" s="11" t="s">
        <v>37</v>
      </c>
      <c r="E27" s="20">
        <v>148272.64000000001</v>
      </c>
      <c r="F27" s="4"/>
      <c r="G27" s="27">
        <v>84524.5</v>
      </c>
      <c r="H27" s="43">
        <f t="shared" si="0"/>
        <v>0.81682257806908065</v>
      </c>
      <c r="I27" s="40">
        <v>69041.52</v>
      </c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31"/>
    </row>
    <row r="28" spans="1:27" x14ac:dyDescent="0.25">
      <c r="A28" s="54"/>
      <c r="B28" s="19">
        <v>15</v>
      </c>
      <c r="C28" s="11" t="s">
        <v>14</v>
      </c>
      <c r="D28" s="11" t="s">
        <v>38</v>
      </c>
      <c r="E28" s="20">
        <v>30325.68</v>
      </c>
      <c r="F28" s="4"/>
      <c r="G28" s="27">
        <v>28000</v>
      </c>
      <c r="H28" s="43">
        <f t="shared" si="0"/>
        <v>1</v>
      </c>
      <c r="I28" s="40">
        <v>28000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31"/>
    </row>
    <row r="29" spans="1:27" x14ac:dyDescent="0.25">
      <c r="A29" s="54"/>
      <c r="B29" s="19">
        <v>16</v>
      </c>
      <c r="C29" s="11" t="s">
        <v>15</v>
      </c>
      <c r="D29" s="11" t="s">
        <v>39</v>
      </c>
      <c r="E29" s="20">
        <v>388831.98</v>
      </c>
      <c r="F29" s="4">
        <v>148000</v>
      </c>
      <c r="G29" s="27">
        <v>160000</v>
      </c>
      <c r="H29" s="43">
        <f t="shared" si="0"/>
        <v>0.93290450000000003</v>
      </c>
      <c r="I29" s="40">
        <v>149264.72</v>
      </c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31"/>
    </row>
    <row r="30" spans="1:27" x14ac:dyDescent="0.25">
      <c r="A30" s="54"/>
      <c r="B30" s="19">
        <v>17</v>
      </c>
      <c r="C30" s="11" t="s">
        <v>16</v>
      </c>
      <c r="D30" s="11" t="s">
        <v>39</v>
      </c>
      <c r="E30" s="20">
        <v>629918.01</v>
      </c>
      <c r="F30" s="4"/>
      <c r="G30" s="27">
        <v>420000</v>
      </c>
      <c r="H30" s="43">
        <f t="shared" si="0"/>
        <v>0.99702919047619054</v>
      </c>
      <c r="I30" s="40">
        <v>418752.26</v>
      </c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31"/>
    </row>
    <row r="31" spans="1:27" x14ac:dyDescent="0.25">
      <c r="A31" s="54"/>
      <c r="B31" s="19">
        <v>18</v>
      </c>
      <c r="C31" s="11" t="s">
        <v>17</v>
      </c>
      <c r="D31" s="11" t="s">
        <v>40</v>
      </c>
      <c r="E31" s="20">
        <v>686173.74</v>
      </c>
      <c r="F31" s="4"/>
      <c r="G31" s="27">
        <v>480000</v>
      </c>
      <c r="H31" s="43">
        <f t="shared" si="0"/>
        <v>0.97536297916666659</v>
      </c>
      <c r="I31" s="40">
        <v>468174.23</v>
      </c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31"/>
    </row>
    <row r="32" spans="1:27" x14ac:dyDescent="0.25">
      <c r="A32" s="54"/>
      <c r="B32" s="19">
        <v>19</v>
      </c>
      <c r="C32" s="11" t="s">
        <v>18</v>
      </c>
      <c r="D32" s="11" t="s">
        <v>41</v>
      </c>
      <c r="E32" s="20">
        <v>325913.33</v>
      </c>
      <c r="F32" s="4"/>
      <c r="G32" s="27">
        <v>240000</v>
      </c>
      <c r="H32" s="43">
        <f t="shared" si="0"/>
        <v>1</v>
      </c>
      <c r="I32" s="40">
        <v>240000</v>
      </c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31"/>
    </row>
    <row r="33" spans="1:27" ht="16.5" thickBot="1" x14ac:dyDescent="0.3">
      <c r="A33" s="55"/>
      <c r="B33" s="21">
        <v>20</v>
      </c>
      <c r="C33" s="12" t="s">
        <v>19</v>
      </c>
      <c r="D33" s="12" t="s">
        <v>42</v>
      </c>
      <c r="E33" s="22">
        <v>769985.37</v>
      </c>
      <c r="F33" s="5"/>
      <c r="G33" s="28">
        <v>495000</v>
      </c>
      <c r="H33" s="44">
        <f t="shared" si="0"/>
        <v>1</v>
      </c>
      <c r="I33" s="42">
        <v>495000</v>
      </c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3"/>
    </row>
    <row r="34" spans="1:27" x14ac:dyDescent="0.25">
      <c r="B34" s="1"/>
      <c r="C34" s="1"/>
      <c r="D34" s="1"/>
      <c r="E34" s="1"/>
      <c r="F34" s="1"/>
      <c r="G34" s="1"/>
      <c r="H34" s="1"/>
    </row>
    <row r="35" spans="1:27" x14ac:dyDescent="0.25">
      <c r="B35" s="6"/>
      <c r="C35" s="7"/>
      <c r="D35" s="8"/>
      <c r="E35" s="8">
        <v>8935095.5999999996</v>
      </c>
      <c r="F35" s="8"/>
      <c r="G35" s="25">
        <f>SUM(G13:G33,F13:F33)</f>
        <v>6082010.7300000004</v>
      </c>
      <c r="H35" s="41">
        <f>AVERAGE(H13:H33)</f>
        <v>0.96616167548891541</v>
      </c>
      <c r="I35" s="25">
        <f>SUM(I13:I33)</f>
        <v>4392589.57</v>
      </c>
      <c r="J35" s="10"/>
      <c r="K35" s="10"/>
      <c r="L35" s="10"/>
      <c r="M35" s="34"/>
    </row>
  </sheetData>
  <mergeCells count="6">
    <mergeCell ref="H11:AA11"/>
    <mergeCell ref="A9:AA10"/>
    <mergeCell ref="A11:A16"/>
    <mergeCell ref="A17:A33"/>
    <mergeCell ref="F11:G11"/>
    <mergeCell ref="B11:E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Valider_Montant">
                <anchor moveWithCells="1" sizeWithCells="1">
                  <from>
                    <xdr:col>5</xdr:col>
                    <xdr:colOff>342900</xdr:colOff>
                    <xdr:row>3</xdr:row>
                    <xdr:rowOff>47625</xdr:rowOff>
                  </from>
                  <to>
                    <xdr:col>6</xdr:col>
                    <xdr:colOff>838200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LEIBEL</cp:lastModifiedBy>
  <dcterms:created xsi:type="dcterms:W3CDTF">2018-06-25T09:47:10Z</dcterms:created>
  <dcterms:modified xsi:type="dcterms:W3CDTF">2018-06-26T09:00:25Z</dcterms:modified>
</cp:coreProperties>
</file>