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33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EIBEL\Desktop\"/>
    </mc:Choice>
  </mc:AlternateContent>
  <xr:revisionPtr revIDLastSave="0" documentId="13_ncr:1_{9E4FA6F9-E106-471F-BA2A-8593C189896A}" xr6:coauthVersionLast="33" xr6:coauthVersionMax="33" xr10:uidLastSave="{00000000-0000-0000-0000-000000000000}"/>
  <bookViews>
    <workbookView xWindow="0" yWindow="0" windowWidth="20490" windowHeight="7545" tabRatio="500" xr2:uid="{00000000-000D-0000-FFFF-FFFF00000000}"/>
  </bookViews>
  <sheets>
    <sheet name="Feuil1" sheetId="1" r:id="rId1"/>
  </sheets>
  <calcPr calcId="179017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14" i="1" l="1"/>
  <c r="H15" i="1"/>
  <c r="H16" i="1"/>
  <c r="H17" i="1"/>
  <c r="H18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13" i="1"/>
  <c r="H19" i="1"/>
  <c r="H35" i="1"/>
  <c r="G35" i="1"/>
  <c r="I35" i="1"/>
</calcChain>
</file>

<file path=xl/sharedStrings.xml><?xml version="1.0" encoding="utf-8"?>
<sst xmlns="http://schemas.openxmlformats.org/spreadsheetml/2006/main" count="69" uniqueCount="56">
  <si>
    <t>Désamiantage / démolitions</t>
  </si>
  <si>
    <t>Classe provisoires</t>
  </si>
  <si>
    <t>Ins. de chantier / GO / structure</t>
  </si>
  <si>
    <t>Couverture / étancheité</t>
  </si>
  <si>
    <t>Ravalement</t>
  </si>
  <si>
    <t>Cloisons / Doublages</t>
  </si>
  <si>
    <t>Faux plafonds</t>
  </si>
  <si>
    <t>Panneaux de façade / bardages</t>
  </si>
  <si>
    <t>Menuiseries extérieures</t>
  </si>
  <si>
    <t>Menuiseries intérieures</t>
  </si>
  <si>
    <t>Serrurerie / métallerie</t>
  </si>
  <si>
    <t>Revêtements de sol souple</t>
  </si>
  <si>
    <t>Carrelage / Faience</t>
  </si>
  <si>
    <t>Peinture / Revêtements muraux</t>
  </si>
  <si>
    <t>Appareil élévateur</t>
  </si>
  <si>
    <t>Plomberie Sanitaire</t>
  </si>
  <si>
    <t>Chauffage / Ventilation</t>
  </si>
  <si>
    <t>Electricité</t>
  </si>
  <si>
    <t>Cuisine 1/2 pension</t>
  </si>
  <si>
    <t>VRD / aménagements ext.</t>
  </si>
  <si>
    <t>SUIVI DE L'AVANCEMENT DES TRAVAUX SOUS-TRAITANT</t>
  </si>
  <si>
    <t>LOTS</t>
  </si>
  <si>
    <t>N</t>
  </si>
  <si>
    <t>désignation</t>
  </si>
  <si>
    <t>DO Démol</t>
  </si>
  <si>
    <t>ALGECO</t>
  </si>
  <si>
    <t>E.G.B.</t>
  </si>
  <si>
    <t xml:space="preserve"> - </t>
  </si>
  <si>
    <t>FONDA SPE</t>
  </si>
  <si>
    <t>COUV'ZING</t>
  </si>
  <si>
    <t>RAVALO</t>
  </si>
  <si>
    <t>Plâtrier de France</t>
  </si>
  <si>
    <t>Façade Bât</t>
  </si>
  <si>
    <t>PRO Menuisier</t>
  </si>
  <si>
    <t>Menuiserie Bâtiment</t>
  </si>
  <si>
    <t>Metal'Ser</t>
  </si>
  <si>
    <t>SOL SOUPLE PARISIENNE</t>
  </si>
  <si>
    <t>CarProBât</t>
  </si>
  <si>
    <t>Peinture PRO BAT</t>
  </si>
  <si>
    <t>OTIS</t>
  </si>
  <si>
    <t>PCVC</t>
  </si>
  <si>
    <t>Elec'PRO</t>
  </si>
  <si>
    <t>Cusiniste de France</t>
  </si>
  <si>
    <t>TPF</t>
  </si>
  <si>
    <t>PRIX DE VENTE</t>
  </si>
  <si>
    <t xml:space="preserve">Entreprise </t>
  </si>
  <si>
    <t xml:space="preserve">COÛT </t>
  </si>
  <si>
    <t xml:space="preserve">TRAVAUX </t>
  </si>
  <si>
    <t xml:space="preserve">FOURNITURE </t>
  </si>
  <si>
    <t>% Avancement</t>
  </si>
  <si>
    <t xml:space="preserve">GROS ŒUVRE </t>
  </si>
  <si>
    <t xml:space="preserve">SECOND ŒUVRE </t>
  </si>
  <si>
    <t xml:space="preserve">ENTREPRISE </t>
  </si>
  <si>
    <t>MONTANT DE LA SITUATION</t>
  </si>
  <si>
    <t xml:space="preserve">N° SITUATION </t>
  </si>
  <si>
    <t xml:space="preserve">SITUATION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</si>
</sst>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8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40">
    <border>
      <left/>
      <right/>
      <top/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74">
    <xf numFmtId="0" fontId="0" fillId="0" borderId="0" xfId="0"/>
    <xf numFmtId="0" fontId="3" fillId="0" borderId="0" xfId="0" applyFont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164" fontId="3" fillId="0" borderId="10" xfId="0" applyNumberFormat="1" applyFont="1" applyBorder="1" applyAlignment="1">
      <alignment horizontal="center" vertical="center" wrapText="1"/>
    </xf>
    <xf numFmtId="164" fontId="3" fillId="0" borderId="8" xfId="0" applyNumberFormat="1" applyFont="1" applyBorder="1" applyAlignment="1">
      <alignment horizontal="center" vertical="center" wrapText="1"/>
    </xf>
    <xf numFmtId="0" fontId="5" fillId="0" borderId="12" xfId="0" applyFont="1" applyBorder="1" applyAlignment="1">
      <alignment horizontal="center" vertical="center" wrapText="1"/>
    </xf>
    <xf numFmtId="0" fontId="5" fillId="0" borderId="13" xfId="0" applyFont="1" applyBorder="1" applyAlignment="1">
      <alignment horizontal="center" vertical="center" wrapText="1"/>
    </xf>
    <xf numFmtId="164" fontId="5" fillId="0" borderId="13" xfId="0" applyNumberFormat="1" applyFont="1" applyBorder="1" applyAlignment="1">
      <alignment horizontal="center" vertical="center" wrapText="1"/>
    </xf>
    <xf numFmtId="0" fontId="3" fillId="0" borderId="15" xfId="0" applyFont="1" applyBorder="1" applyAlignment="1">
      <alignment horizontal="center" vertical="center" wrapText="1"/>
    </xf>
    <xf numFmtId="0" fontId="0" fillId="0" borderId="13" xfId="0" applyBorder="1"/>
    <xf numFmtId="0" fontId="3" fillId="0" borderId="17" xfId="0" applyFont="1" applyBorder="1" applyAlignment="1">
      <alignment horizontal="center" vertical="center" wrapText="1"/>
    </xf>
    <xf numFmtId="0" fontId="3" fillId="0" borderId="18" xfId="0" applyFont="1" applyBorder="1" applyAlignment="1">
      <alignment horizontal="center" vertical="center" wrapText="1"/>
    </xf>
    <xf numFmtId="0" fontId="3" fillId="0" borderId="19" xfId="0" applyFont="1" applyBorder="1" applyAlignment="1">
      <alignment horizontal="center" vertical="center" wrapText="1"/>
    </xf>
    <xf numFmtId="0" fontId="3" fillId="0" borderId="20" xfId="0" applyFont="1" applyBorder="1" applyAlignment="1">
      <alignment horizontal="center" vertical="center" wrapText="1"/>
    </xf>
    <xf numFmtId="0" fontId="0" fillId="0" borderId="20" xfId="0" applyBorder="1" applyAlignment="1">
      <alignment horizontal="center"/>
    </xf>
    <xf numFmtId="0" fontId="3" fillId="0" borderId="21" xfId="0" applyFont="1" applyBorder="1" applyAlignment="1">
      <alignment horizontal="center" vertical="center" wrapText="1"/>
    </xf>
    <xf numFmtId="0" fontId="3" fillId="0" borderId="22" xfId="0" applyFont="1" applyBorder="1" applyAlignment="1">
      <alignment horizontal="center" vertical="center" wrapText="1"/>
    </xf>
    <xf numFmtId="164" fontId="3" fillId="0" borderId="23" xfId="0" applyNumberFormat="1" applyFont="1" applyBorder="1" applyAlignment="1">
      <alignment horizontal="center" vertical="center" wrapText="1"/>
    </xf>
    <xf numFmtId="0" fontId="3" fillId="0" borderId="24" xfId="0" applyFont="1" applyBorder="1" applyAlignment="1">
      <alignment horizontal="center" vertical="center" wrapText="1"/>
    </xf>
    <xf numFmtId="164" fontId="3" fillId="0" borderId="2" xfId="0" applyNumberFormat="1" applyFont="1" applyBorder="1" applyAlignment="1">
      <alignment horizontal="center" vertical="center" wrapText="1"/>
    </xf>
    <xf numFmtId="0" fontId="3" fillId="0" borderId="25" xfId="0" applyFont="1" applyBorder="1" applyAlignment="1">
      <alignment horizontal="center" vertical="center" wrapText="1"/>
    </xf>
    <xf numFmtId="164" fontId="3" fillId="0" borderId="3" xfId="0" applyNumberFormat="1" applyFont="1" applyBorder="1" applyAlignment="1">
      <alignment horizontal="center" vertical="center" wrapText="1"/>
    </xf>
    <xf numFmtId="0" fontId="3" fillId="0" borderId="26" xfId="0" applyFont="1" applyBorder="1" applyAlignment="1">
      <alignment horizontal="center" vertical="center" wrapText="1"/>
    </xf>
    <xf numFmtId="0" fontId="0" fillId="0" borderId="17" xfId="0" applyBorder="1"/>
    <xf numFmtId="164" fontId="0" fillId="0" borderId="13" xfId="0" applyNumberFormat="1" applyBorder="1"/>
    <xf numFmtId="0" fontId="0" fillId="0" borderId="0" xfId="0" applyBorder="1"/>
    <xf numFmtId="164" fontId="3" fillId="0" borderId="16" xfId="0" applyNumberFormat="1" applyFont="1" applyBorder="1" applyAlignment="1">
      <alignment horizontal="center" vertical="center" wrapText="1"/>
    </xf>
    <xf numFmtId="164" fontId="3" fillId="0" borderId="15" xfId="0" applyNumberFormat="1" applyFont="1" applyBorder="1" applyAlignment="1">
      <alignment horizontal="center" vertical="center" wrapText="1"/>
    </xf>
    <xf numFmtId="0" fontId="0" fillId="0" borderId="22" xfId="0" applyBorder="1"/>
    <xf numFmtId="0" fontId="0" fillId="0" borderId="23" xfId="0" applyBorder="1"/>
    <xf numFmtId="0" fontId="0" fillId="0" borderId="2" xfId="0" applyBorder="1"/>
    <xf numFmtId="0" fontId="0" fillId="0" borderId="18" xfId="0" applyBorder="1"/>
    <xf numFmtId="0" fontId="0" fillId="0" borderId="3" xfId="0" applyBorder="1"/>
    <xf numFmtId="0" fontId="0" fillId="0" borderId="14" xfId="0" applyBorder="1"/>
    <xf numFmtId="9" fontId="4" fillId="0" borderId="9" xfId="0" applyNumberFormat="1" applyFont="1" applyBorder="1" applyAlignment="1">
      <alignment horizontal="center" vertical="center" wrapText="1"/>
    </xf>
    <xf numFmtId="0" fontId="3" fillId="0" borderId="27" xfId="0" applyFont="1" applyBorder="1" applyAlignment="1">
      <alignment horizontal="center" vertical="center" wrapText="1"/>
    </xf>
    <xf numFmtId="164" fontId="3" fillId="0" borderId="1" xfId="0" applyNumberFormat="1" applyFont="1" applyBorder="1" applyAlignment="1">
      <alignment horizontal="center" vertical="center" wrapText="1"/>
    </xf>
    <xf numFmtId="9" fontId="4" fillId="0" borderId="21" xfId="0" applyNumberFormat="1" applyFont="1" applyBorder="1" applyAlignment="1">
      <alignment horizontal="center" vertical="center" wrapText="1"/>
    </xf>
    <xf numFmtId="164" fontId="7" fillId="0" borderId="22" xfId="0" applyNumberFormat="1" applyFont="1" applyFill="1" applyBorder="1" applyAlignment="1">
      <alignment horizontal="center" vertical="center" wrapText="1"/>
    </xf>
    <xf numFmtId="164" fontId="7" fillId="0" borderId="17" xfId="0" applyNumberFormat="1" applyFont="1" applyFill="1" applyBorder="1" applyAlignment="1">
      <alignment horizontal="center" vertical="center" wrapText="1"/>
    </xf>
    <xf numFmtId="9" fontId="5" fillId="0" borderId="13" xfId="1" applyNumberFormat="1" applyFont="1" applyBorder="1" applyAlignment="1">
      <alignment horizontal="center" vertical="center" wrapText="1"/>
    </xf>
    <xf numFmtId="164" fontId="7" fillId="0" borderId="18" xfId="0" applyNumberFormat="1" applyFont="1" applyFill="1" applyBorder="1" applyAlignment="1">
      <alignment horizontal="center" vertical="center" wrapText="1"/>
    </xf>
    <xf numFmtId="0" fontId="0" fillId="2" borderId="21" xfId="0" applyFill="1" applyBorder="1"/>
    <xf numFmtId="0" fontId="0" fillId="2" borderId="22" xfId="0" applyFill="1" applyBorder="1"/>
    <xf numFmtId="0" fontId="0" fillId="2" borderId="23" xfId="0" applyFill="1" applyBorder="1"/>
    <xf numFmtId="0" fontId="0" fillId="2" borderId="25" xfId="0" applyFill="1" applyBorder="1"/>
    <xf numFmtId="0" fontId="0" fillId="2" borderId="18" xfId="0" applyFill="1" applyBorder="1"/>
    <xf numFmtId="164" fontId="0" fillId="2" borderId="3" xfId="0" applyNumberFormat="1" applyFill="1" applyBorder="1"/>
    <xf numFmtId="9" fontId="4" fillId="0" borderId="24" xfId="0" applyNumberFormat="1" applyFont="1" applyBorder="1" applyAlignment="1">
      <alignment horizontal="center" vertical="center" wrapText="1"/>
    </xf>
    <xf numFmtId="9" fontId="4" fillId="0" borderId="25" xfId="0" applyNumberFormat="1" applyFont="1" applyBorder="1" applyAlignment="1">
      <alignment horizontal="center" vertical="center" wrapText="1"/>
    </xf>
    <xf numFmtId="0" fontId="3" fillId="0" borderId="29" xfId="0" applyFont="1" applyBorder="1" applyAlignment="1">
      <alignment horizontal="center" vertical="center" wrapText="1"/>
    </xf>
    <xf numFmtId="0" fontId="3" fillId="0" borderId="30" xfId="0" applyFont="1" applyBorder="1" applyAlignment="1">
      <alignment horizontal="center" vertical="center" wrapText="1"/>
    </xf>
    <xf numFmtId="0" fontId="3" fillId="0" borderId="31" xfId="0" applyFont="1" applyBorder="1" applyAlignment="1">
      <alignment horizontal="center" vertical="center" wrapText="1"/>
    </xf>
    <xf numFmtId="164" fontId="7" fillId="0" borderId="27" xfId="0" applyNumberFormat="1" applyFont="1" applyFill="1" applyBorder="1" applyAlignment="1">
      <alignment horizontal="center" vertical="center" wrapText="1"/>
    </xf>
    <xf numFmtId="0" fontId="0" fillId="0" borderId="27" xfId="0" applyBorder="1"/>
    <xf numFmtId="0" fontId="0" fillId="0" borderId="1" xfId="0" applyBorder="1"/>
    <xf numFmtId="0" fontId="3" fillId="0" borderId="33" xfId="0" applyFont="1" applyBorder="1" applyAlignment="1">
      <alignment horizontal="center" vertical="center" wrapText="1"/>
    </xf>
    <xf numFmtId="0" fontId="3" fillId="0" borderId="34" xfId="0" applyFont="1" applyBorder="1" applyAlignment="1">
      <alignment horizontal="center" vertical="center" wrapText="1"/>
    </xf>
    <xf numFmtId="0" fontId="3" fillId="0" borderId="35" xfId="0" applyFont="1" applyBorder="1" applyAlignment="1">
      <alignment horizontal="center" vertical="center" wrapText="1"/>
    </xf>
    <xf numFmtId="0" fontId="2" fillId="2" borderId="36" xfId="0" applyFont="1" applyFill="1" applyBorder="1" applyAlignment="1">
      <alignment horizontal="center" vertical="center"/>
    </xf>
    <xf numFmtId="0" fontId="2" fillId="2" borderId="37" xfId="0" applyFont="1" applyFill="1" applyBorder="1" applyAlignment="1">
      <alignment horizontal="center" vertical="center"/>
    </xf>
    <xf numFmtId="0" fontId="2" fillId="2" borderId="38" xfId="0" applyFont="1" applyFill="1" applyBorder="1" applyAlignment="1">
      <alignment horizontal="center" vertical="center"/>
    </xf>
    <xf numFmtId="0" fontId="2" fillId="2" borderId="32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39" xfId="0" applyFont="1" applyFill="1" applyBorder="1" applyAlignment="1">
      <alignment horizontal="center" vertical="center"/>
    </xf>
    <xf numFmtId="0" fontId="6" fillId="0" borderId="6" xfId="0" applyFont="1" applyBorder="1" applyAlignment="1">
      <alignment horizontal="center" vertical="center" textRotation="90"/>
    </xf>
    <xf numFmtId="0" fontId="6" fillId="0" borderId="28" xfId="0" applyFont="1" applyBorder="1" applyAlignment="1">
      <alignment horizontal="center" vertical="center" textRotation="90"/>
    </xf>
    <xf numFmtId="0" fontId="6" fillId="0" borderId="11" xfId="0" applyFont="1" applyBorder="1" applyAlignment="1">
      <alignment horizontal="center" vertical="center" textRotation="90"/>
    </xf>
    <xf numFmtId="0" fontId="0" fillId="0" borderId="28" xfId="0" applyBorder="1" applyAlignment="1">
      <alignment horizontal="center" vertical="center" textRotation="90"/>
    </xf>
    <xf numFmtId="0" fontId="0" fillId="0" borderId="11" xfId="0" applyBorder="1" applyAlignment="1">
      <alignment horizontal="center" vertical="center" textRotation="90"/>
    </xf>
    <xf numFmtId="0" fontId="0" fillId="0" borderId="0" xfId="0" applyAlignment="1">
      <alignment horizontal="center"/>
    </xf>
    <xf numFmtId="0" fontId="3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3</xdr:row>
          <xdr:rowOff>180975</xdr:rowOff>
        </xdr:from>
        <xdr:to>
          <xdr:col>2</xdr:col>
          <xdr:colOff>1819275</xdr:colOff>
          <xdr:row>4</xdr:row>
          <xdr:rowOff>200025</xdr:rowOff>
        </xdr:to>
        <xdr:sp macro="" textlink="">
          <xdr:nvSpPr>
            <xdr:cNvPr id="1025" name="ComboBox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3</xdr:col>
      <xdr:colOff>1538653</xdr:colOff>
      <xdr:row>4</xdr:row>
      <xdr:rowOff>183173</xdr:rowOff>
    </xdr:from>
    <xdr:to>
      <xdr:col>10</xdr:col>
      <xdr:colOff>354134</xdr:colOff>
      <xdr:row>11</xdr:row>
      <xdr:rowOff>48847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2C0FD8B5-943D-44C4-A1A1-C0908A39A571}"/>
            </a:ext>
          </a:extLst>
        </xdr:cNvPr>
        <xdr:cNvCxnSpPr/>
      </xdr:nvCxnSpPr>
      <xdr:spPr>
        <a:xfrm>
          <a:off x="5995865" y="976923"/>
          <a:ext cx="8181731" cy="1282212"/>
        </a:xfrm>
        <a:prstGeom prst="straightConnector1">
          <a:avLst/>
        </a:prstGeom>
        <a:ln w="381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1147885</xdr:colOff>
      <xdr:row>5</xdr:row>
      <xdr:rowOff>0</xdr:rowOff>
    </xdr:from>
    <xdr:to>
      <xdr:col>3</xdr:col>
      <xdr:colOff>488461</xdr:colOff>
      <xdr:row>14</xdr:row>
      <xdr:rowOff>122115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886A0A51-671E-4175-AB8B-76538D1B7292}"/>
            </a:ext>
          </a:extLst>
        </xdr:cNvPr>
        <xdr:cNvCxnSpPr/>
      </xdr:nvCxnSpPr>
      <xdr:spPr>
        <a:xfrm>
          <a:off x="3736731" y="1001346"/>
          <a:ext cx="1208942" cy="1929423"/>
        </a:xfrm>
        <a:prstGeom prst="straightConnector1">
          <a:avLst/>
        </a:prstGeom>
        <a:ln w="381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1563076</xdr:colOff>
      <xdr:row>14</xdr:row>
      <xdr:rowOff>207597</xdr:rowOff>
    </xdr:from>
    <xdr:to>
      <xdr:col>10</xdr:col>
      <xdr:colOff>61057</xdr:colOff>
      <xdr:row>14</xdr:row>
      <xdr:rowOff>219808</xdr:rowOff>
    </xdr:to>
    <xdr:cxnSp macro="">
      <xdr:nvCxnSpPr>
        <xdr:cNvPr id="11" name="Connecteur droit avec flèche 10">
          <a:extLst>
            <a:ext uri="{FF2B5EF4-FFF2-40B4-BE49-F238E27FC236}">
              <a16:creationId xmlns:a16="http://schemas.microsoft.com/office/drawing/2014/main" id="{DDEC0DA3-2D32-4327-901C-48F54FD37E32}"/>
            </a:ext>
          </a:extLst>
        </xdr:cNvPr>
        <xdr:cNvCxnSpPr/>
      </xdr:nvCxnSpPr>
      <xdr:spPr>
        <a:xfrm flipV="1">
          <a:off x="6020288" y="3016251"/>
          <a:ext cx="7864231" cy="12211"/>
        </a:xfrm>
        <a:prstGeom prst="straightConnector1">
          <a:avLst/>
        </a:prstGeom>
        <a:ln w="57150">
          <a:solidFill>
            <a:schemeClr val="accent1">
              <a:lumMod val="75000"/>
            </a:schemeClr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305288</xdr:colOff>
      <xdr:row>12</xdr:row>
      <xdr:rowOff>24423</xdr:rowOff>
    </xdr:from>
    <xdr:to>
      <xdr:col>10</xdr:col>
      <xdr:colOff>305288</xdr:colOff>
      <xdr:row>14</xdr:row>
      <xdr:rowOff>146538</xdr:rowOff>
    </xdr:to>
    <xdr:cxnSp macro="">
      <xdr:nvCxnSpPr>
        <xdr:cNvPr id="13" name="Connecteur droit avec flèche 12">
          <a:extLst>
            <a:ext uri="{FF2B5EF4-FFF2-40B4-BE49-F238E27FC236}">
              <a16:creationId xmlns:a16="http://schemas.microsoft.com/office/drawing/2014/main" id="{183C259E-BCB3-4C9C-A483-876DFAF4A894}"/>
            </a:ext>
          </a:extLst>
        </xdr:cNvPr>
        <xdr:cNvCxnSpPr/>
      </xdr:nvCxnSpPr>
      <xdr:spPr>
        <a:xfrm>
          <a:off x="14128750" y="2442308"/>
          <a:ext cx="0" cy="512884"/>
        </a:xfrm>
        <a:prstGeom prst="straightConnector1">
          <a:avLst/>
        </a:prstGeom>
        <a:ln w="5715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3:AA35"/>
  <sheetViews>
    <sheetView tabSelected="1" topLeftCell="C1" zoomScale="78" zoomScaleNormal="85" workbookViewId="0">
      <selection activeCell="G2" sqref="G2"/>
    </sheetView>
  </sheetViews>
  <sheetFormatPr baseColWidth="10" defaultRowHeight="15.75" x14ac:dyDescent="0.25"/>
  <cols>
    <col min="1" max="1" width="6.375" customWidth="1"/>
    <col min="2" max="2" width="27.625" customWidth="1"/>
    <col min="3" max="3" width="24.5" bestFit="1" customWidth="1"/>
    <col min="4" max="4" width="20.875" customWidth="1"/>
    <col min="5" max="5" width="25.25" bestFit="1" customWidth="1"/>
    <col min="6" max="6" width="17.125" customWidth="1"/>
    <col min="7" max="7" width="16.875" customWidth="1"/>
    <col min="8" max="8" width="15.375" customWidth="1"/>
    <col min="9" max="9" width="14.625" customWidth="1"/>
    <col min="10" max="10" width="12.875" customWidth="1"/>
    <col min="11" max="11" width="13" customWidth="1"/>
    <col min="12" max="12" width="13.875" customWidth="1"/>
    <col min="14" max="14" width="12.625" customWidth="1"/>
    <col min="16" max="16" width="13.5" customWidth="1"/>
    <col min="18" max="18" width="13.25" customWidth="1"/>
    <col min="20" max="20" width="14" customWidth="1"/>
    <col min="22" max="22" width="14.25" customWidth="1"/>
    <col min="24" max="24" width="13" customWidth="1"/>
    <col min="26" max="26" width="14.5" customWidth="1"/>
  </cols>
  <sheetData>
    <row r="3" spans="1:27" ht="16.5" thickBot="1" x14ac:dyDescent="0.3"/>
    <row r="4" spans="1:27" x14ac:dyDescent="0.25">
      <c r="C4" s="43" t="s">
        <v>52</v>
      </c>
      <c r="D4" s="44" t="s">
        <v>54</v>
      </c>
      <c r="E4" s="45" t="s">
        <v>53</v>
      </c>
      <c r="F4" s="26"/>
      <c r="G4" s="26"/>
      <c r="H4" s="26"/>
    </row>
    <row r="5" spans="1:27" ht="16.5" thickBot="1" x14ac:dyDescent="0.3">
      <c r="C5" s="46" t="s">
        <v>26</v>
      </c>
      <c r="D5" s="47">
        <v>2</v>
      </c>
      <c r="E5" s="48">
        <v>100000</v>
      </c>
      <c r="F5" s="26"/>
      <c r="G5" s="26"/>
      <c r="H5" s="26"/>
    </row>
    <row r="8" spans="1:27" ht="16.5" thickBot="1" x14ac:dyDescent="0.3"/>
    <row r="9" spans="1:27" ht="15.95" customHeight="1" x14ac:dyDescent="0.25">
      <c r="B9" s="71"/>
      <c r="C9" s="60" t="s">
        <v>20</v>
      </c>
      <c r="D9" s="61"/>
      <c r="E9" s="61"/>
      <c r="F9" s="61"/>
      <c r="G9" s="61"/>
      <c r="H9" s="61"/>
      <c r="I9" s="61"/>
      <c r="J9" s="61"/>
      <c r="K9" s="61"/>
      <c r="L9" s="61"/>
      <c r="M9" s="61"/>
      <c r="N9" s="61"/>
      <c r="O9" s="61"/>
      <c r="P9" s="61"/>
      <c r="Q9" s="61"/>
      <c r="R9" s="61"/>
      <c r="S9" s="61"/>
      <c r="T9" s="61"/>
      <c r="U9" s="61"/>
      <c r="V9" s="61"/>
      <c r="W9" s="61"/>
      <c r="X9" s="61"/>
      <c r="Y9" s="61"/>
      <c r="Z9" s="61"/>
      <c r="AA9" s="62"/>
    </row>
    <row r="10" spans="1:27" ht="17.100000000000001" customHeight="1" thickBot="1" x14ac:dyDescent="0.3">
      <c r="B10" s="71"/>
      <c r="C10" s="63"/>
      <c r="D10" s="64"/>
      <c r="E10" s="64"/>
      <c r="F10" s="64"/>
      <c r="G10" s="64"/>
      <c r="H10" s="64"/>
      <c r="I10" s="64"/>
      <c r="J10" s="64"/>
      <c r="K10" s="64"/>
      <c r="L10" s="64"/>
      <c r="M10" s="64"/>
      <c r="N10" s="64"/>
      <c r="O10" s="64"/>
      <c r="P10" s="64"/>
      <c r="Q10" s="64"/>
      <c r="R10" s="64"/>
      <c r="S10" s="64"/>
      <c r="T10" s="64"/>
      <c r="U10" s="64"/>
      <c r="V10" s="64"/>
      <c r="W10" s="64"/>
      <c r="X10" s="64"/>
      <c r="Y10" s="64"/>
      <c r="Z10" s="64"/>
      <c r="AA10" s="65"/>
    </row>
    <row r="11" spans="1:27" ht="16.5" thickBot="1" x14ac:dyDescent="0.3">
      <c r="A11" s="66" t="s">
        <v>50</v>
      </c>
      <c r="B11" s="72" t="s">
        <v>21</v>
      </c>
      <c r="C11" s="73"/>
      <c r="D11" s="73"/>
      <c r="E11" s="73"/>
      <c r="F11" s="72" t="s">
        <v>46</v>
      </c>
      <c r="G11" s="73"/>
      <c r="H11" s="57" t="s">
        <v>55</v>
      </c>
      <c r="I11" s="58"/>
      <c r="J11" s="58"/>
      <c r="K11" s="58"/>
      <c r="L11" s="58"/>
      <c r="M11" s="58"/>
      <c r="N11" s="58"/>
      <c r="O11" s="58"/>
      <c r="P11" s="58"/>
      <c r="Q11" s="58"/>
      <c r="R11" s="58"/>
      <c r="S11" s="58"/>
      <c r="T11" s="58"/>
      <c r="U11" s="58"/>
      <c r="V11" s="58"/>
      <c r="W11" s="58"/>
      <c r="X11" s="58"/>
      <c r="Y11" s="58"/>
      <c r="Z11" s="58"/>
      <c r="AA11" s="59"/>
    </row>
    <row r="12" spans="1:27" ht="16.5" thickBot="1" x14ac:dyDescent="0.3">
      <c r="A12" s="67"/>
      <c r="B12" s="13" t="s">
        <v>22</v>
      </c>
      <c r="C12" s="14" t="s">
        <v>23</v>
      </c>
      <c r="D12" s="15" t="s">
        <v>45</v>
      </c>
      <c r="E12" s="23" t="s">
        <v>44</v>
      </c>
      <c r="F12" s="2" t="s">
        <v>48</v>
      </c>
      <c r="G12" s="9" t="s">
        <v>47</v>
      </c>
      <c r="H12" s="51" t="s">
        <v>49</v>
      </c>
      <c r="I12" s="52">
        <v>1</v>
      </c>
      <c r="J12" s="52" t="s">
        <v>49</v>
      </c>
      <c r="K12" s="52">
        <v>2</v>
      </c>
      <c r="L12" s="52" t="s">
        <v>49</v>
      </c>
      <c r="M12" s="52">
        <v>3</v>
      </c>
      <c r="N12" s="52" t="s">
        <v>49</v>
      </c>
      <c r="O12" s="52">
        <v>4</v>
      </c>
      <c r="P12" s="52" t="s">
        <v>49</v>
      </c>
      <c r="Q12" s="52">
        <v>5</v>
      </c>
      <c r="R12" s="52" t="s">
        <v>49</v>
      </c>
      <c r="S12" s="52">
        <v>6</v>
      </c>
      <c r="T12" s="52" t="s">
        <v>49</v>
      </c>
      <c r="U12" s="52">
        <v>7</v>
      </c>
      <c r="V12" s="52" t="s">
        <v>49</v>
      </c>
      <c r="W12" s="52">
        <v>8</v>
      </c>
      <c r="X12" s="52" t="s">
        <v>49</v>
      </c>
      <c r="Y12" s="52">
        <v>9</v>
      </c>
      <c r="Z12" s="52" t="s">
        <v>49</v>
      </c>
      <c r="AA12" s="53">
        <v>10</v>
      </c>
    </row>
    <row r="13" spans="1:27" x14ac:dyDescent="0.25">
      <c r="A13" s="67"/>
      <c r="B13" s="16">
        <v>1</v>
      </c>
      <c r="C13" s="17" t="s">
        <v>0</v>
      </c>
      <c r="D13" s="17" t="s">
        <v>24</v>
      </c>
      <c r="E13" s="18">
        <v>233053.77</v>
      </c>
      <c r="F13" s="4"/>
      <c r="G13" s="27">
        <v>147928.54999999999</v>
      </c>
      <c r="H13" s="38">
        <f>I13/G13</f>
        <v>1</v>
      </c>
      <c r="I13" s="39">
        <v>147928.54999999999</v>
      </c>
      <c r="J13" s="29"/>
      <c r="K13" s="29"/>
      <c r="L13" s="29"/>
      <c r="M13" s="29"/>
      <c r="N13" s="29"/>
      <c r="O13" s="29"/>
      <c r="P13" s="29"/>
      <c r="Q13" s="29"/>
      <c r="R13" s="29"/>
      <c r="S13" s="29"/>
      <c r="T13" s="29"/>
      <c r="U13" s="29"/>
      <c r="V13" s="29"/>
      <c r="W13" s="29"/>
      <c r="X13" s="29"/>
      <c r="Y13" s="29"/>
      <c r="Z13" s="29"/>
      <c r="AA13" s="30"/>
    </row>
    <row r="14" spans="1:27" x14ac:dyDescent="0.25">
      <c r="A14" s="67"/>
      <c r="B14" s="19">
        <v>2</v>
      </c>
      <c r="C14" s="11" t="s">
        <v>1</v>
      </c>
      <c r="D14" s="11" t="s">
        <v>25</v>
      </c>
      <c r="E14" s="20">
        <v>468097.21</v>
      </c>
      <c r="F14" s="4"/>
      <c r="G14" s="27">
        <v>322000</v>
      </c>
      <c r="H14" s="49">
        <f t="shared" ref="H14:H33" si="0">I14/G14</f>
        <v>1</v>
      </c>
      <c r="I14" s="40">
        <v>322000</v>
      </c>
      <c r="J14" s="24"/>
      <c r="K14" s="24"/>
      <c r="L14" s="24"/>
      <c r="M14" s="24"/>
      <c r="N14" s="24"/>
      <c r="O14" s="24"/>
      <c r="P14" s="24"/>
      <c r="Q14" s="24"/>
      <c r="R14" s="24"/>
      <c r="S14" s="24"/>
      <c r="T14" s="24"/>
      <c r="U14" s="24"/>
      <c r="V14" s="24"/>
      <c r="W14" s="24"/>
      <c r="X14" s="24"/>
      <c r="Y14" s="24"/>
      <c r="Z14" s="24"/>
      <c r="AA14" s="31"/>
    </row>
    <row r="15" spans="1:27" ht="30" x14ac:dyDescent="0.25">
      <c r="A15" s="67"/>
      <c r="B15" s="19">
        <v>3</v>
      </c>
      <c r="C15" s="11" t="s">
        <v>2</v>
      </c>
      <c r="D15" s="11" t="s">
        <v>26</v>
      </c>
      <c r="E15" s="20">
        <v>2732153.23</v>
      </c>
      <c r="F15" s="4">
        <v>887531.65</v>
      </c>
      <c r="G15" s="27">
        <v>416576</v>
      </c>
      <c r="H15" s="49">
        <f t="shared" si="0"/>
        <v>1</v>
      </c>
      <c r="I15" s="40">
        <v>416576</v>
      </c>
      <c r="J15" s="24"/>
      <c r="K15" s="24"/>
      <c r="L15" s="24"/>
      <c r="M15" s="24"/>
      <c r="N15" s="24"/>
      <c r="O15" s="24"/>
      <c r="P15" s="24"/>
      <c r="Q15" s="24"/>
      <c r="R15" s="24"/>
      <c r="S15" s="24"/>
      <c r="T15" s="24"/>
      <c r="U15" s="24"/>
      <c r="V15" s="24"/>
      <c r="W15" s="24"/>
      <c r="X15" s="24"/>
      <c r="Y15" s="24"/>
      <c r="Z15" s="24"/>
      <c r="AA15" s="31"/>
    </row>
    <row r="16" spans="1:27" ht="30.75" thickBot="1" x14ac:dyDescent="0.3">
      <c r="A16" s="68"/>
      <c r="B16" s="21">
        <v>3</v>
      </c>
      <c r="C16" s="12" t="s">
        <v>2</v>
      </c>
      <c r="D16" s="12" t="s">
        <v>28</v>
      </c>
      <c r="E16" s="22" t="s">
        <v>27</v>
      </c>
      <c r="F16" s="5"/>
      <c r="G16" s="28">
        <v>180000</v>
      </c>
      <c r="H16" s="50">
        <f t="shared" si="0"/>
        <v>1</v>
      </c>
      <c r="I16" s="42">
        <v>180000</v>
      </c>
      <c r="J16" s="32"/>
      <c r="K16" s="32"/>
      <c r="L16" s="32"/>
      <c r="M16" s="32"/>
      <c r="N16" s="32"/>
      <c r="O16" s="32"/>
      <c r="P16" s="32"/>
      <c r="Q16" s="32"/>
      <c r="R16" s="32"/>
      <c r="S16" s="32"/>
      <c r="T16" s="32"/>
      <c r="U16" s="32"/>
      <c r="V16" s="32"/>
      <c r="W16" s="32"/>
      <c r="X16" s="32"/>
      <c r="Y16" s="32"/>
      <c r="Z16" s="32"/>
      <c r="AA16" s="33"/>
    </row>
    <row r="17" spans="1:27" x14ac:dyDescent="0.25">
      <c r="A17" s="69" t="s">
        <v>51</v>
      </c>
      <c r="B17" s="3">
        <v>4</v>
      </c>
      <c r="C17" s="36" t="s">
        <v>3</v>
      </c>
      <c r="D17" s="36" t="s">
        <v>29</v>
      </c>
      <c r="E17" s="37">
        <v>265814.25</v>
      </c>
      <c r="F17" s="4"/>
      <c r="G17" s="27">
        <v>185000</v>
      </c>
      <c r="H17" s="35">
        <f t="shared" si="0"/>
        <v>1</v>
      </c>
      <c r="I17" s="54">
        <v>185000</v>
      </c>
      <c r="J17" s="55"/>
      <c r="K17" s="55"/>
      <c r="L17" s="55"/>
      <c r="M17" s="55"/>
      <c r="N17" s="55"/>
      <c r="O17" s="55"/>
      <c r="P17" s="55"/>
      <c r="Q17" s="55"/>
      <c r="R17" s="55"/>
      <c r="S17" s="55"/>
      <c r="T17" s="55"/>
      <c r="U17" s="55"/>
      <c r="V17" s="55"/>
      <c r="W17" s="55"/>
      <c r="X17" s="55"/>
      <c r="Y17" s="55"/>
      <c r="Z17" s="55"/>
      <c r="AA17" s="56"/>
    </row>
    <row r="18" spans="1:27" x14ac:dyDescent="0.25">
      <c r="A18" s="69"/>
      <c r="B18" s="19">
        <v>5</v>
      </c>
      <c r="C18" s="11" t="s">
        <v>4</v>
      </c>
      <c r="D18" s="11" t="s">
        <v>30</v>
      </c>
      <c r="E18" s="20">
        <v>44604.31</v>
      </c>
      <c r="F18" s="4"/>
      <c r="G18" s="27">
        <v>30000</v>
      </c>
      <c r="H18" s="49">
        <f t="shared" si="0"/>
        <v>1</v>
      </c>
      <c r="I18" s="40">
        <v>30000</v>
      </c>
      <c r="J18" s="24"/>
      <c r="K18" s="24"/>
      <c r="L18" s="24"/>
      <c r="M18" s="24"/>
      <c r="N18" s="24"/>
      <c r="O18" s="24"/>
      <c r="P18" s="24"/>
      <c r="Q18" s="24"/>
      <c r="R18" s="24"/>
      <c r="S18" s="24"/>
      <c r="T18" s="24"/>
      <c r="U18" s="24"/>
      <c r="V18" s="24"/>
      <c r="W18" s="24"/>
      <c r="X18" s="24"/>
      <c r="Y18" s="24"/>
      <c r="Z18" s="24"/>
      <c r="AA18" s="31"/>
    </row>
    <row r="19" spans="1:27" x14ac:dyDescent="0.25">
      <c r="A19" s="69"/>
      <c r="B19" s="19">
        <v>6</v>
      </c>
      <c r="C19" s="11" t="s">
        <v>5</v>
      </c>
      <c r="D19" s="11" t="s">
        <v>31</v>
      </c>
      <c r="E19" s="20">
        <v>109145.53</v>
      </c>
      <c r="F19" s="4">
        <v>268152.7</v>
      </c>
      <c r="G19" s="27">
        <v>85000</v>
      </c>
      <c r="H19" s="49">
        <f>I19/G19</f>
        <v>0.98655976470588236</v>
      </c>
      <c r="I19" s="40">
        <v>83857.58</v>
      </c>
      <c r="J19" s="24"/>
      <c r="K19" s="24"/>
      <c r="L19" s="24"/>
      <c r="M19" s="24"/>
      <c r="N19" s="24"/>
      <c r="O19" s="24"/>
      <c r="P19" s="24"/>
      <c r="Q19" s="24"/>
      <c r="R19" s="24"/>
      <c r="S19" s="24"/>
      <c r="T19" s="24"/>
      <c r="U19" s="24"/>
      <c r="V19" s="24"/>
      <c r="W19" s="24"/>
      <c r="X19" s="24"/>
      <c r="Y19" s="24"/>
      <c r="Z19" s="24"/>
      <c r="AA19" s="31"/>
    </row>
    <row r="20" spans="1:27" x14ac:dyDescent="0.25">
      <c r="A20" s="69"/>
      <c r="B20" s="19">
        <v>7</v>
      </c>
      <c r="C20" s="11" t="s">
        <v>6</v>
      </c>
      <c r="D20" s="11" t="s">
        <v>31</v>
      </c>
      <c r="E20" s="20">
        <v>138709.16</v>
      </c>
      <c r="F20" s="4">
        <v>65438.7</v>
      </c>
      <c r="G20" s="27">
        <v>40000</v>
      </c>
      <c r="H20" s="49">
        <f t="shared" si="0"/>
        <v>0.96491775000000002</v>
      </c>
      <c r="I20" s="40">
        <v>38596.71</v>
      </c>
      <c r="J20" s="24"/>
      <c r="K20" s="24"/>
      <c r="L20" s="24"/>
      <c r="M20" s="24"/>
      <c r="N20" s="24"/>
      <c r="O20" s="24"/>
      <c r="P20" s="24"/>
      <c r="Q20" s="24"/>
      <c r="R20" s="24"/>
      <c r="S20" s="24"/>
      <c r="T20" s="24"/>
      <c r="U20" s="24"/>
      <c r="V20" s="24"/>
      <c r="W20" s="24"/>
      <c r="X20" s="24"/>
      <c r="Y20" s="24"/>
      <c r="Z20" s="24"/>
      <c r="AA20" s="31"/>
    </row>
    <row r="21" spans="1:27" ht="30" x14ac:dyDescent="0.25">
      <c r="A21" s="69"/>
      <c r="B21" s="19">
        <v>8</v>
      </c>
      <c r="C21" s="11" t="s">
        <v>7</v>
      </c>
      <c r="D21" s="11" t="s">
        <v>32</v>
      </c>
      <c r="E21" s="20">
        <v>309862.02</v>
      </c>
      <c r="F21" s="4"/>
      <c r="G21" s="27">
        <v>250000</v>
      </c>
      <c r="H21" s="49">
        <f t="shared" si="0"/>
        <v>1</v>
      </c>
      <c r="I21" s="40">
        <v>250000</v>
      </c>
      <c r="J21" s="24"/>
      <c r="K21" s="24"/>
      <c r="L21" s="24"/>
      <c r="M21" s="24"/>
      <c r="N21" s="24"/>
      <c r="O21" s="24"/>
      <c r="P21" s="24"/>
      <c r="Q21" s="24"/>
      <c r="R21" s="24"/>
      <c r="S21" s="24"/>
      <c r="T21" s="24"/>
      <c r="U21" s="24"/>
      <c r="V21" s="24"/>
      <c r="W21" s="24"/>
      <c r="X21" s="24"/>
      <c r="Y21" s="24"/>
      <c r="Z21" s="24"/>
      <c r="AA21" s="31"/>
    </row>
    <row r="22" spans="1:27" x14ac:dyDescent="0.25">
      <c r="A22" s="69"/>
      <c r="B22" s="19">
        <v>9</v>
      </c>
      <c r="C22" s="11" t="s">
        <v>8</v>
      </c>
      <c r="D22" s="11" t="s">
        <v>33</v>
      </c>
      <c r="E22" s="20">
        <v>748481.13</v>
      </c>
      <c r="F22" s="4"/>
      <c r="G22" s="27">
        <v>595000</v>
      </c>
      <c r="H22" s="49">
        <f t="shared" si="0"/>
        <v>1</v>
      </c>
      <c r="I22" s="40">
        <v>595000</v>
      </c>
      <c r="J22" s="24"/>
      <c r="K22" s="24"/>
      <c r="L22" s="24"/>
      <c r="M22" s="24"/>
      <c r="N22" s="24"/>
      <c r="O22" s="24"/>
      <c r="P22" s="24"/>
      <c r="Q22" s="24"/>
      <c r="R22" s="24"/>
      <c r="S22" s="24"/>
      <c r="T22" s="24"/>
      <c r="U22" s="24"/>
      <c r="V22" s="24"/>
      <c r="W22" s="24"/>
      <c r="X22" s="24"/>
      <c r="Y22" s="24"/>
      <c r="Z22" s="24"/>
      <c r="AA22" s="31"/>
    </row>
    <row r="23" spans="1:27" x14ac:dyDescent="0.25">
      <c r="A23" s="69"/>
      <c r="B23" s="19">
        <v>10</v>
      </c>
      <c r="C23" s="11" t="s">
        <v>9</v>
      </c>
      <c r="D23" s="11" t="s">
        <v>34</v>
      </c>
      <c r="E23" s="20">
        <v>283607.51</v>
      </c>
      <c r="F23" s="4">
        <v>125888.59</v>
      </c>
      <c r="G23" s="27">
        <v>49208</v>
      </c>
      <c r="H23" s="49">
        <f t="shared" si="0"/>
        <v>0.872846285156885</v>
      </c>
      <c r="I23" s="40">
        <v>42951.02</v>
      </c>
      <c r="J23" s="24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24"/>
      <c r="AA23" s="31"/>
    </row>
    <row r="24" spans="1:27" x14ac:dyDescent="0.25">
      <c r="A24" s="69"/>
      <c r="B24" s="19">
        <v>11</v>
      </c>
      <c r="C24" s="11" t="s">
        <v>10</v>
      </c>
      <c r="D24" s="11" t="s">
        <v>35</v>
      </c>
      <c r="E24" s="20">
        <v>146119.15</v>
      </c>
      <c r="F24" s="4"/>
      <c r="G24" s="27">
        <v>122000</v>
      </c>
      <c r="H24" s="49">
        <f t="shared" si="0"/>
        <v>1</v>
      </c>
      <c r="I24" s="40">
        <v>122000</v>
      </c>
      <c r="J24" s="24"/>
      <c r="K24" s="24"/>
      <c r="L24" s="24"/>
      <c r="M24" s="24"/>
      <c r="N24" s="24"/>
      <c r="O24" s="24"/>
      <c r="P24" s="24"/>
      <c r="Q24" s="24"/>
      <c r="R24" s="24"/>
      <c r="S24" s="24"/>
      <c r="T24" s="24"/>
      <c r="U24" s="24"/>
      <c r="V24" s="24"/>
      <c r="W24" s="24"/>
      <c r="X24" s="24"/>
      <c r="Y24" s="24"/>
      <c r="Z24" s="24"/>
      <c r="AA24" s="31"/>
    </row>
    <row r="25" spans="1:27" x14ac:dyDescent="0.25">
      <c r="A25" s="69"/>
      <c r="B25" s="19">
        <v>12</v>
      </c>
      <c r="C25" s="11" t="s">
        <v>11</v>
      </c>
      <c r="D25" s="11" t="s">
        <v>36</v>
      </c>
      <c r="E25" s="20">
        <v>94925.97</v>
      </c>
      <c r="F25" s="4"/>
      <c r="G25" s="27">
        <v>66762.039999999994</v>
      </c>
      <c r="H25" s="49">
        <f t="shared" si="0"/>
        <v>0.86805930435918388</v>
      </c>
      <c r="I25" s="40">
        <v>57953.41</v>
      </c>
      <c r="J25" s="24"/>
      <c r="K25" s="24"/>
      <c r="L25" s="24"/>
      <c r="M25" s="24"/>
      <c r="N25" s="24"/>
      <c r="O25" s="24"/>
      <c r="P25" s="24"/>
      <c r="Q25" s="24"/>
      <c r="R25" s="24"/>
      <c r="S25" s="24"/>
      <c r="T25" s="24"/>
      <c r="U25" s="24"/>
      <c r="V25" s="24"/>
      <c r="W25" s="24"/>
      <c r="X25" s="24"/>
      <c r="Y25" s="24"/>
      <c r="Z25" s="24"/>
      <c r="AA25" s="31"/>
    </row>
    <row r="26" spans="1:27" x14ac:dyDescent="0.25">
      <c r="A26" s="69"/>
      <c r="B26" s="19">
        <v>13</v>
      </c>
      <c r="C26" s="11" t="s">
        <v>12</v>
      </c>
      <c r="D26" s="11" t="s">
        <v>37</v>
      </c>
      <c r="E26" s="20">
        <v>381101.61</v>
      </c>
      <c r="F26" s="4">
        <v>130000</v>
      </c>
      <c r="G26" s="27">
        <v>60000</v>
      </c>
      <c r="H26" s="49">
        <f t="shared" si="0"/>
        <v>0.87489283333333334</v>
      </c>
      <c r="I26" s="40">
        <v>52493.57</v>
      </c>
      <c r="J26" s="24"/>
      <c r="K26" s="24"/>
      <c r="L26" s="24"/>
      <c r="M26" s="24"/>
      <c r="N26" s="24"/>
      <c r="O26" s="24"/>
      <c r="P26" s="24"/>
      <c r="Q26" s="24"/>
      <c r="R26" s="24"/>
      <c r="S26" s="24"/>
      <c r="T26" s="24"/>
      <c r="U26" s="24"/>
      <c r="V26" s="24"/>
      <c r="W26" s="24"/>
      <c r="X26" s="24"/>
      <c r="Y26" s="24"/>
      <c r="Z26" s="24"/>
      <c r="AA26" s="31"/>
    </row>
    <row r="27" spans="1:27" ht="30" x14ac:dyDescent="0.25">
      <c r="A27" s="69"/>
      <c r="B27" s="19">
        <v>14</v>
      </c>
      <c r="C27" s="11" t="s">
        <v>13</v>
      </c>
      <c r="D27" s="11" t="s">
        <v>38</v>
      </c>
      <c r="E27" s="20">
        <v>148272.64000000001</v>
      </c>
      <c r="F27" s="4"/>
      <c r="G27" s="27">
        <v>84524.5</v>
      </c>
      <c r="H27" s="49">
        <f t="shared" si="0"/>
        <v>0.81682257806908065</v>
      </c>
      <c r="I27" s="40">
        <v>69041.52</v>
      </c>
      <c r="J27" s="24"/>
      <c r="K27" s="24"/>
      <c r="L27" s="24"/>
      <c r="M27" s="24"/>
      <c r="N27" s="24"/>
      <c r="O27" s="24"/>
      <c r="P27" s="24"/>
      <c r="Q27" s="24"/>
      <c r="R27" s="24"/>
      <c r="S27" s="24"/>
      <c r="T27" s="24"/>
      <c r="U27" s="24"/>
      <c r="V27" s="24"/>
      <c r="W27" s="24"/>
      <c r="X27" s="24"/>
      <c r="Y27" s="24"/>
      <c r="Z27" s="24"/>
      <c r="AA27" s="31"/>
    </row>
    <row r="28" spans="1:27" x14ac:dyDescent="0.25">
      <c r="A28" s="69"/>
      <c r="B28" s="19">
        <v>15</v>
      </c>
      <c r="C28" s="11" t="s">
        <v>14</v>
      </c>
      <c r="D28" s="11" t="s">
        <v>39</v>
      </c>
      <c r="E28" s="20">
        <v>30325.68</v>
      </c>
      <c r="F28" s="4"/>
      <c r="G28" s="27">
        <v>28000</v>
      </c>
      <c r="H28" s="49">
        <f t="shared" si="0"/>
        <v>1</v>
      </c>
      <c r="I28" s="40">
        <v>28000</v>
      </c>
      <c r="J28" s="24"/>
      <c r="K28" s="24"/>
      <c r="L28" s="24"/>
      <c r="M28" s="24"/>
      <c r="N28" s="24"/>
      <c r="O28" s="24"/>
      <c r="P28" s="24"/>
      <c r="Q28" s="24"/>
      <c r="R28" s="24"/>
      <c r="S28" s="24"/>
      <c r="T28" s="24"/>
      <c r="U28" s="24"/>
      <c r="V28" s="24"/>
      <c r="W28" s="24"/>
      <c r="X28" s="24"/>
      <c r="Y28" s="24"/>
      <c r="Z28" s="24"/>
      <c r="AA28" s="31"/>
    </row>
    <row r="29" spans="1:27" x14ac:dyDescent="0.25">
      <c r="A29" s="69"/>
      <c r="B29" s="19">
        <v>16</v>
      </c>
      <c r="C29" s="11" t="s">
        <v>15</v>
      </c>
      <c r="D29" s="11" t="s">
        <v>40</v>
      </c>
      <c r="E29" s="20">
        <v>388831.98</v>
      </c>
      <c r="F29" s="4">
        <v>148000</v>
      </c>
      <c r="G29" s="27">
        <v>160000</v>
      </c>
      <c r="H29" s="49">
        <f t="shared" si="0"/>
        <v>0.93290450000000003</v>
      </c>
      <c r="I29" s="40">
        <v>149264.72</v>
      </c>
      <c r="J29" s="24"/>
      <c r="K29" s="24"/>
      <c r="L29" s="24"/>
      <c r="M29" s="24"/>
      <c r="N29" s="24"/>
      <c r="O29" s="24"/>
      <c r="P29" s="24"/>
      <c r="Q29" s="24"/>
      <c r="R29" s="24"/>
      <c r="S29" s="24"/>
      <c r="T29" s="24"/>
      <c r="U29" s="24"/>
      <c r="V29" s="24"/>
      <c r="W29" s="24"/>
      <c r="X29" s="24"/>
      <c r="Y29" s="24"/>
      <c r="Z29" s="24"/>
      <c r="AA29" s="31"/>
    </row>
    <row r="30" spans="1:27" x14ac:dyDescent="0.25">
      <c r="A30" s="69"/>
      <c r="B30" s="19">
        <v>17</v>
      </c>
      <c r="C30" s="11" t="s">
        <v>16</v>
      </c>
      <c r="D30" s="11" t="s">
        <v>40</v>
      </c>
      <c r="E30" s="20">
        <v>629918.01</v>
      </c>
      <c r="F30" s="4"/>
      <c r="G30" s="27">
        <v>420000</v>
      </c>
      <c r="H30" s="49">
        <f t="shared" si="0"/>
        <v>0.99702919047619054</v>
      </c>
      <c r="I30" s="40">
        <v>418752.26</v>
      </c>
      <c r="J30" s="24"/>
      <c r="K30" s="24"/>
      <c r="L30" s="24"/>
      <c r="M30" s="24"/>
      <c r="N30" s="24"/>
      <c r="O30" s="24"/>
      <c r="P30" s="24"/>
      <c r="Q30" s="24"/>
      <c r="R30" s="24"/>
      <c r="S30" s="24"/>
      <c r="T30" s="24"/>
      <c r="U30" s="24"/>
      <c r="V30" s="24"/>
      <c r="W30" s="24"/>
      <c r="X30" s="24"/>
      <c r="Y30" s="24"/>
      <c r="Z30" s="24"/>
      <c r="AA30" s="31"/>
    </row>
    <row r="31" spans="1:27" x14ac:dyDescent="0.25">
      <c r="A31" s="69"/>
      <c r="B31" s="19">
        <v>18</v>
      </c>
      <c r="C31" s="11" t="s">
        <v>17</v>
      </c>
      <c r="D31" s="11" t="s">
        <v>41</v>
      </c>
      <c r="E31" s="20">
        <v>686173.74</v>
      </c>
      <c r="F31" s="4"/>
      <c r="G31" s="27">
        <v>480000</v>
      </c>
      <c r="H31" s="49">
        <f t="shared" si="0"/>
        <v>0.97536297916666659</v>
      </c>
      <c r="I31" s="40">
        <v>468174.23</v>
      </c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31"/>
    </row>
    <row r="32" spans="1:27" x14ac:dyDescent="0.25">
      <c r="A32" s="69"/>
      <c r="B32" s="19">
        <v>19</v>
      </c>
      <c r="C32" s="11" t="s">
        <v>18</v>
      </c>
      <c r="D32" s="11" t="s">
        <v>42</v>
      </c>
      <c r="E32" s="20">
        <v>325913.33</v>
      </c>
      <c r="F32" s="4"/>
      <c r="G32" s="27">
        <v>240000</v>
      </c>
      <c r="H32" s="49">
        <f t="shared" si="0"/>
        <v>1</v>
      </c>
      <c r="I32" s="40">
        <v>240000</v>
      </c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31"/>
    </row>
    <row r="33" spans="1:27" ht="16.5" thickBot="1" x14ac:dyDescent="0.3">
      <c r="A33" s="70"/>
      <c r="B33" s="21">
        <v>20</v>
      </c>
      <c r="C33" s="12" t="s">
        <v>19</v>
      </c>
      <c r="D33" s="12" t="s">
        <v>43</v>
      </c>
      <c r="E33" s="22">
        <v>769985.37</v>
      </c>
      <c r="F33" s="5"/>
      <c r="G33" s="28">
        <v>495000</v>
      </c>
      <c r="H33" s="50">
        <f t="shared" si="0"/>
        <v>1</v>
      </c>
      <c r="I33" s="42">
        <v>495000</v>
      </c>
      <c r="J33" s="32"/>
      <c r="K33" s="32"/>
      <c r="L33" s="32"/>
      <c r="M33" s="32"/>
      <c r="N33" s="32"/>
      <c r="O33" s="32"/>
      <c r="P33" s="32"/>
      <c r="Q33" s="32"/>
      <c r="R33" s="32"/>
      <c r="S33" s="32"/>
      <c r="T33" s="32"/>
      <c r="U33" s="32"/>
      <c r="V33" s="32"/>
      <c r="W33" s="32"/>
      <c r="X33" s="32"/>
      <c r="Y33" s="32"/>
      <c r="Z33" s="32"/>
      <c r="AA33" s="33"/>
    </row>
    <row r="34" spans="1:27" x14ac:dyDescent="0.25">
      <c r="B34" s="1"/>
      <c r="C34" s="1"/>
      <c r="D34" s="1"/>
      <c r="E34" s="1"/>
      <c r="F34" s="1"/>
      <c r="G34" s="1"/>
      <c r="H34" s="1"/>
    </row>
    <row r="35" spans="1:27" x14ac:dyDescent="0.25">
      <c r="B35" s="6"/>
      <c r="C35" s="7"/>
      <c r="D35" s="8"/>
      <c r="E35" s="8">
        <v>8935095.5999999996</v>
      </c>
      <c r="F35" s="8"/>
      <c r="G35" s="25">
        <f>SUM(G13:G33,F13:F33)</f>
        <v>6082010.7300000004</v>
      </c>
      <c r="H35" s="41">
        <f>AVERAGE(H13:H33)</f>
        <v>0.96616167548891541</v>
      </c>
      <c r="I35" s="25">
        <f>SUM(I13:I33)</f>
        <v>4392589.57</v>
      </c>
      <c r="J35" s="10"/>
      <c r="K35" s="10"/>
      <c r="L35" s="10"/>
      <c r="M35" s="34"/>
    </row>
  </sheetData>
  <mergeCells count="7">
    <mergeCell ref="H11:AA11"/>
    <mergeCell ref="C9:AA10"/>
    <mergeCell ref="A11:A16"/>
    <mergeCell ref="A17:A33"/>
    <mergeCell ref="B9:B10"/>
    <mergeCell ref="F11:G11"/>
    <mergeCell ref="B11:E11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boBox1">
          <controlPr defaultSize="0" autoLine="0" linkedCell="C5" listFillRange="D13:D33" r:id="rId4">
            <anchor moveWithCells="1">
              <from>
                <xdr:col>2</xdr:col>
                <xdr:colOff>0</xdr:colOff>
                <xdr:row>3</xdr:row>
                <xdr:rowOff>180975</xdr:rowOff>
              </from>
              <to>
                <xdr:col>2</xdr:col>
                <xdr:colOff>1819275</xdr:colOff>
                <xdr:row>4</xdr:row>
                <xdr:rowOff>200025</xdr:rowOff>
              </to>
            </anchor>
          </controlPr>
        </control>
      </mc:Choice>
      <mc:Fallback>
        <control shapeId="1025" r:id="rId3" name="ComboBox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LEIBEL</cp:lastModifiedBy>
  <dcterms:created xsi:type="dcterms:W3CDTF">2018-06-25T09:47:10Z</dcterms:created>
  <dcterms:modified xsi:type="dcterms:W3CDTF">2018-06-25T21:50:19Z</dcterms:modified>
</cp:coreProperties>
</file>