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ilmaguru/Desktop/"/>
    </mc:Choice>
  </mc:AlternateContent>
  <xr:revisionPtr revIDLastSave="0" documentId="13_ncr:1_{B25581E2-2553-D448-B712-B18D8B790F1E}" xr6:coauthVersionLast="46" xr6:coauthVersionMax="46" xr10:uidLastSave="{00000000-0000-0000-0000-000000000000}"/>
  <bookViews>
    <workbookView xWindow="400" yWindow="500" windowWidth="27240" windowHeight="15100" xr2:uid="{202E87FF-ECF3-1D43-A705-F4942FABCCC7}"/>
  </bookViews>
  <sheets>
    <sheet name="Target fund size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36" i="1" l="1"/>
  <c r="V36" i="1"/>
  <c r="U36" i="1"/>
  <c r="T36" i="1"/>
  <c r="S36" i="1"/>
  <c r="R36" i="1"/>
  <c r="Q36" i="1"/>
  <c r="P36" i="1"/>
  <c r="O36" i="1"/>
  <c r="N36" i="1"/>
  <c r="X34" i="1"/>
  <c r="V34" i="1"/>
  <c r="U34" i="1"/>
  <c r="T34" i="1"/>
  <c r="S34" i="1"/>
  <c r="R34" i="1"/>
  <c r="Q34" i="1"/>
  <c r="P34" i="1"/>
  <c r="O34" i="1"/>
  <c r="N34" i="1"/>
  <c r="N35" i="1" s="1"/>
  <c r="O35" i="1" s="1"/>
  <c r="P35" i="1" s="1"/>
  <c r="Q35" i="1" s="1"/>
  <c r="R35" i="1" s="1"/>
  <c r="S35" i="1" s="1"/>
  <c r="T35" i="1" s="1"/>
  <c r="U35" i="1" s="1"/>
  <c r="V35" i="1" s="1"/>
  <c r="X33" i="1"/>
  <c r="V33" i="1"/>
  <c r="U33" i="1"/>
  <c r="S33" i="1"/>
  <c r="R33" i="1"/>
  <c r="Q33" i="1"/>
  <c r="P33" i="1"/>
  <c r="O33" i="1"/>
  <c r="N33" i="1"/>
  <c r="X32" i="1"/>
  <c r="V32" i="1"/>
  <c r="U32" i="1"/>
  <c r="S32" i="1"/>
  <c r="R32" i="1"/>
  <c r="Q32" i="1"/>
  <c r="P32" i="1"/>
  <c r="O32" i="1"/>
  <c r="L29" i="1"/>
  <c r="M29" i="1" s="1"/>
  <c r="K29" i="1"/>
  <c r="C29" i="1"/>
  <c r="C28" i="1"/>
  <c r="C27" i="1"/>
  <c r="C26" i="1"/>
  <c r="L25" i="1"/>
  <c r="K25" i="1"/>
  <c r="M25" i="1" s="1"/>
  <c r="C25" i="1"/>
  <c r="L24" i="1"/>
  <c r="M24" i="1" s="1"/>
  <c r="K24" i="1"/>
  <c r="C24" i="1"/>
  <c r="M23" i="1"/>
  <c r="L23" i="1"/>
  <c r="K23" i="1"/>
  <c r="C23" i="1"/>
  <c r="L22" i="1"/>
  <c r="K22" i="1"/>
  <c r="M22" i="1" s="1"/>
  <c r="C22" i="1"/>
  <c r="L21" i="1"/>
  <c r="M21" i="1" s="1"/>
  <c r="K21" i="1"/>
  <c r="C21" i="1"/>
  <c r="L20" i="1"/>
  <c r="M20" i="1" s="1"/>
  <c r="K20" i="1"/>
  <c r="C20" i="1"/>
  <c r="L19" i="1"/>
  <c r="M19" i="1" s="1"/>
  <c r="K19" i="1"/>
  <c r="C19" i="1"/>
  <c r="M18" i="1"/>
  <c r="L18" i="1"/>
  <c r="K18" i="1"/>
  <c r="C18" i="1"/>
  <c r="L17" i="1"/>
  <c r="K17" i="1"/>
  <c r="M17" i="1" s="1"/>
  <c r="C17" i="1"/>
  <c r="L16" i="1"/>
  <c r="M16" i="1" s="1"/>
  <c r="K16" i="1"/>
  <c r="C16" i="1"/>
  <c r="M15" i="1"/>
  <c r="L15" i="1"/>
  <c r="K15" i="1"/>
  <c r="C15" i="1"/>
  <c r="L14" i="1"/>
  <c r="M14" i="1" s="1"/>
  <c r="K14" i="1"/>
  <c r="C14" i="1"/>
  <c r="L13" i="1"/>
  <c r="M13" i="1" s="1"/>
  <c r="K13" i="1"/>
  <c r="C13" i="1"/>
  <c r="L12" i="1"/>
  <c r="M12" i="1" s="1"/>
  <c r="K12" i="1"/>
  <c r="C12" i="1"/>
  <c r="C11" i="1"/>
  <c r="C10" i="1"/>
  <c r="H24" i="1" l="1"/>
  <c r="J27" i="1"/>
  <c r="I23" i="1"/>
  <c r="I16" i="1"/>
  <c r="I29" i="1"/>
  <c r="H23" i="1"/>
  <c r="I24" i="1"/>
  <c r="H22" i="1"/>
  <c r="J23" i="1"/>
  <c r="I25" i="1"/>
  <c r="H16" i="1"/>
  <c r="I27" i="1"/>
  <c r="J24" i="1"/>
  <c r="I22" i="1"/>
  <c r="J29" i="1"/>
  <c r="J25" i="1"/>
  <c r="J22" i="1"/>
  <c r="H29" i="1"/>
  <c r="J16" i="1"/>
  <c r="H25" i="1"/>
  <c r="H27" i="1"/>
  <c r="I28" i="1" l="1"/>
  <c r="H14" i="1"/>
  <c r="J13" i="1"/>
  <c r="J15" i="1"/>
  <c r="J17" i="1"/>
  <c r="I14" i="1"/>
  <c r="I18" i="1"/>
  <c r="I17" i="1"/>
  <c r="H21" i="1"/>
  <c r="I19" i="1"/>
  <c r="J26" i="1"/>
  <c r="H11" i="1"/>
  <c r="H19" i="1"/>
  <c r="H26" i="1"/>
  <c r="J28" i="1"/>
  <c r="J14" i="1"/>
  <c r="J18" i="1"/>
  <c r="H15" i="1"/>
  <c r="H17" i="1"/>
  <c r="J20" i="1"/>
  <c r="I21" i="1"/>
  <c r="I10" i="1"/>
  <c r="H12" i="1"/>
  <c r="I11" i="1"/>
  <c r="J19" i="1"/>
  <c r="I26" i="1"/>
  <c r="H13" i="1"/>
  <c r="H20" i="1"/>
  <c r="H10" i="1"/>
  <c r="H18" i="1"/>
  <c r="J21" i="1"/>
  <c r="J12" i="1"/>
  <c r="I20" i="1"/>
  <c r="J11" i="1"/>
  <c r="J10" i="1"/>
  <c r="I12" i="1"/>
  <c r="I13" i="1"/>
  <c r="H28" i="1"/>
  <c r="I15" i="1"/>
  <c r="T10" i="1" l="1"/>
  <c r="W11" i="1"/>
  <c r="L11" i="1" l="1"/>
  <c r="W32" i="1"/>
  <c r="K11" i="1"/>
  <c r="W34" i="1"/>
  <c r="W33" i="1"/>
  <c r="W36" i="1"/>
  <c r="Y36" i="1" s="1"/>
  <c r="L10" i="1"/>
  <c r="T33" i="1"/>
  <c r="K10" i="1"/>
  <c r="T32" i="1"/>
  <c r="M10" i="1" l="1"/>
  <c r="L30" i="1"/>
  <c r="W35" i="1"/>
  <c r="X35" i="1" s="1"/>
  <c r="Y34" i="1"/>
  <c r="K30" i="1"/>
  <c r="M11" i="1"/>
  <c r="M30" i="1" l="1"/>
</calcChain>
</file>

<file path=xl/sharedStrings.xml><?xml version="1.0" encoding="utf-8"?>
<sst xmlns="http://schemas.openxmlformats.org/spreadsheetml/2006/main" count="87" uniqueCount="34">
  <si>
    <t>Fund Model</t>
  </si>
  <si>
    <t>Investment Activities</t>
  </si>
  <si>
    <t>Total Commitments</t>
  </si>
  <si>
    <t>Initial Investments as % of totat commitments</t>
  </si>
  <si>
    <t>Follow-Investments as  % of totat commitments</t>
  </si>
  <si>
    <t>Total</t>
  </si>
  <si>
    <t>Multiple targeted</t>
  </si>
  <si>
    <t>Year</t>
  </si>
  <si>
    <t>Ventures</t>
  </si>
  <si>
    <t>Country</t>
  </si>
  <si>
    <t>Stake at entry</t>
  </si>
  <si>
    <t>Stake at exit</t>
  </si>
  <si>
    <t>entry valuation</t>
  </si>
  <si>
    <t>Exit valuation</t>
  </si>
  <si>
    <t>Cash Out</t>
  </si>
  <si>
    <t>Cash In</t>
  </si>
  <si>
    <t>Africa</t>
  </si>
  <si>
    <t>India</t>
  </si>
  <si>
    <t>Europe</t>
  </si>
  <si>
    <t>Number of Initial Investments</t>
  </si>
  <si>
    <t>Number of Follow-On-Investments</t>
  </si>
  <si>
    <t>Number of Exits</t>
  </si>
  <si>
    <t>Annual Investment Amount</t>
  </si>
  <si>
    <t>Accumulated Investment Amounts</t>
  </si>
  <si>
    <t>Investment proceeds (annually)</t>
  </si>
  <si>
    <t>Repartition tool, do not modify</t>
  </si>
  <si>
    <t>Outstanding</t>
  </si>
  <si>
    <t>High Performer</t>
  </si>
  <si>
    <t>Moderate Performer</t>
  </si>
  <si>
    <t>Breakeven</t>
  </si>
  <si>
    <t>Failure</t>
  </si>
  <si>
    <t>Year of investment FC</t>
  </si>
  <si>
    <t>Year of Invest PS</t>
  </si>
  <si>
    <t>Year of Invest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</si>
</sst>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-;\-* #,##0.00_-;_-* &quot;-&quot;??_-;_-@_-"/>
    <numFmt numFmtId="165" formatCode="_-* #,##0_-;\-* #,##0_-;_-* &quot;-&quot;??_-;_-@_-"/>
    <numFmt numFmtId="166" formatCode="_-* #,##0.00\ _€_-;\-* #,##0.00\ _€_-;_-* &quot;-&quot;??\ _€_-;_-@_-"/>
    <numFmt numFmtId="167" formatCode="#,##0.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name val="Arial"/>
      <family val="2"/>
    </font>
    <font>
      <sz val="16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sz val="11"/>
      <color rgb="FF000000"/>
      <name val="Calibri"/>
      <family val="2"/>
      <scheme val="minor"/>
    </font>
    <font>
      <i/>
      <sz val="12"/>
      <color theme="3"/>
      <name val="Calibri"/>
      <family val="2"/>
      <scheme val="minor"/>
    </font>
    <font>
      <i/>
      <sz val="12"/>
      <color rgb="FF44546A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rgb="FF000000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1" applyFont="1"/>
    <xf numFmtId="0" fontId="1" fillId="0" borderId="0" xfId="1"/>
    <xf numFmtId="0" fontId="5" fillId="0" borderId="1" xfId="1" applyFont="1" applyBorder="1" applyAlignment="1">
      <alignment horizontal="left"/>
    </xf>
    <xf numFmtId="165" fontId="5" fillId="0" borderId="2" xfId="2" applyNumberFormat="1" applyFont="1" applyFill="1" applyBorder="1" applyAlignment="1">
      <alignment horizontal="left"/>
    </xf>
    <xf numFmtId="165" fontId="5" fillId="0" borderId="0" xfId="2" applyNumberFormat="1" applyFont="1" applyFill="1" applyBorder="1" applyAlignment="1">
      <alignment horizontal="left"/>
    </xf>
    <xf numFmtId="166" fontId="1" fillId="0" borderId="0" xfId="1" applyNumberFormat="1"/>
    <xf numFmtId="3" fontId="1" fillId="0" borderId="0" xfId="1" applyNumberFormat="1"/>
    <xf numFmtId="0" fontId="5" fillId="0" borderId="2" xfId="1" applyFont="1" applyBorder="1" applyAlignment="1">
      <alignment horizontal="left"/>
    </xf>
    <xf numFmtId="0" fontId="5" fillId="0" borderId="0" xfId="1" applyFont="1" applyAlignment="1">
      <alignment horizontal="left"/>
    </xf>
    <xf numFmtId="0" fontId="5" fillId="0" borderId="0" xfId="1" applyFont="1"/>
    <xf numFmtId="0" fontId="5" fillId="0" borderId="3" xfId="1" applyFont="1" applyBorder="1"/>
    <xf numFmtId="0" fontId="5" fillId="0" borderId="4" xfId="1" applyFont="1" applyBorder="1"/>
    <xf numFmtId="0" fontId="5" fillId="0" borderId="4" xfId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5" xfId="1" applyFont="1" applyBorder="1" applyAlignment="1">
      <alignment horizontal="center" wrapText="1"/>
    </xf>
    <xf numFmtId="0" fontId="5" fillId="0" borderId="6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5" fillId="0" borderId="9" xfId="1" applyFont="1" applyBorder="1" applyAlignment="1">
      <alignment horizontal="left"/>
    </xf>
    <xf numFmtId="0" fontId="5" fillId="0" borderId="9" xfId="1" applyFont="1" applyBorder="1" applyAlignment="1">
      <alignment horizontal="right"/>
    </xf>
    <xf numFmtId="0" fontId="5" fillId="0" borderId="10" xfId="1" applyFont="1" applyBorder="1" applyAlignment="1">
      <alignment horizontal="right"/>
    </xf>
    <xf numFmtId="0" fontId="5" fillId="0" borderId="10" xfId="1" applyFont="1" applyBorder="1" applyAlignment="1">
      <alignment horizontal="center" wrapText="1"/>
    </xf>
    <xf numFmtId="0" fontId="5" fillId="0" borderId="2" xfId="1" applyFont="1" applyBorder="1" applyAlignment="1">
      <alignment horizontal="right"/>
    </xf>
    <xf numFmtId="0" fontId="5" fillId="0" borderId="7" xfId="1" applyFont="1" applyBorder="1" applyAlignment="1">
      <alignment horizontal="center"/>
    </xf>
    <xf numFmtId="0" fontId="1" fillId="0" borderId="4" xfId="1" applyBorder="1"/>
    <xf numFmtId="0" fontId="1" fillId="0" borderId="3" xfId="1" applyBorder="1"/>
    <xf numFmtId="0" fontId="1" fillId="0" borderId="5" xfId="1" applyBorder="1"/>
    <xf numFmtId="9" fontId="1" fillId="0" borderId="11" xfId="1" applyNumberFormat="1" applyBorder="1"/>
    <xf numFmtId="9" fontId="1" fillId="0" borderId="12" xfId="1" applyNumberFormat="1" applyBorder="1"/>
    <xf numFmtId="0" fontId="1" fillId="0" borderId="12" xfId="1" applyBorder="1"/>
    <xf numFmtId="165" fontId="1" fillId="0" borderId="12" xfId="2" applyNumberFormat="1" applyFont="1" applyFill="1" applyBorder="1"/>
    <xf numFmtId="3" fontId="1" fillId="0" borderId="12" xfId="1" applyNumberFormat="1" applyBorder="1"/>
    <xf numFmtId="3" fontId="1" fillId="0" borderId="8" xfId="1" applyNumberFormat="1" applyBorder="1"/>
    <xf numFmtId="167" fontId="1" fillId="0" borderId="4" xfId="1" applyNumberFormat="1" applyBorder="1"/>
    <xf numFmtId="3" fontId="6" fillId="0" borderId="3" xfId="1" applyNumberFormat="1" applyFont="1" applyBorder="1"/>
    <xf numFmtId="3" fontId="1" fillId="0" borderId="3" xfId="1" applyNumberFormat="1" applyBorder="1"/>
    <xf numFmtId="0" fontId="1" fillId="0" borderId="6" xfId="1" applyBorder="1"/>
    <xf numFmtId="3" fontId="1" fillId="0" borderId="4" xfId="1" applyNumberFormat="1" applyBorder="1"/>
    <xf numFmtId="3" fontId="7" fillId="0" borderId="3" xfId="1" applyNumberFormat="1" applyFont="1" applyBorder="1"/>
    <xf numFmtId="3" fontId="1" fillId="0" borderId="3" xfId="1" applyNumberFormat="1" applyBorder="1" applyAlignment="1">
      <alignment horizontal="center"/>
    </xf>
    <xf numFmtId="0" fontId="1" fillId="0" borderId="8" xfId="1" applyBorder="1"/>
    <xf numFmtId="0" fontId="1" fillId="0" borderId="11" xfId="1" applyBorder="1"/>
    <xf numFmtId="167" fontId="1" fillId="0" borderId="8" xfId="1" applyNumberFormat="1" applyBorder="1"/>
    <xf numFmtId="3" fontId="6" fillId="0" borderId="12" xfId="1" applyNumberFormat="1" applyFont="1" applyBorder="1"/>
    <xf numFmtId="3" fontId="6" fillId="0" borderId="8" xfId="1" applyNumberFormat="1" applyFont="1" applyBorder="1"/>
    <xf numFmtId="3" fontId="7" fillId="0" borderId="12" xfId="1" applyNumberFormat="1" applyFont="1" applyBorder="1"/>
    <xf numFmtId="3" fontId="1" fillId="0" borderId="12" xfId="1" applyNumberFormat="1" applyBorder="1" applyAlignment="1">
      <alignment horizontal="center"/>
    </xf>
    <xf numFmtId="167" fontId="1" fillId="0" borderId="0" xfId="1" applyNumberFormat="1"/>
    <xf numFmtId="0" fontId="1" fillId="0" borderId="12" xfId="1" applyBorder="1" applyAlignment="1">
      <alignment horizontal="center"/>
    </xf>
    <xf numFmtId="0" fontId="1" fillId="0" borderId="9" xfId="1" applyBorder="1"/>
    <xf numFmtId="0" fontId="1" fillId="0" borderId="7" xfId="1" applyBorder="1"/>
    <xf numFmtId="0" fontId="1" fillId="0" borderId="10" xfId="1" applyBorder="1"/>
    <xf numFmtId="3" fontId="1" fillId="0" borderId="7" xfId="1" applyNumberFormat="1" applyBorder="1"/>
    <xf numFmtId="3" fontId="1" fillId="0" borderId="9" xfId="1" applyNumberFormat="1" applyBorder="1"/>
    <xf numFmtId="167" fontId="1" fillId="0" borderId="9" xfId="1" applyNumberFormat="1" applyBorder="1"/>
    <xf numFmtId="0" fontId="1" fillId="0" borderId="7" xfId="1" applyBorder="1" applyAlignment="1">
      <alignment horizontal="center"/>
    </xf>
    <xf numFmtId="0" fontId="5" fillId="0" borderId="1" xfId="1" applyFont="1" applyBorder="1"/>
    <xf numFmtId="0" fontId="5" fillId="0" borderId="13" xfId="1" applyFont="1" applyBorder="1"/>
    <xf numFmtId="0" fontId="5" fillId="0" borderId="14" xfId="1" applyFont="1" applyBorder="1"/>
    <xf numFmtId="0" fontId="5" fillId="0" borderId="15" xfId="1" applyFont="1" applyBorder="1"/>
    <xf numFmtId="3" fontId="1" fillId="0" borderId="15" xfId="1" applyNumberFormat="1" applyBorder="1"/>
    <xf numFmtId="3" fontId="1" fillId="0" borderId="2" xfId="1" applyNumberFormat="1" applyBorder="1"/>
    <xf numFmtId="167" fontId="5" fillId="0" borderId="2" xfId="1" applyNumberFormat="1" applyFont="1" applyBorder="1"/>
    <xf numFmtId="0" fontId="5" fillId="0" borderId="2" xfId="1" applyFont="1" applyBorder="1"/>
    <xf numFmtId="3" fontId="5" fillId="0" borderId="2" xfId="1" applyNumberFormat="1" applyFont="1" applyBorder="1"/>
    <xf numFmtId="3" fontId="5" fillId="0" borderId="1" xfId="1" applyNumberFormat="1" applyFont="1" applyBorder="1"/>
    <xf numFmtId="0" fontId="5" fillId="0" borderId="9" xfId="1" applyFont="1" applyBorder="1"/>
    <xf numFmtId="0" fontId="5" fillId="0" borderId="10" xfId="1" applyFont="1" applyBorder="1"/>
    <xf numFmtId="0" fontId="1" fillId="0" borderId="13" xfId="1" applyBorder="1"/>
    <xf numFmtId="0" fontId="1" fillId="0" borderId="15" xfId="1" applyBorder="1"/>
    <xf numFmtId="3" fontId="5" fillId="0" borderId="0" xfId="1" applyNumberFormat="1" applyFont="1"/>
    <xf numFmtId="0" fontId="0" fillId="0" borderId="0" xfId="0" applyProtection="1">
      <protection locked="0"/>
    </xf>
    <xf numFmtId="0" fontId="0" fillId="0" borderId="16" xfId="0" applyBorder="1" applyProtection="1">
      <protection locked="0"/>
    </xf>
    <xf numFmtId="0" fontId="8" fillId="2" borderId="0" xfId="0" applyFont="1" applyFill="1" applyProtection="1">
      <protection locked="0"/>
    </xf>
    <xf numFmtId="0" fontId="1" fillId="2" borderId="0" xfId="1" applyFill="1"/>
    <xf numFmtId="0" fontId="9" fillId="3" borderId="17" xfId="0" applyFont="1" applyFill="1" applyBorder="1" applyProtection="1">
      <protection locked="0"/>
    </xf>
    <xf numFmtId="0" fontId="9" fillId="0" borderId="17" xfId="0" applyFont="1" applyBorder="1" applyProtection="1">
      <protection locked="0"/>
    </xf>
    <xf numFmtId="0" fontId="9" fillId="0" borderId="0" xfId="0" applyFont="1" applyProtection="1">
      <protection locked="0"/>
    </xf>
    <xf numFmtId="0" fontId="10" fillId="4" borderId="0" xfId="0" applyFont="1" applyFill="1" applyProtection="1">
      <protection locked="0"/>
    </xf>
    <xf numFmtId="0" fontId="10" fillId="2" borderId="0" xfId="0" applyFont="1" applyFill="1" applyProtection="1">
      <protection locked="0"/>
    </xf>
    <xf numFmtId="0" fontId="9" fillId="3" borderId="18" xfId="0" applyFont="1" applyFill="1" applyBorder="1" applyProtection="1">
      <protection locked="0"/>
    </xf>
    <xf numFmtId="0" fontId="9" fillId="0" borderId="18" xfId="0" applyFont="1" applyBorder="1" applyProtection="1">
      <protection locked="0"/>
    </xf>
    <xf numFmtId="0" fontId="9" fillId="3" borderId="19" xfId="0" applyFont="1" applyFill="1" applyBorder="1" applyProtection="1">
      <protection locked="0"/>
    </xf>
    <xf numFmtId="0" fontId="9" fillId="0" borderId="19" xfId="0" applyFont="1" applyBorder="1" applyProtection="1">
      <protection locked="0"/>
    </xf>
    <xf numFmtId="0" fontId="1" fillId="0" borderId="0" xfId="1" applyBorder="1"/>
  </cellXfs>
  <cellStyles count="3">
    <cellStyle name="Milliers 2" xfId="2" xr:uid="{C546BEA3-EFDE-E446-B262-A6A578B686FA}"/>
    <cellStyle name="Normal" xfId="0" builtinId="0"/>
    <cellStyle name="Normal 2" xfId="1" xr:uid="{2A82D304-D832-C045-8659-F37C45322D16}"/>
  </cellStyles>
  <dxfs count="1">
    <dxf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Net cash proceeds to Investors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1"/>
              <c:pt idx="0">
                <c:v>Rest 2004/05</c:v>
              </c:pt>
              <c:pt idx="1">
                <c:v>2005/06</c:v>
              </c:pt>
              <c:pt idx="2">
                <c:v>2006/07</c:v>
              </c:pt>
              <c:pt idx="3">
                <c:v>2007/08</c:v>
              </c:pt>
              <c:pt idx="4">
                <c:v>2008/09</c:v>
              </c:pt>
              <c:pt idx="5">
                <c:v>2009/10</c:v>
              </c:pt>
              <c:pt idx="6">
                <c:v>2010/11</c:v>
              </c:pt>
              <c:pt idx="7">
                <c:v>2011/12</c:v>
              </c:pt>
              <c:pt idx="8">
                <c:v>2012/13</c:v>
              </c:pt>
              <c:pt idx="9">
                <c:v>2013/14</c:v>
              </c:pt>
              <c:pt idx="10">
                <c:v>2014/15</c:v>
              </c:pt>
            </c:strLit>
          </c:cat>
          <c:val>
            <c:numLit>
              <c:formatCode>General</c:formatCode>
              <c:ptCount val="11"/>
              <c:pt idx="0">
                <c:v>0</c:v>
              </c:pt>
              <c:pt idx="1">
                <c:v>-5342.1</c:v>
              </c:pt>
              <c:pt idx="2">
                <c:v>-9484.2000000000007</c:v>
              </c:pt>
              <c:pt idx="3">
                <c:v>-8392.2000000000007</c:v>
              </c:pt>
              <c:pt idx="4">
                <c:v>-9485.2000000000007</c:v>
              </c:pt>
              <c:pt idx="5">
                <c:v>-7144.2</c:v>
              </c:pt>
              <c:pt idx="6">
                <c:v>16707.900000000001</c:v>
              </c:pt>
              <c:pt idx="7">
                <c:v>30836.624</c:v>
              </c:pt>
              <c:pt idx="8">
                <c:v>33523.665999999903</c:v>
              </c:pt>
              <c:pt idx="9">
                <c:v>-688.24399999999901</c:v>
              </c:pt>
              <c:pt idx="10">
                <c:v>1995.568</c:v>
              </c:pt>
            </c:numLit>
          </c:val>
          <c:extLst>
            <c:ext xmlns:c16="http://schemas.microsoft.com/office/drawing/2014/chart" uri="{C3380CC4-5D6E-409C-BE32-E72D297353CC}">
              <c16:uniqueId val="{00000000-EC7B-214A-BF78-0194B181E1F2}"/>
            </c:ext>
          </c:extLst>
        </c:ser>
        <c:ser>
          <c:idx val="1"/>
          <c:order val="1"/>
          <c:tx>
            <c:v>   retained proceeds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1"/>
              <c:pt idx="0">
                <c:v>Rest 2004/05</c:v>
              </c:pt>
              <c:pt idx="1">
                <c:v>2005/06</c:v>
              </c:pt>
              <c:pt idx="2">
                <c:v>2006/07</c:v>
              </c:pt>
              <c:pt idx="3">
                <c:v>2007/08</c:v>
              </c:pt>
              <c:pt idx="4">
                <c:v>2008/09</c:v>
              </c:pt>
              <c:pt idx="5">
                <c:v>2009/10</c:v>
              </c:pt>
              <c:pt idx="6">
                <c:v>2010/11</c:v>
              </c:pt>
              <c:pt idx="7">
                <c:v>2011/12</c:v>
              </c:pt>
              <c:pt idx="8">
                <c:v>2012/13</c:v>
              </c:pt>
              <c:pt idx="9">
                <c:v>2013/14</c:v>
              </c:pt>
              <c:pt idx="10">
                <c:v>2014/15</c:v>
              </c:pt>
            </c:strLit>
          </c:cat>
          <c:val>
            <c:numLit>
              <c:formatCode>General</c:formatCode>
              <c:ptCount val="11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1092</c:v>
              </c:pt>
              <c:pt idx="4">
                <c:v>-1</c:v>
              </c:pt>
              <c:pt idx="5">
                <c:v>2340</c:v>
              </c:pt>
              <c:pt idx="6">
                <c:v>4742.1000000000004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EC7B-214A-BF78-0194B181E1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7720448"/>
        <c:axId val="147726336"/>
      </c:barChart>
      <c:catAx>
        <c:axId val="147720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7726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7263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772044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05" footer="0.492125984500000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BEA6-C342-A2C1-9DCFC4DBC908}"/>
            </c:ext>
          </c:extLst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BEA6-C342-A2C1-9DCFC4DBC9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336960"/>
        <c:axId val="77338496"/>
      </c:lineChart>
      <c:catAx>
        <c:axId val="77336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7338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3384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73369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38</xdr:row>
      <xdr:rowOff>0</xdr:rowOff>
    </xdr:from>
    <xdr:to>
      <xdr:col>20</xdr:col>
      <xdr:colOff>266700</xdr:colOff>
      <xdr:row>38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D86D92E-EB3F-C14B-8040-75A842F397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0</xdr:colOff>
      <xdr:row>4</xdr:row>
      <xdr:rowOff>133350</xdr:rowOff>
    </xdr:from>
    <xdr:to>
      <xdr:col>25</xdr:col>
      <xdr:colOff>0</xdr:colOff>
      <xdr:row>33</xdr:row>
      <xdr:rowOff>66675</xdr:rowOff>
    </xdr:to>
    <xdr:graphicFrame macro="">
      <xdr:nvGraphicFramePr>
        <xdr:cNvPr id="3" name="Chart 6">
          <a:extLst>
            <a:ext uri="{FF2B5EF4-FFF2-40B4-BE49-F238E27FC236}">
              <a16:creationId xmlns:a16="http://schemas.microsoft.com/office/drawing/2014/main" id="{08553122-4AAB-9743-B935-670E635AF3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2838A-D934-9B49-8CAE-316EFBB2A9F8}">
  <sheetPr>
    <tabColor rgb="FF00B050"/>
  </sheetPr>
  <dimension ref="A1:Y61"/>
  <sheetViews>
    <sheetView showGridLines="0" tabSelected="1" zoomScale="85" zoomScaleNormal="85" workbookViewId="0">
      <selection activeCell="A5" sqref="A5"/>
    </sheetView>
  </sheetViews>
  <sheetFormatPr baseColWidth="10" defaultColWidth="11.5" defaultRowHeight="13" x14ac:dyDescent="0.15"/>
  <cols>
    <col min="1" max="1" width="54.33203125" style="4" customWidth="1"/>
    <col min="2" max="2" width="25.1640625" style="4" bestFit="1" customWidth="1"/>
    <col min="3" max="3" width="20.1640625" style="4" bestFit="1" customWidth="1"/>
    <col min="4" max="5" width="17.5" style="4" customWidth="1"/>
    <col min="6" max="6" width="17.1640625" style="4" bestFit="1" customWidth="1"/>
    <col min="7" max="7" width="14.1640625" style="4" bestFit="1" customWidth="1"/>
    <col min="8" max="8" width="12.5" style="4" bestFit="1" customWidth="1"/>
    <col min="9" max="9" width="13.83203125" style="4" bestFit="1" customWidth="1"/>
    <col min="10" max="10" width="12.83203125" style="4" bestFit="1" customWidth="1"/>
    <col min="11" max="12" width="9" style="4" bestFit="1" customWidth="1"/>
    <col min="13" max="13" width="17.1640625" style="4" bestFit="1" customWidth="1"/>
    <col min="14" max="25" width="9.33203125" style="4" customWidth="1"/>
    <col min="26" max="16384" width="11.5" style="4"/>
  </cols>
  <sheetData>
    <row r="1" spans="1:25" s="2" customFormat="1" ht="20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3" spans="1:25" ht="19" thickBot="1" x14ac:dyDescent="0.2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</row>
    <row r="4" spans="1:25" ht="14" thickBot="1" x14ac:dyDescent="0.2">
      <c r="A4" s="5" t="s">
        <v>2</v>
      </c>
      <c r="B4" s="6">
        <v>1500000</v>
      </c>
      <c r="C4" s="7"/>
      <c r="D4" s="7"/>
      <c r="E4" s="7"/>
      <c r="F4" s="7"/>
      <c r="G4" s="8"/>
      <c r="K4" s="9"/>
    </row>
    <row r="5" spans="1:25" ht="14" thickBot="1" x14ac:dyDescent="0.2">
      <c r="A5" s="5" t="s">
        <v>3</v>
      </c>
      <c r="B5" s="10"/>
      <c r="C5" s="11"/>
      <c r="D5" s="11"/>
      <c r="E5" s="11"/>
      <c r="F5" s="11"/>
      <c r="K5" s="9"/>
    </row>
    <row r="6" spans="1:25" ht="14" thickBot="1" x14ac:dyDescent="0.2">
      <c r="A6" s="5" t="s">
        <v>4</v>
      </c>
      <c r="B6" s="10"/>
      <c r="C6" s="11"/>
      <c r="D6" s="11"/>
      <c r="E6" s="11"/>
      <c r="F6" s="11"/>
      <c r="K6" s="9"/>
    </row>
    <row r="7" spans="1:25" ht="14" thickBot="1" x14ac:dyDescent="0.2">
      <c r="A7" s="12"/>
      <c r="B7" s="12"/>
      <c r="C7" s="12"/>
      <c r="D7" s="12"/>
      <c r="E7" s="12"/>
      <c r="F7" s="12"/>
      <c r="G7" s="12"/>
      <c r="H7" s="12"/>
      <c r="I7" s="12"/>
      <c r="J7" s="12"/>
    </row>
    <row r="8" spans="1:25" ht="14" thickBot="1" x14ac:dyDescent="0.2">
      <c r="A8" s="13"/>
      <c r="B8" s="13"/>
      <c r="C8" s="14"/>
      <c r="D8" s="14"/>
      <c r="E8" s="14"/>
      <c r="F8" s="13"/>
      <c r="G8" s="14"/>
      <c r="H8" s="14"/>
      <c r="I8" s="14"/>
      <c r="J8" s="14"/>
      <c r="K8" s="15" t="s">
        <v>5</v>
      </c>
      <c r="L8" s="16"/>
      <c r="M8" s="17" t="s">
        <v>6</v>
      </c>
      <c r="N8" s="15" t="s">
        <v>7</v>
      </c>
      <c r="O8" s="18"/>
      <c r="P8" s="18"/>
      <c r="Q8" s="18"/>
      <c r="R8" s="18"/>
      <c r="S8" s="18"/>
      <c r="T8" s="18"/>
      <c r="U8" s="18"/>
      <c r="V8" s="18"/>
      <c r="W8" s="18"/>
      <c r="X8" s="16"/>
      <c r="Y8" s="19"/>
    </row>
    <row r="9" spans="1:25" ht="14" thickBot="1" x14ac:dyDescent="0.2">
      <c r="A9" s="20" t="s">
        <v>8</v>
      </c>
      <c r="B9" s="20" t="s">
        <v>9</v>
      </c>
      <c r="C9" s="21" t="s">
        <v>31</v>
      </c>
      <c r="D9" s="21" t="s">
        <v>32</v>
      </c>
      <c r="E9" s="21" t="s">
        <v>33</v>
      </c>
      <c r="F9" s="20"/>
      <c r="G9" s="22" t="s">
        <v>10</v>
      </c>
      <c r="H9" s="22" t="s">
        <v>11</v>
      </c>
      <c r="I9" s="22" t="s">
        <v>12</v>
      </c>
      <c r="J9" s="22" t="s">
        <v>13</v>
      </c>
      <c r="K9" s="23" t="s">
        <v>14</v>
      </c>
      <c r="L9" s="24" t="s">
        <v>15</v>
      </c>
      <c r="M9" s="25"/>
      <c r="N9" s="26">
        <v>2021</v>
      </c>
      <c r="O9" s="26">
        <v>2022</v>
      </c>
      <c r="P9" s="26">
        <v>2023</v>
      </c>
      <c r="Q9" s="26">
        <v>2024</v>
      </c>
      <c r="R9" s="26">
        <v>2025</v>
      </c>
      <c r="S9" s="26">
        <v>2026</v>
      </c>
      <c r="T9" s="26">
        <v>2027</v>
      </c>
      <c r="U9" s="26">
        <v>2028</v>
      </c>
      <c r="V9" s="26">
        <v>2029</v>
      </c>
      <c r="W9" s="26">
        <v>2030</v>
      </c>
      <c r="X9" s="26">
        <v>2031</v>
      </c>
      <c r="Y9" s="27"/>
    </row>
    <row r="10" spans="1:25" x14ac:dyDescent="0.15">
      <c r="A10" s="28">
        <v>1</v>
      </c>
      <c r="B10" s="28" t="s">
        <v>16</v>
      </c>
      <c r="C10" s="29">
        <f ca="1">YEAR(RANDBETWEEN(DATE(2021,1,1),DATE(2024,12,1)))</f>
        <v>2021</v>
      </c>
      <c r="D10" s="30"/>
      <c r="E10" s="30"/>
      <c r="F10" s="30" t="s">
        <v>28</v>
      </c>
      <c r="G10" s="31">
        <v>0.3</v>
      </c>
      <c r="H10" s="32" t="e">
        <f ca="1">INDIRECT(("'"&amp;$F10&amp;"'"&amp;"!K52"),TRUE)</f>
        <v>#REF!</v>
      </c>
      <c r="I10" s="33" t="e">
        <f ca="1">INDIRECT(("'"&amp;$F10&amp;"'"&amp;"!E13"),TRUE)</f>
        <v>#REF!</v>
      </c>
      <c r="J10" s="34" t="e">
        <f ca="1">INDIRECT(("'"&amp;$F10&amp;"'"&amp;"!N62"),TRUE)</f>
        <v>#REF!</v>
      </c>
      <c r="K10" s="35">
        <f t="shared" ref="K10:K22" ca="1" si="0">SUMIF(N10:X10,"&lt;0",N10:X10)</f>
        <v>-200000</v>
      </c>
      <c r="L10" s="36">
        <f ca="1">SUMIF(N10:X10,"&gt;0",N10:X10)</f>
        <v>0</v>
      </c>
      <c r="M10" s="37">
        <f ca="1">+L10/-K10</f>
        <v>0</v>
      </c>
      <c r="N10" s="38">
        <v>-50000</v>
      </c>
      <c r="O10" s="39"/>
      <c r="P10" s="38">
        <v>-150000</v>
      </c>
      <c r="Q10" s="40"/>
      <c r="R10" s="39"/>
      <c r="S10" s="41"/>
      <c r="T10" s="42" t="e">
        <f ca="1">J10*H10</f>
        <v>#REF!</v>
      </c>
      <c r="U10" s="39"/>
      <c r="V10" s="39"/>
      <c r="W10" s="39"/>
      <c r="X10" s="41"/>
      <c r="Y10" s="43"/>
    </row>
    <row r="11" spans="1:25" x14ac:dyDescent="0.15">
      <c r="A11" s="44">
        <v>2</v>
      </c>
      <c r="B11" s="44" t="s">
        <v>16</v>
      </c>
      <c r="C11" s="33">
        <f t="shared" ref="C11:C29" ca="1" si="1">YEAR(RANDBETWEEN(DATE(2021,1,1),DATE(2024,12,1)))</f>
        <v>2023</v>
      </c>
      <c r="D11" s="45"/>
      <c r="E11" s="45"/>
      <c r="F11" s="45" t="s">
        <v>29</v>
      </c>
      <c r="G11" s="31">
        <v>0.3</v>
      </c>
      <c r="H11" s="32" t="e">
        <f t="shared" ref="H11:H29" ca="1" si="2">INDIRECT(("'"&amp;$F11&amp;"'"&amp;"!K52"),TRUE)</f>
        <v>#REF!</v>
      </c>
      <c r="I11" s="33" t="e">
        <f t="shared" ref="I11:I29" ca="1" si="3">INDIRECT(("'"&amp;$F11&amp;"'"&amp;"!E13"),TRUE)</f>
        <v>#REF!</v>
      </c>
      <c r="J11" s="34" t="e">
        <f t="shared" ref="J11:J29" ca="1" si="4">INDIRECT(("'"&amp;$F11&amp;"'"&amp;"!N62"),TRUE)</f>
        <v>#REF!</v>
      </c>
      <c r="K11" s="35">
        <f t="shared" ca="1" si="0"/>
        <v>-300000</v>
      </c>
      <c r="L11" s="36">
        <f ca="1">SUMIF(N11:X11,"&gt;0",N11:X11)</f>
        <v>0</v>
      </c>
      <c r="M11" s="46">
        <f t="shared" ref="M11:M29" ca="1" si="5">+L11/-K11</f>
        <v>0</v>
      </c>
      <c r="N11" s="47">
        <v>-25000</v>
      </c>
      <c r="O11" s="35"/>
      <c r="P11" s="47">
        <v>-75000</v>
      </c>
      <c r="Q11" s="35"/>
      <c r="R11" s="35"/>
      <c r="S11" s="48">
        <v>-200000</v>
      </c>
      <c r="T11" s="35"/>
      <c r="U11" s="35"/>
      <c r="V11" s="35"/>
      <c r="W11" s="49" t="e">
        <f ca="1">J11*H11</f>
        <v>#REF!</v>
      </c>
      <c r="X11" s="36"/>
      <c r="Y11" s="50"/>
    </row>
    <row r="12" spans="1:25" x14ac:dyDescent="0.15">
      <c r="A12" s="44">
        <v>3</v>
      </c>
      <c r="B12" s="44" t="s">
        <v>16</v>
      </c>
      <c r="C12" s="33">
        <f t="shared" ca="1" si="1"/>
        <v>2023</v>
      </c>
      <c r="D12" s="45"/>
      <c r="E12" s="45"/>
      <c r="F12" s="45" t="s">
        <v>29</v>
      </c>
      <c r="G12" s="31">
        <v>0.3</v>
      </c>
      <c r="H12" s="32" t="e">
        <f t="shared" ca="1" si="2"/>
        <v>#REF!</v>
      </c>
      <c r="I12" s="33" t="e">
        <f t="shared" ca="1" si="3"/>
        <v>#REF!</v>
      </c>
      <c r="J12" s="34" t="e">
        <f t="shared" ca="1" si="4"/>
        <v>#REF!</v>
      </c>
      <c r="K12" s="35">
        <f t="shared" si="0"/>
        <v>0</v>
      </c>
      <c r="L12" s="36">
        <f t="shared" ref="L12:L25" si="6">SUMIF(O12:X12,"&gt;0",O12:X12)</f>
        <v>0</v>
      </c>
      <c r="M12" s="46" t="e">
        <f t="shared" si="5"/>
        <v>#DIV/0!</v>
      </c>
      <c r="N12" s="35"/>
      <c r="O12" s="35"/>
      <c r="P12" s="35"/>
      <c r="Q12" s="35"/>
      <c r="R12" s="35"/>
      <c r="S12" s="36"/>
      <c r="T12" s="35"/>
      <c r="U12" s="35"/>
      <c r="V12" s="35"/>
      <c r="W12" s="35"/>
      <c r="X12" s="36"/>
      <c r="Y12" s="50"/>
    </row>
    <row r="13" spans="1:25" x14ac:dyDescent="0.15">
      <c r="A13" s="44">
        <v>4</v>
      </c>
      <c r="B13" s="44" t="s">
        <v>16</v>
      </c>
      <c r="C13" s="33">
        <f t="shared" ca="1" si="1"/>
        <v>2024</v>
      </c>
      <c r="D13" s="45"/>
      <c r="E13" s="45"/>
      <c r="F13" s="45" t="s">
        <v>30</v>
      </c>
      <c r="G13" s="31">
        <v>0.3</v>
      </c>
      <c r="H13" s="32" t="e">
        <f t="shared" ca="1" si="2"/>
        <v>#REF!</v>
      </c>
      <c r="I13" s="33" t="e">
        <f t="shared" ca="1" si="3"/>
        <v>#REF!</v>
      </c>
      <c r="J13" s="34" t="e">
        <f t="shared" ca="1" si="4"/>
        <v>#REF!</v>
      </c>
      <c r="K13" s="35">
        <f t="shared" si="0"/>
        <v>0</v>
      </c>
      <c r="L13" s="36">
        <f t="shared" si="6"/>
        <v>0</v>
      </c>
      <c r="M13" s="46" t="e">
        <f t="shared" si="5"/>
        <v>#DIV/0!</v>
      </c>
      <c r="N13" s="35"/>
      <c r="O13" s="35"/>
      <c r="P13" s="35"/>
      <c r="Q13" s="35"/>
      <c r="R13" s="35"/>
      <c r="S13" s="36"/>
      <c r="T13" s="35"/>
      <c r="U13" s="35"/>
      <c r="V13" s="35"/>
      <c r="W13" s="35"/>
      <c r="X13" s="36"/>
      <c r="Y13" s="50"/>
    </row>
    <row r="14" spans="1:25" x14ac:dyDescent="0.15">
      <c r="A14" s="44">
        <v>5</v>
      </c>
      <c r="B14" s="44" t="s">
        <v>16</v>
      </c>
      <c r="C14" s="33">
        <f t="shared" ca="1" si="1"/>
        <v>2021</v>
      </c>
      <c r="D14" s="45"/>
      <c r="E14" s="45"/>
      <c r="F14" s="45" t="s">
        <v>30</v>
      </c>
      <c r="G14" s="31">
        <v>0.3</v>
      </c>
      <c r="H14" s="32" t="e">
        <f t="shared" ca="1" si="2"/>
        <v>#REF!</v>
      </c>
      <c r="I14" s="33" t="e">
        <f t="shared" ca="1" si="3"/>
        <v>#REF!</v>
      </c>
      <c r="J14" s="34" t="e">
        <f t="shared" ca="1" si="4"/>
        <v>#REF!</v>
      </c>
      <c r="K14" s="36">
        <f t="shared" si="0"/>
        <v>0</v>
      </c>
      <c r="L14" s="35">
        <f t="shared" si="6"/>
        <v>0</v>
      </c>
      <c r="M14" s="51" t="e">
        <f t="shared" si="5"/>
        <v>#DIV/0!</v>
      </c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6"/>
      <c r="Y14" s="50"/>
    </row>
    <row r="15" spans="1:25" x14ac:dyDescent="0.15">
      <c r="A15" s="44">
        <v>6</v>
      </c>
      <c r="B15" s="44" t="s">
        <v>16</v>
      </c>
      <c r="C15" s="33">
        <f t="shared" ca="1" si="1"/>
        <v>2021</v>
      </c>
      <c r="D15" s="45"/>
      <c r="E15" s="45"/>
      <c r="F15" s="45" t="s">
        <v>29</v>
      </c>
      <c r="G15" s="31">
        <v>0.3</v>
      </c>
      <c r="H15" s="32" t="e">
        <f t="shared" ca="1" si="2"/>
        <v>#REF!</v>
      </c>
      <c r="I15" s="33" t="e">
        <f t="shared" ca="1" si="3"/>
        <v>#REF!</v>
      </c>
      <c r="J15" s="34" t="e">
        <f t="shared" ca="1" si="4"/>
        <v>#REF!</v>
      </c>
      <c r="K15" s="36">
        <f t="shared" si="0"/>
        <v>0</v>
      </c>
      <c r="L15" s="35">
        <f t="shared" si="6"/>
        <v>0</v>
      </c>
      <c r="M15" s="51" t="e">
        <f t="shared" si="5"/>
        <v>#DIV/0!</v>
      </c>
      <c r="N15" s="35"/>
      <c r="O15" s="35"/>
      <c r="P15" s="35"/>
      <c r="Q15" s="35"/>
      <c r="R15" s="35"/>
      <c r="S15" s="36"/>
      <c r="T15" s="35"/>
      <c r="U15" s="35"/>
      <c r="V15" s="35"/>
      <c r="W15" s="35"/>
      <c r="X15" s="36"/>
      <c r="Y15" s="52"/>
    </row>
    <row r="16" spans="1:25" x14ac:dyDescent="0.15">
      <c r="A16" s="44">
        <v>7</v>
      </c>
      <c r="B16" s="44" t="s">
        <v>16</v>
      </c>
      <c r="C16" s="33">
        <f t="shared" ca="1" si="1"/>
        <v>2022</v>
      </c>
      <c r="D16" s="45"/>
      <c r="E16" s="45"/>
      <c r="F16" s="45" t="s">
        <v>30</v>
      </c>
      <c r="G16" s="31">
        <v>0.3</v>
      </c>
      <c r="H16" s="32" t="e">
        <f t="shared" ca="1" si="2"/>
        <v>#REF!</v>
      </c>
      <c r="I16" s="33" t="e">
        <f t="shared" ca="1" si="3"/>
        <v>#REF!</v>
      </c>
      <c r="J16" s="34" t="e">
        <f t="shared" ca="1" si="4"/>
        <v>#REF!</v>
      </c>
      <c r="K16" s="36">
        <f t="shared" si="0"/>
        <v>0</v>
      </c>
      <c r="L16" s="35">
        <f t="shared" si="6"/>
        <v>0</v>
      </c>
      <c r="M16" s="51" t="e">
        <f t="shared" si="5"/>
        <v>#DIV/0!</v>
      </c>
      <c r="N16" s="35"/>
      <c r="O16" s="35"/>
      <c r="P16" s="35"/>
      <c r="Q16" s="35"/>
      <c r="R16" s="35"/>
      <c r="S16" s="36"/>
      <c r="T16" s="35"/>
      <c r="U16" s="35"/>
      <c r="V16" s="35"/>
      <c r="W16" s="35"/>
      <c r="X16" s="36"/>
      <c r="Y16" s="52"/>
    </row>
    <row r="17" spans="1:25" x14ac:dyDescent="0.15">
      <c r="A17" s="44">
        <v>8</v>
      </c>
      <c r="B17" s="44" t="s">
        <v>17</v>
      </c>
      <c r="C17" s="33">
        <f t="shared" ca="1" si="1"/>
        <v>2023</v>
      </c>
      <c r="D17" s="45"/>
      <c r="E17" s="45"/>
      <c r="F17" s="45" t="s">
        <v>28</v>
      </c>
      <c r="G17" s="31">
        <v>0.3</v>
      </c>
      <c r="H17" s="32" t="e">
        <f t="shared" ca="1" si="2"/>
        <v>#REF!</v>
      </c>
      <c r="I17" s="33" t="e">
        <f t="shared" ca="1" si="3"/>
        <v>#REF!</v>
      </c>
      <c r="J17" s="34" t="e">
        <f t="shared" ca="1" si="4"/>
        <v>#REF!</v>
      </c>
      <c r="K17" s="36">
        <f t="shared" si="0"/>
        <v>0</v>
      </c>
      <c r="L17" s="35">
        <f t="shared" si="6"/>
        <v>0</v>
      </c>
      <c r="M17" s="51" t="e">
        <f t="shared" si="5"/>
        <v>#DIV/0!</v>
      </c>
      <c r="N17" s="35"/>
      <c r="O17" s="35"/>
      <c r="P17" s="35"/>
      <c r="Q17" s="35"/>
      <c r="R17" s="35"/>
      <c r="S17" s="36"/>
      <c r="T17" s="35"/>
      <c r="U17" s="35"/>
      <c r="V17" s="35"/>
      <c r="W17" s="35"/>
      <c r="X17" s="36"/>
      <c r="Y17" s="50"/>
    </row>
    <row r="18" spans="1:25" x14ac:dyDescent="0.15">
      <c r="A18" s="44">
        <v>9</v>
      </c>
      <c r="B18" s="44" t="s">
        <v>17</v>
      </c>
      <c r="C18" s="33">
        <f t="shared" ca="1" si="1"/>
        <v>2024</v>
      </c>
      <c r="D18" s="45"/>
      <c r="E18" s="45"/>
      <c r="F18" s="45" t="s">
        <v>27</v>
      </c>
      <c r="G18" s="31">
        <v>0.3</v>
      </c>
      <c r="H18" s="32" t="e">
        <f t="shared" ca="1" si="2"/>
        <v>#REF!</v>
      </c>
      <c r="I18" s="33" t="e">
        <f t="shared" ca="1" si="3"/>
        <v>#REF!</v>
      </c>
      <c r="J18" s="34" t="e">
        <f t="shared" ca="1" si="4"/>
        <v>#REF!</v>
      </c>
      <c r="K18" s="35">
        <f t="shared" si="0"/>
        <v>0</v>
      </c>
      <c r="L18" s="36">
        <f t="shared" si="6"/>
        <v>0</v>
      </c>
      <c r="M18" s="46" t="e">
        <f t="shared" si="5"/>
        <v>#DIV/0!</v>
      </c>
      <c r="N18" s="35"/>
      <c r="O18" s="35"/>
      <c r="P18" s="35"/>
      <c r="Q18" s="35"/>
      <c r="R18" s="35"/>
      <c r="S18" s="36"/>
      <c r="T18" s="35"/>
      <c r="U18" s="35"/>
      <c r="V18" s="35"/>
      <c r="W18" s="35"/>
      <c r="X18" s="36"/>
      <c r="Y18" s="50"/>
    </row>
    <row r="19" spans="1:25" x14ac:dyDescent="0.15">
      <c r="A19" s="44">
        <v>10</v>
      </c>
      <c r="B19" s="44" t="s">
        <v>17</v>
      </c>
      <c r="C19" s="33">
        <f t="shared" ca="1" si="1"/>
        <v>2023</v>
      </c>
      <c r="D19" s="45"/>
      <c r="E19" s="45"/>
      <c r="F19" s="45" t="s">
        <v>30</v>
      </c>
      <c r="G19" s="31">
        <v>0.3</v>
      </c>
      <c r="H19" s="32" t="e">
        <f t="shared" ca="1" si="2"/>
        <v>#REF!</v>
      </c>
      <c r="I19" s="33" t="e">
        <f t="shared" ca="1" si="3"/>
        <v>#REF!</v>
      </c>
      <c r="J19" s="34" t="e">
        <f t="shared" ca="1" si="4"/>
        <v>#REF!</v>
      </c>
      <c r="K19" s="35">
        <f t="shared" si="0"/>
        <v>0</v>
      </c>
      <c r="L19" s="36">
        <f t="shared" si="6"/>
        <v>0</v>
      </c>
      <c r="M19" s="46" t="e">
        <f t="shared" si="5"/>
        <v>#DIV/0!</v>
      </c>
      <c r="N19" s="35"/>
      <c r="O19" s="35"/>
      <c r="P19" s="35"/>
      <c r="Q19" s="35"/>
      <c r="R19" s="35"/>
      <c r="S19" s="36"/>
      <c r="T19" s="35"/>
      <c r="U19" s="35"/>
      <c r="V19" s="35"/>
      <c r="W19" s="35"/>
      <c r="X19" s="36"/>
      <c r="Y19" s="52"/>
    </row>
    <row r="20" spans="1:25" x14ac:dyDescent="0.15">
      <c r="A20" s="44">
        <v>11</v>
      </c>
      <c r="B20" s="44" t="s">
        <v>17</v>
      </c>
      <c r="C20" s="33">
        <f t="shared" ca="1" si="1"/>
        <v>2024</v>
      </c>
      <c r="D20" s="45"/>
      <c r="E20" s="45"/>
      <c r="F20" s="45" t="s">
        <v>30</v>
      </c>
      <c r="G20" s="31">
        <v>0.3</v>
      </c>
      <c r="H20" s="32" t="e">
        <f t="shared" ca="1" si="2"/>
        <v>#REF!</v>
      </c>
      <c r="I20" s="33" t="e">
        <f t="shared" ca="1" si="3"/>
        <v>#REF!</v>
      </c>
      <c r="J20" s="34" t="e">
        <f t="shared" ca="1" si="4"/>
        <v>#REF!</v>
      </c>
      <c r="K20" s="35">
        <f t="shared" si="0"/>
        <v>0</v>
      </c>
      <c r="L20" s="36">
        <f t="shared" si="6"/>
        <v>0</v>
      </c>
      <c r="M20" s="46" t="e">
        <f t="shared" si="5"/>
        <v>#DIV/0!</v>
      </c>
      <c r="N20" s="35"/>
      <c r="O20" s="35"/>
      <c r="P20" s="35"/>
      <c r="Q20" s="35"/>
      <c r="R20" s="35"/>
      <c r="S20" s="36"/>
      <c r="T20" s="35"/>
      <c r="U20" s="35"/>
      <c r="V20" s="35"/>
      <c r="W20" s="35"/>
      <c r="X20" s="36"/>
      <c r="Y20" s="50"/>
    </row>
    <row r="21" spans="1:25" x14ac:dyDescent="0.15">
      <c r="A21" s="44">
        <v>12</v>
      </c>
      <c r="B21" s="44" t="s">
        <v>17</v>
      </c>
      <c r="C21" s="33">
        <f t="shared" ca="1" si="1"/>
        <v>2023</v>
      </c>
      <c r="D21" s="45"/>
      <c r="E21" s="45"/>
      <c r="F21" s="45" t="s">
        <v>29</v>
      </c>
      <c r="G21" s="31">
        <v>0.3</v>
      </c>
      <c r="H21" s="32" t="e">
        <f t="shared" ca="1" si="2"/>
        <v>#REF!</v>
      </c>
      <c r="I21" s="33" t="e">
        <f t="shared" ca="1" si="3"/>
        <v>#REF!</v>
      </c>
      <c r="J21" s="34" t="e">
        <f t="shared" ca="1" si="4"/>
        <v>#REF!</v>
      </c>
      <c r="K21" s="35">
        <f t="shared" si="0"/>
        <v>0</v>
      </c>
      <c r="L21" s="36">
        <f t="shared" si="6"/>
        <v>0</v>
      </c>
      <c r="M21" s="46" t="e">
        <f t="shared" si="5"/>
        <v>#DIV/0!</v>
      </c>
      <c r="N21" s="35"/>
      <c r="O21" s="35"/>
      <c r="P21" s="35"/>
      <c r="Q21" s="35"/>
      <c r="R21" s="35"/>
      <c r="S21" s="36"/>
      <c r="T21" s="35"/>
      <c r="U21" s="35"/>
      <c r="V21" s="35"/>
      <c r="W21" s="35"/>
      <c r="X21" s="36"/>
      <c r="Y21" s="50"/>
    </row>
    <row r="22" spans="1:25" x14ac:dyDescent="0.15">
      <c r="A22" s="44">
        <v>13</v>
      </c>
      <c r="B22" s="44" t="s">
        <v>18</v>
      </c>
      <c r="C22" s="33">
        <f t="shared" ca="1" si="1"/>
        <v>2024</v>
      </c>
      <c r="D22" s="45"/>
      <c r="E22" s="45"/>
      <c r="F22" s="45" t="s">
        <v>27</v>
      </c>
      <c r="G22" s="31">
        <v>0.3</v>
      </c>
      <c r="H22" s="32" t="e">
        <f t="shared" ca="1" si="2"/>
        <v>#REF!</v>
      </c>
      <c r="I22" s="33" t="e">
        <f t="shared" ca="1" si="3"/>
        <v>#REF!</v>
      </c>
      <c r="J22" s="34" t="e">
        <f t="shared" ca="1" si="4"/>
        <v>#REF!</v>
      </c>
      <c r="K22" s="35">
        <f t="shared" si="0"/>
        <v>0</v>
      </c>
      <c r="L22" s="36">
        <f t="shared" si="6"/>
        <v>0</v>
      </c>
      <c r="M22" s="46" t="e">
        <f t="shared" si="5"/>
        <v>#DIV/0!</v>
      </c>
      <c r="N22" s="35"/>
      <c r="O22" s="35"/>
      <c r="P22" s="35"/>
      <c r="Q22" s="35"/>
      <c r="R22" s="35"/>
      <c r="S22" s="36"/>
      <c r="T22" s="35"/>
      <c r="U22" s="35"/>
      <c r="V22" s="35"/>
      <c r="W22" s="35"/>
      <c r="X22" s="36"/>
      <c r="Y22" s="52"/>
    </row>
    <row r="23" spans="1:25" x14ac:dyDescent="0.15">
      <c r="A23" s="44">
        <v>14</v>
      </c>
      <c r="B23" s="44" t="s">
        <v>18</v>
      </c>
      <c r="C23" s="33">
        <f t="shared" ca="1" si="1"/>
        <v>2022</v>
      </c>
      <c r="D23" s="45"/>
      <c r="E23" s="45"/>
      <c r="F23" s="45" t="s">
        <v>26</v>
      </c>
      <c r="G23" s="31">
        <v>0.3</v>
      </c>
      <c r="H23" s="32" t="e">
        <f t="shared" ca="1" si="2"/>
        <v>#REF!</v>
      </c>
      <c r="I23" s="33" t="e">
        <f t="shared" ca="1" si="3"/>
        <v>#REF!</v>
      </c>
      <c r="J23" s="34" t="e">
        <f t="shared" ca="1" si="4"/>
        <v>#REF!</v>
      </c>
      <c r="K23" s="35">
        <f>SUMIF(N23:X23,"&lt;0",N23:X23)</f>
        <v>0</v>
      </c>
      <c r="L23" s="36">
        <f t="shared" si="6"/>
        <v>0</v>
      </c>
      <c r="M23" s="46" t="e">
        <f t="shared" si="5"/>
        <v>#DIV/0!</v>
      </c>
      <c r="N23" s="35"/>
      <c r="O23" s="35"/>
      <c r="P23" s="35"/>
      <c r="Q23" s="35"/>
      <c r="R23" s="35"/>
      <c r="S23" s="36"/>
      <c r="T23" s="35"/>
      <c r="U23" s="35"/>
      <c r="V23" s="35"/>
      <c r="W23" s="35"/>
      <c r="X23" s="36"/>
      <c r="Y23" s="52"/>
    </row>
    <row r="24" spans="1:25" x14ac:dyDescent="0.15">
      <c r="A24" s="44">
        <v>15</v>
      </c>
      <c r="B24" s="44" t="s">
        <v>18</v>
      </c>
      <c r="C24" s="33">
        <f t="shared" ca="1" si="1"/>
        <v>2023</v>
      </c>
      <c r="D24" s="45"/>
      <c r="E24" s="45"/>
      <c r="F24" s="45" t="s">
        <v>30</v>
      </c>
      <c r="G24" s="31">
        <v>0.3</v>
      </c>
      <c r="H24" s="32" t="e">
        <f t="shared" ca="1" si="2"/>
        <v>#REF!</v>
      </c>
      <c r="I24" s="33" t="e">
        <f t="shared" ca="1" si="3"/>
        <v>#REF!</v>
      </c>
      <c r="J24" s="34" t="e">
        <f t="shared" ca="1" si="4"/>
        <v>#REF!</v>
      </c>
      <c r="K24" s="35">
        <f>SUMIF(N24:X24,"&lt;0",N24:X24)</f>
        <v>0</v>
      </c>
      <c r="L24" s="36">
        <f t="shared" si="6"/>
        <v>0</v>
      </c>
      <c r="M24" s="46" t="e">
        <f t="shared" si="5"/>
        <v>#DIV/0!</v>
      </c>
      <c r="N24" s="35"/>
      <c r="O24" s="35"/>
      <c r="P24" s="35"/>
      <c r="Q24" s="35"/>
      <c r="R24" s="35"/>
      <c r="S24" s="36"/>
      <c r="T24" s="35"/>
      <c r="U24" s="35"/>
      <c r="V24" s="35"/>
      <c r="W24" s="35"/>
      <c r="X24" s="36"/>
      <c r="Y24" s="52"/>
    </row>
    <row r="25" spans="1:25" x14ac:dyDescent="0.15">
      <c r="A25" s="44">
        <v>16</v>
      </c>
      <c r="B25" s="44" t="s">
        <v>18</v>
      </c>
      <c r="C25" s="33">
        <f t="shared" ca="1" si="1"/>
        <v>2022</v>
      </c>
      <c r="D25" s="45"/>
      <c r="E25" s="45"/>
      <c r="F25" s="45" t="s">
        <v>30</v>
      </c>
      <c r="G25" s="31">
        <v>0.3</v>
      </c>
      <c r="H25" s="32" t="e">
        <f t="shared" ca="1" si="2"/>
        <v>#REF!</v>
      </c>
      <c r="I25" s="33" t="e">
        <f t="shared" ca="1" si="3"/>
        <v>#REF!</v>
      </c>
      <c r="J25" s="34" t="e">
        <f t="shared" ca="1" si="4"/>
        <v>#REF!</v>
      </c>
      <c r="K25" s="35">
        <f>SUMIF(N25:X25,"&lt;0",N25:X25)</f>
        <v>0</v>
      </c>
      <c r="L25" s="36">
        <f t="shared" si="6"/>
        <v>0</v>
      </c>
      <c r="M25" s="46" t="e">
        <f t="shared" si="5"/>
        <v>#DIV/0!</v>
      </c>
      <c r="N25" s="35"/>
      <c r="O25" s="35"/>
      <c r="P25" s="35"/>
      <c r="Q25" s="35"/>
      <c r="R25" s="35"/>
      <c r="S25" s="36"/>
      <c r="T25" s="35"/>
      <c r="U25" s="35"/>
      <c r="V25" s="35"/>
      <c r="W25" s="35"/>
      <c r="X25" s="36"/>
      <c r="Y25" s="50"/>
    </row>
    <row r="26" spans="1:25" x14ac:dyDescent="0.15">
      <c r="A26" s="44">
        <v>17</v>
      </c>
      <c r="B26" s="44" t="s">
        <v>18</v>
      </c>
      <c r="C26" s="33">
        <f t="shared" ca="1" si="1"/>
        <v>2022</v>
      </c>
      <c r="D26" s="45"/>
      <c r="E26" s="45"/>
      <c r="F26" s="45" t="s">
        <v>27</v>
      </c>
      <c r="G26" s="31">
        <v>0.3</v>
      </c>
      <c r="H26" s="32" t="e">
        <f t="shared" ca="1" si="2"/>
        <v>#REF!</v>
      </c>
      <c r="I26" s="33" t="e">
        <f t="shared" ca="1" si="3"/>
        <v>#REF!</v>
      </c>
      <c r="J26" s="34" t="e">
        <f t="shared" ca="1" si="4"/>
        <v>#REF!</v>
      </c>
      <c r="K26" s="35"/>
      <c r="L26" s="36"/>
      <c r="M26" s="46"/>
      <c r="N26" s="35"/>
      <c r="O26" s="35"/>
      <c r="P26" s="35"/>
      <c r="Q26" s="35"/>
      <c r="R26" s="35"/>
      <c r="S26" s="36"/>
      <c r="T26" s="35"/>
      <c r="U26" s="35"/>
      <c r="V26" s="35"/>
      <c r="W26" s="35"/>
      <c r="X26" s="36"/>
      <c r="Y26" s="50"/>
    </row>
    <row r="27" spans="1:25" x14ac:dyDescent="0.15">
      <c r="A27" s="44">
        <v>18</v>
      </c>
      <c r="B27" s="44" t="s">
        <v>18</v>
      </c>
      <c r="C27" s="33">
        <f t="shared" ca="1" si="1"/>
        <v>2024</v>
      </c>
      <c r="D27" s="45"/>
      <c r="E27" s="45"/>
      <c r="F27" s="45" t="s">
        <v>30</v>
      </c>
      <c r="G27" s="31">
        <v>0.3</v>
      </c>
      <c r="H27" s="32" t="e">
        <f t="shared" ca="1" si="2"/>
        <v>#REF!</v>
      </c>
      <c r="I27" s="33" t="e">
        <f t="shared" ca="1" si="3"/>
        <v>#REF!</v>
      </c>
      <c r="J27" s="34" t="e">
        <f t="shared" ca="1" si="4"/>
        <v>#REF!</v>
      </c>
      <c r="K27" s="35"/>
      <c r="L27" s="36"/>
      <c r="M27" s="46"/>
      <c r="N27" s="35"/>
      <c r="O27" s="35"/>
      <c r="P27" s="35"/>
      <c r="Q27" s="35"/>
      <c r="R27" s="35"/>
      <c r="S27" s="36"/>
      <c r="T27" s="35"/>
      <c r="U27" s="35"/>
      <c r="V27" s="35"/>
      <c r="W27" s="35"/>
      <c r="X27" s="36"/>
      <c r="Y27" s="50"/>
    </row>
    <row r="28" spans="1:25" x14ac:dyDescent="0.15">
      <c r="A28" s="44">
        <v>19</v>
      </c>
      <c r="B28" s="44" t="s">
        <v>18</v>
      </c>
      <c r="C28" s="33">
        <f t="shared" ca="1" si="1"/>
        <v>2023</v>
      </c>
      <c r="D28" s="45"/>
      <c r="E28" s="45"/>
      <c r="F28" s="45" t="s">
        <v>30</v>
      </c>
      <c r="G28" s="31">
        <v>0.3</v>
      </c>
      <c r="H28" s="32" t="e">
        <f t="shared" ca="1" si="2"/>
        <v>#REF!</v>
      </c>
      <c r="I28" s="33" t="e">
        <f t="shared" ca="1" si="3"/>
        <v>#REF!</v>
      </c>
      <c r="J28" s="34" t="e">
        <f t="shared" ca="1" si="4"/>
        <v>#REF!</v>
      </c>
      <c r="K28" s="35"/>
      <c r="L28" s="36"/>
      <c r="M28" s="46"/>
      <c r="N28" s="35"/>
      <c r="O28" s="35"/>
      <c r="P28" s="35"/>
      <c r="Q28" s="35"/>
      <c r="R28" s="35"/>
      <c r="S28" s="36"/>
      <c r="T28" s="35"/>
      <c r="U28" s="35"/>
      <c r="V28" s="35"/>
      <c r="W28" s="35"/>
      <c r="X28" s="36"/>
      <c r="Y28" s="50"/>
    </row>
    <row r="29" spans="1:25" ht="14" thickBot="1" x14ac:dyDescent="0.2">
      <c r="A29" s="53">
        <v>20</v>
      </c>
      <c r="B29" s="53" t="s">
        <v>18</v>
      </c>
      <c r="C29" s="54">
        <f t="shared" ca="1" si="1"/>
        <v>2023</v>
      </c>
      <c r="D29" s="55"/>
      <c r="E29" s="55"/>
      <c r="F29" s="55" t="s">
        <v>28</v>
      </c>
      <c r="G29" s="31">
        <v>0.3</v>
      </c>
      <c r="H29" s="32" t="e">
        <f t="shared" ca="1" si="2"/>
        <v>#REF!</v>
      </c>
      <c r="I29" s="33" t="e">
        <f t="shared" ca="1" si="3"/>
        <v>#REF!</v>
      </c>
      <c r="J29" s="34" t="e">
        <f t="shared" ca="1" si="4"/>
        <v>#REF!</v>
      </c>
      <c r="K29" s="56">
        <f>SUMIF(N29:X29,"&lt;0",N29:X29)</f>
        <v>0</v>
      </c>
      <c r="L29" s="57">
        <f>SUMIF(O29:X29,"&gt;0",O29:X29)</f>
        <v>0</v>
      </c>
      <c r="M29" s="58" t="e">
        <f t="shared" si="5"/>
        <v>#DIV/0!</v>
      </c>
      <c r="N29" s="56"/>
      <c r="O29" s="56"/>
      <c r="P29" s="56"/>
      <c r="Q29" s="56"/>
      <c r="R29" s="56"/>
      <c r="S29" s="57"/>
      <c r="T29" s="56"/>
      <c r="U29" s="56"/>
      <c r="V29" s="56"/>
      <c r="W29" s="56"/>
      <c r="X29" s="57"/>
      <c r="Y29" s="59"/>
    </row>
    <row r="30" spans="1:25" s="12" customFormat="1" ht="14" thickBot="1" x14ac:dyDescent="0.2">
      <c r="A30" s="60" t="s">
        <v>5</v>
      </c>
      <c r="B30" s="61"/>
      <c r="C30" s="62"/>
      <c r="D30" s="62"/>
      <c r="E30" s="62"/>
      <c r="F30" s="61"/>
      <c r="G30" s="61"/>
      <c r="H30" s="61"/>
      <c r="I30" s="61"/>
      <c r="J30" s="63"/>
      <c r="K30" s="64">
        <f ca="1">SUM(K10:K29)</f>
        <v>-500000</v>
      </c>
      <c r="L30" s="65">
        <f ca="1">SUM(L10:L29)</f>
        <v>0</v>
      </c>
      <c r="M30" s="66">
        <f ca="1">+L30/-K30</f>
        <v>0</v>
      </c>
      <c r="N30" s="67"/>
      <c r="O30" s="68"/>
      <c r="P30" s="68"/>
      <c r="Q30" s="68"/>
      <c r="R30" s="68"/>
      <c r="S30" s="69"/>
      <c r="T30" s="68"/>
      <c r="U30" s="68"/>
      <c r="V30" s="68"/>
      <c r="W30" s="68"/>
      <c r="X30" s="68"/>
      <c r="Y30" s="68"/>
    </row>
    <row r="31" spans="1:25" s="12" customFormat="1" ht="14" thickBot="1" x14ac:dyDescent="0.2">
      <c r="A31" s="70" t="s">
        <v>19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71"/>
      <c r="M31" s="63"/>
      <c r="N31" s="68"/>
      <c r="O31" s="68"/>
      <c r="P31" s="68"/>
      <c r="Q31" s="68"/>
      <c r="R31" s="68"/>
      <c r="S31" s="68">
        <v>0</v>
      </c>
      <c r="T31" s="68">
        <v>0</v>
      </c>
      <c r="U31" s="68">
        <v>0</v>
      </c>
      <c r="V31" s="68">
        <v>0</v>
      </c>
      <c r="W31" s="68">
        <v>0</v>
      </c>
      <c r="X31" s="68">
        <v>0</v>
      </c>
      <c r="Y31" s="68"/>
    </row>
    <row r="32" spans="1:25" s="12" customFormat="1" ht="14" thickBot="1" x14ac:dyDescent="0.2">
      <c r="A32" s="60" t="s">
        <v>20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3"/>
      <c r="M32" s="63"/>
      <c r="N32" s="68">
        <v>0</v>
      </c>
      <c r="O32" s="68">
        <f t="shared" ref="O32:X32" si="7">COUNTIF(O10:O29,"&lt;0")-O31</f>
        <v>0</v>
      </c>
      <c r="P32" s="68">
        <f t="shared" si="7"/>
        <v>2</v>
      </c>
      <c r="Q32" s="68">
        <f t="shared" si="7"/>
        <v>0</v>
      </c>
      <c r="R32" s="68">
        <f t="shared" si="7"/>
        <v>0</v>
      </c>
      <c r="S32" s="68">
        <f t="shared" si="7"/>
        <v>1</v>
      </c>
      <c r="T32" s="68">
        <f t="shared" ca="1" si="7"/>
        <v>0</v>
      </c>
      <c r="U32" s="68">
        <f t="shared" si="7"/>
        <v>0</v>
      </c>
      <c r="V32" s="68">
        <f t="shared" si="7"/>
        <v>0</v>
      </c>
      <c r="W32" s="68">
        <f t="shared" ca="1" si="7"/>
        <v>0</v>
      </c>
      <c r="X32" s="68">
        <f t="shared" si="7"/>
        <v>0</v>
      </c>
      <c r="Y32" s="68"/>
    </row>
    <row r="33" spans="1:25" s="12" customFormat="1" ht="14" thickBot="1" x14ac:dyDescent="0.2">
      <c r="A33" s="60" t="s">
        <v>21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3"/>
      <c r="M33" s="63"/>
      <c r="N33" s="68">
        <f t="shared" ref="N33:X33" si="8">COUNTIF(N10:N29,"&gt;0")</f>
        <v>0</v>
      </c>
      <c r="O33" s="68">
        <f t="shared" si="8"/>
        <v>0</v>
      </c>
      <c r="P33" s="68">
        <f t="shared" si="8"/>
        <v>0</v>
      </c>
      <c r="Q33" s="68">
        <f t="shared" si="8"/>
        <v>0</v>
      </c>
      <c r="R33" s="68">
        <f t="shared" si="8"/>
        <v>0</v>
      </c>
      <c r="S33" s="68">
        <f t="shared" si="8"/>
        <v>0</v>
      </c>
      <c r="T33" s="68">
        <f t="shared" ca="1" si="8"/>
        <v>0</v>
      </c>
      <c r="U33" s="68">
        <f t="shared" si="8"/>
        <v>0</v>
      </c>
      <c r="V33" s="68">
        <f t="shared" si="8"/>
        <v>0</v>
      </c>
      <c r="W33" s="68">
        <f t="shared" ca="1" si="8"/>
        <v>0</v>
      </c>
      <c r="X33" s="68">
        <f t="shared" si="8"/>
        <v>0</v>
      </c>
      <c r="Y33" s="68"/>
    </row>
    <row r="34" spans="1:25" ht="14" thickBot="1" x14ac:dyDescent="0.2">
      <c r="A34" s="60" t="s">
        <v>22</v>
      </c>
      <c r="B34" s="61"/>
      <c r="C34" s="61"/>
      <c r="D34" s="61"/>
      <c r="E34" s="61"/>
      <c r="F34" s="61"/>
      <c r="G34" s="61"/>
      <c r="H34" s="61"/>
      <c r="I34" s="61"/>
      <c r="J34" s="61"/>
      <c r="K34" s="72"/>
      <c r="L34" s="73"/>
      <c r="M34" s="73"/>
      <c r="N34" s="68">
        <f t="shared" ref="N34:X34" si="9">SUMIF(N$11:N$29,"&lt;0",N$11:N$29)</f>
        <v>-25000</v>
      </c>
      <c r="O34" s="68">
        <f t="shared" si="9"/>
        <v>0</v>
      </c>
      <c r="P34" s="68">
        <f t="shared" si="9"/>
        <v>-75000</v>
      </c>
      <c r="Q34" s="68">
        <f t="shared" si="9"/>
        <v>0</v>
      </c>
      <c r="R34" s="68">
        <f t="shared" si="9"/>
        <v>0</v>
      </c>
      <c r="S34" s="68">
        <f t="shared" si="9"/>
        <v>-200000</v>
      </c>
      <c r="T34" s="68">
        <f t="shared" si="9"/>
        <v>0</v>
      </c>
      <c r="U34" s="68">
        <f t="shared" si="9"/>
        <v>0</v>
      </c>
      <c r="V34" s="68">
        <f t="shared" si="9"/>
        <v>0</v>
      </c>
      <c r="W34" s="68">
        <f t="shared" ca="1" si="9"/>
        <v>0</v>
      </c>
      <c r="X34" s="68">
        <f t="shared" si="9"/>
        <v>0</v>
      </c>
      <c r="Y34" s="68">
        <f ca="1">SUM(N34:X34)</f>
        <v>-300000</v>
      </c>
    </row>
    <row r="35" spans="1:25" ht="14" thickBot="1" x14ac:dyDescent="0.2">
      <c r="A35" s="60" t="s">
        <v>23</v>
      </c>
      <c r="B35" s="61"/>
      <c r="C35" s="61"/>
      <c r="D35" s="61"/>
      <c r="E35" s="61"/>
      <c r="F35" s="61"/>
      <c r="G35" s="61"/>
      <c r="H35" s="61"/>
      <c r="I35" s="61"/>
      <c r="J35" s="61"/>
      <c r="K35" s="72"/>
      <c r="L35" s="73"/>
      <c r="M35" s="73"/>
      <c r="N35" s="68">
        <f>N34</f>
        <v>-25000</v>
      </c>
      <c r="O35" s="68">
        <f>N35+O34</f>
        <v>-25000</v>
      </c>
      <c r="P35" s="68">
        <f>O35+P34</f>
        <v>-100000</v>
      </c>
      <c r="Q35" s="68">
        <f>P35+Q34</f>
        <v>-100000</v>
      </c>
      <c r="R35" s="68">
        <f>Q35+R34</f>
        <v>-100000</v>
      </c>
      <c r="S35" s="68">
        <f t="shared" ref="S35:X35" si="10">R35+S34</f>
        <v>-300000</v>
      </c>
      <c r="T35" s="68">
        <f t="shared" si="10"/>
        <v>-300000</v>
      </c>
      <c r="U35" s="68">
        <f t="shared" si="10"/>
        <v>-300000</v>
      </c>
      <c r="V35" s="68">
        <f>U35+V34</f>
        <v>-300000</v>
      </c>
      <c r="W35" s="68">
        <f t="shared" ca="1" si="10"/>
        <v>-300000</v>
      </c>
      <c r="X35" s="68">
        <f t="shared" ca="1" si="10"/>
        <v>-300000</v>
      </c>
      <c r="Y35" s="68"/>
    </row>
    <row r="36" spans="1:25" s="12" customFormat="1" ht="14" thickBot="1" x14ac:dyDescent="0.2">
      <c r="A36" s="60" t="s">
        <v>24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3"/>
      <c r="M36" s="63"/>
      <c r="N36" s="68">
        <f t="shared" ref="N36:X36" si="11">SUMIF(N$11:N$29,"&gt;0",N$11:N$29)</f>
        <v>0</v>
      </c>
      <c r="O36" s="68">
        <f t="shared" si="11"/>
        <v>0</v>
      </c>
      <c r="P36" s="68">
        <f t="shared" si="11"/>
        <v>0</v>
      </c>
      <c r="Q36" s="68">
        <f t="shared" si="11"/>
        <v>0</v>
      </c>
      <c r="R36" s="68">
        <f t="shared" si="11"/>
        <v>0</v>
      </c>
      <c r="S36" s="68">
        <f t="shared" si="11"/>
        <v>0</v>
      </c>
      <c r="T36" s="68">
        <f t="shared" si="11"/>
        <v>0</v>
      </c>
      <c r="U36" s="68">
        <f t="shared" si="11"/>
        <v>0</v>
      </c>
      <c r="V36" s="68">
        <f t="shared" si="11"/>
        <v>0</v>
      </c>
      <c r="W36" s="68">
        <f t="shared" ca="1" si="11"/>
        <v>0</v>
      </c>
      <c r="X36" s="68">
        <f t="shared" si="11"/>
        <v>0</v>
      </c>
      <c r="Y36" s="68">
        <f ca="1">SUM(N36:X36)</f>
        <v>0</v>
      </c>
    </row>
    <row r="37" spans="1:25" s="12" customFormat="1" x14ac:dyDescent="0.15"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</row>
    <row r="38" spans="1:25" x14ac:dyDescent="0.15">
      <c r="A38" s="12"/>
      <c r="B38" s="12"/>
      <c r="C38" s="12"/>
      <c r="D38" s="12"/>
      <c r="E38" s="12"/>
      <c r="F38" s="12"/>
      <c r="G38" s="12"/>
      <c r="H38" s="12"/>
      <c r="I38" s="12"/>
      <c r="J38" s="12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</row>
    <row r="39" spans="1:25" x14ac:dyDescent="0.15">
      <c r="F39" s="88"/>
    </row>
    <row r="40" spans="1:25" ht="15" x14ac:dyDescent="0.2">
      <c r="A40" s="75"/>
      <c r="B40" s="76" t="s">
        <v>25</v>
      </c>
      <c r="C40" s="75"/>
      <c r="D40" s="75"/>
      <c r="E40" s="75"/>
      <c r="F40" s="88"/>
      <c r="G40" s="77"/>
      <c r="H40" s="78"/>
    </row>
    <row r="41" spans="1:25" ht="16" x14ac:dyDescent="0.2">
      <c r="A41" s="79" t="s">
        <v>26</v>
      </c>
      <c r="B41" s="80"/>
      <c r="C41" s="81"/>
      <c r="D41" s="81"/>
      <c r="E41" s="81"/>
      <c r="F41" s="88"/>
      <c r="G41" s="83"/>
      <c r="H41" s="78"/>
    </row>
    <row r="42" spans="1:25" ht="16" x14ac:dyDescent="0.2">
      <c r="A42" s="84" t="s">
        <v>27</v>
      </c>
      <c r="B42" s="85"/>
      <c r="C42" s="81"/>
      <c r="D42" s="81"/>
      <c r="E42" s="81"/>
      <c r="F42" s="88"/>
      <c r="G42" s="83"/>
      <c r="H42" s="78"/>
    </row>
    <row r="43" spans="1:25" ht="16" x14ac:dyDescent="0.2">
      <c r="A43" s="84" t="s">
        <v>27</v>
      </c>
      <c r="B43" s="85"/>
      <c r="C43" s="81"/>
      <c r="D43" s="81"/>
      <c r="E43" s="81"/>
      <c r="F43" s="88"/>
      <c r="G43" s="83"/>
      <c r="H43" s="78"/>
    </row>
    <row r="44" spans="1:25" ht="16" x14ac:dyDescent="0.2">
      <c r="A44" s="84" t="s">
        <v>27</v>
      </c>
      <c r="B44" s="85"/>
      <c r="C44" s="81"/>
      <c r="D44" s="81"/>
      <c r="E44" s="81"/>
      <c r="F44" s="88"/>
      <c r="G44" s="83"/>
      <c r="H44" s="78"/>
    </row>
    <row r="45" spans="1:25" ht="16" x14ac:dyDescent="0.2">
      <c r="A45" s="84" t="s">
        <v>28</v>
      </c>
      <c r="B45" s="85"/>
      <c r="C45" s="81"/>
      <c r="D45" s="81"/>
      <c r="E45" s="81"/>
      <c r="F45" s="88"/>
      <c r="G45" s="83"/>
      <c r="H45" s="78"/>
    </row>
    <row r="46" spans="1:25" ht="16" x14ac:dyDescent="0.2">
      <c r="A46" s="84" t="s">
        <v>28</v>
      </c>
      <c r="B46" s="85"/>
      <c r="C46" s="81"/>
      <c r="D46" s="81"/>
      <c r="E46" s="81"/>
      <c r="F46" s="88"/>
      <c r="G46" s="83"/>
      <c r="H46" s="78"/>
    </row>
    <row r="47" spans="1:25" ht="16" x14ac:dyDescent="0.2">
      <c r="A47" s="84" t="s">
        <v>28</v>
      </c>
      <c r="B47" s="85"/>
      <c r="C47" s="81"/>
      <c r="D47" s="81"/>
      <c r="E47" s="81"/>
      <c r="F47" s="88"/>
      <c r="G47" s="83"/>
      <c r="H47" s="78"/>
    </row>
    <row r="48" spans="1:25" ht="16" x14ac:dyDescent="0.2">
      <c r="A48" s="84" t="s">
        <v>29</v>
      </c>
      <c r="B48" s="85"/>
      <c r="C48" s="81"/>
      <c r="D48" s="81"/>
      <c r="E48" s="81"/>
      <c r="F48" s="88"/>
      <c r="G48" s="83"/>
      <c r="H48" s="78"/>
    </row>
    <row r="49" spans="1:8" ht="16" x14ac:dyDescent="0.2">
      <c r="A49" s="84" t="s">
        <v>29</v>
      </c>
      <c r="B49" s="85"/>
      <c r="C49" s="81"/>
      <c r="D49" s="81"/>
      <c r="E49" s="81"/>
      <c r="F49" s="88"/>
      <c r="G49" s="83"/>
      <c r="H49" s="78"/>
    </row>
    <row r="50" spans="1:8" ht="16" x14ac:dyDescent="0.2">
      <c r="A50" s="84" t="s">
        <v>29</v>
      </c>
      <c r="B50" s="85"/>
      <c r="C50" s="81"/>
      <c r="D50" s="81"/>
      <c r="E50" s="81"/>
      <c r="F50" s="88"/>
      <c r="G50" s="83"/>
      <c r="H50" s="78"/>
    </row>
    <row r="51" spans="1:8" ht="16" x14ac:dyDescent="0.2">
      <c r="A51" s="84" t="s">
        <v>29</v>
      </c>
      <c r="B51" s="85"/>
      <c r="C51" s="81"/>
      <c r="D51" s="81"/>
      <c r="E51" s="81"/>
      <c r="F51" s="88"/>
      <c r="G51" s="83"/>
      <c r="H51" s="78"/>
    </row>
    <row r="52" spans="1:8" ht="16" x14ac:dyDescent="0.2">
      <c r="A52" s="84" t="s">
        <v>30</v>
      </c>
      <c r="B52" s="85"/>
      <c r="C52" s="81"/>
      <c r="D52" s="81"/>
      <c r="E52" s="81"/>
      <c r="F52" s="88"/>
      <c r="G52" s="83"/>
      <c r="H52" s="78"/>
    </row>
    <row r="53" spans="1:8" ht="16" x14ac:dyDescent="0.2">
      <c r="A53" s="84" t="s">
        <v>30</v>
      </c>
      <c r="B53" s="85"/>
      <c r="C53" s="81"/>
      <c r="D53" s="81"/>
      <c r="E53" s="81"/>
      <c r="F53" s="88"/>
      <c r="G53" s="83"/>
      <c r="H53" s="78"/>
    </row>
    <row r="54" spans="1:8" ht="16" x14ac:dyDescent="0.2">
      <c r="A54" s="84" t="s">
        <v>30</v>
      </c>
      <c r="B54" s="85"/>
      <c r="C54" s="81"/>
      <c r="D54" s="81"/>
      <c r="E54" s="81"/>
      <c r="F54" s="88"/>
      <c r="G54" s="83"/>
      <c r="H54" s="78"/>
    </row>
    <row r="55" spans="1:8" ht="16" x14ac:dyDescent="0.2">
      <c r="A55" s="84" t="s">
        <v>30</v>
      </c>
      <c r="B55" s="85"/>
      <c r="C55" s="81"/>
      <c r="D55" s="81"/>
      <c r="E55" s="81"/>
      <c r="F55" s="88"/>
      <c r="G55" s="83"/>
      <c r="H55" s="78"/>
    </row>
    <row r="56" spans="1:8" ht="16" x14ac:dyDescent="0.2">
      <c r="A56" s="84" t="s">
        <v>30</v>
      </c>
      <c r="B56" s="85"/>
      <c r="C56" s="81"/>
      <c r="D56" s="81"/>
      <c r="E56" s="81"/>
      <c r="F56" s="88"/>
      <c r="G56" s="83"/>
      <c r="H56" s="78"/>
    </row>
    <row r="57" spans="1:8" ht="16" x14ac:dyDescent="0.2">
      <c r="A57" s="84" t="s">
        <v>30</v>
      </c>
      <c r="B57" s="85"/>
      <c r="C57" s="81"/>
      <c r="D57" s="81"/>
      <c r="E57" s="81"/>
      <c r="F57" s="88"/>
      <c r="G57" s="83"/>
      <c r="H57" s="78"/>
    </row>
    <row r="58" spans="1:8" ht="16" x14ac:dyDescent="0.2">
      <c r="A58" s="84" t="s">
        <v>30</v>
      </c>
      <c r="B58" s="85"/>
      <c r="C58" s="81"/>
      <c r="D58" s="81"/>
      <c r="E58" s="81"/>
      <c r="F58" s="88"/>
      <c r="G58" s="83"/>
      <c r="H58" s="78"/>
    </row>
    <row r="59" spans="1:8" ht="16" x14ac:dyDescent="0.2">
      <c r="A59" s="84" t="s">
        <v>30</v>
      </c>
      <c r="B59" s="85"/>
      <c r="C59" s="81"/>
      <c r="D59" s="81"/>
      <c r="E59" s="81"/>
      <c r="F59" s="82"/>
      <c r="G59" s="83"/>
      <c r="H59" s="78"/>
    </row>
    <row r="60" spans="1:8" ht="16" x14ac:dyDescent="0.2">
      <c r="A60" s="86" t="s">
        <v>30</v>
      </c>
      <c r="B60" s="87"/>
      <c r="C60" s="81"/>
      <c r="D60" s="81"/>
      <c r="E60" s="81"/>
      <c r="F60" s="82"/>
      <c r="G60" s="83"/>
      <c r="H60" s="78"/>
    </row>
    <row r="61" spans="1:8" ht="15" x14ac:dyDescent="0.2">
      <c r="A61"/>
      <c r="B61"/>
      <c r="C61"/>
      <c r="D61"/>
      <c r="E61"/>
    </row>
  </sheetData>
  <mergeCells count="3">
    <mergeCell ref="K8:L8"/>
    <mergeCell ref="M8:M9"/>
    <mergeCell ref="N8:X8"/>
  </mergeCells>
  <conditionalFormatting sqref="O30:Y30">
    <cfRule type="cellIs" dxfId="0" priority="1" stopIfTrue="1" operator="lessThan">
      <formula>0</formula>
    </cfRule>
  </conditionalFormatting>
  <pageMargins left="0.39370078740157483" right="0.39370078740157483" top="1.1811023622047245" bottom="0.98425196850393704" header="0.51181102362204722" footer="0.51181102362204722"/>
  <pageSetup paperSize="9" scale="61" orientation="landscape" r:id="rId1"/>
  <headerFooter alignWithMargins="0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Target fund size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2021-02-03T08:03:33Z</dcterms:created>
  <dcterms:modified xsi:type="dcterms:W3CDTF">2021-02-03T08:17:47Z</dcterms:modified>
</cp:coreProperties>
</file>