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udet\Desktop\"/>
    </mc:Choice>
  </mc:AlternateContent>
  <xr:revisionPtr revIDLastSave="0" documentId="10_ncr:8100000_{C8658EED-87A7-4D25-96C7-052C6742C4AA}" xr6:coauthVersionLast="34" xr6:coauthVersionMax="34" xr10:uidLastSave="{00000000-0000-0000-0000-000000000000}"/>
  <bookViews>
    <workbookView xWindow="0" yWindow="0" windowWidth="24000" windowHeight="8925" xr2:uid="{0BD37815-F0BF-4DBC-B9E1-48690B0DF346}"/>
  </bookViews>
  <sheets>
    <sheet name="Feuil1" sheetId="1" r:id="rId1"/>
  </sheets>
  <externalReferences>
    <externalReference r:id="rId2"/>
  </externalReferences>
  <definedNames>
    <definedName name="CHARGÉ_PROJET">#REF!</definedName>
    <definedName name="ESTIMATEUR">#REF!</definedName>
    <definedName name="STATU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 a="1"/>
  <c r="S2" i="1" s="1"/>
  <c r="T3" i="1" a="1"/>
  <c r="T3" i="1" s="1"/>
  <c r="T4" i="1" a="1"/>
  <c r="T4" i="1"/>
  <c r="T5" i="1" a="1"/>
  <c r="T5" i="1" s="1"/>
  <c r="T6" i="1" a="1"/>
  <c r="T6" i="1"/>
  <c r="T7" i="1" a="1"/>
  <c r="T7" i="1" s="1"/>
  <c r="T8" i="1" a="1"/>
  <c r="T8" i="1"/>
  <c r="T9" i="1" a="1"/>
  <c r="T9" i="1" s="1"/>
  <c r="T10" i="1" a="1"/>
  <c r="T10" i="1" s="1"/>
  <c r="T11" i="1" a="1"/>
  <c r="T11" i="1" s="1"/>
  <c r="T2" i="1" a="1"/>
  <c r="T2" i="1" s="1"/>
  <c r="S3" i="1" a="1"/>
  <c r="S3" i="1" s="1"/>
  <c r="S4" i="1" a="1"/>
  <c r="S4" i="1" s="1"/>
  <c r="S5" i="1" a="1"/>
  <c r="S5" i="1" s="1"/>
  <c r="Q13" i="1"/>
  <c r="P13" i="1"/>
  <c r="O13" i="1"/>
  <c r="N13" i="1"/>
  <c r="M13" i="1"/>
  <c r="L13" i="1"/>
  <c r="K13" i="1"/>
  <c r="J13" i="1"/>
  <c r="Q12" i="1"/>
  <c r="P12" i="1"/>
  <c r="O12" i="1"/>
  <c r="N12" i="1"/>
  <c r="M12" i="1"/>
  <c r="L12" i="1"/>
  <c r="K12" i="1"/>
  <c r="J12" i="1"/>
  <c r="Q11" i="1"/>
  <c r="P11" i="1"/>
  <c r="O11" i="1"/>
  <c r="N11" i="1"/>
  <c r="M11" i="1"/>
  <c r="L11" i="1"/>
  <c r="K11" i="1"/>
  <c r="J11" i="1"/>
  <c r="Q10" i="1"/>
  <c r="P10" i="1"/>
  <c r="O10" i="1"/>
  <c r="N10" i="1"/>
  <c r="M10" i="1"/>
  <c r="L10" i="1"/>
  <c r="K10" i="1"/>
  <c r="J10" i="1"/>
  <c r="Q9" i="1"/>
  <c r="P9" i="1"/>
  <c r="O9" i="1"/>
  <c r="N9" i="1"/>
  <c r="M9" i="1"/>
  <c r="L9" i="1"/>
  <c r="K9" i="1"/>
  <c r="J9" i="1"/>
  <c r="Q8" i="1"/>
  <c r="P8" i="1"/>
  <c r="O8" i="1"/>
  <c r="N8" i="1"/>
  <c r="M8" i="1"/>
  <c r="L8" i="1"/>
  <c r="K8" i="1"/>
  <c r="J8" i="1"/>
  <c r="Q7" i="1"/>
  <c r="P7" i="1"/>
  <c r="O7" i="1"/>
  <c r="N7" i="1"/>
  <c r="M7" i="1"/>
  <c r="L7" i="1"/>
  <c r="K7" i="1"/>
  <c r="J7" i="1"/>
  <c r="Q6" i="1"/>
  <c r="P6" i="1"/>
  <c r="O6" i="1"/>
  <c r="N6" i="1"/>
  <c r="M6" i="1"/>
  <c r="L6" i="1"/>
  <c r="K6" i="1"/>
  <c r="J6" i="1"/>
  <c r="Q5" i="1"/>
  <c r="P5" i="1"/>
  <c r="O5" i="1"/>
  <c r="N5" i="1"/>
  <c r="M5" i="1"/>
  <c r="L5" i="1"/>
  <c r="K5" i="1"/>
  <c r="J5" i="1"/>
  <c r="Q4" i="1"/>
  <c r="P4" i="1"/>
  <c r="O4" i="1"/>
  <c r="N4" i="1"/>
  <c r="M4" i="1"/>
  <c r="L4" i="1"/>
  <c r="K4" i="1"/>
  <c r="J4" i="1"/>
  <c r="Q3" i="1"/>
  <c r="P3" i="1"/>
  <c r="O3" i="1"/>
  <c r="N3" i="1"/>
  <c r="M3" i="1"/>
  <c r="L3" i="1"/>
  <c r="K3" i="1"/>
  <c r="J3" i="1"/>
  <c r="Q2" i="1"/>
  <c r="P2" i="1"/>
  <c r="O2" i="1"/>
  <c r="N2" i="1"/>
  <c r="M2" i="1"/>
  <c r="L2" i="1"/>
  <c r="K2" i="1"/>
  <c r="J2" i="1"/>
  <c r="H13" i="1"/>
  <c r="G13" i="1"/>
  <c r="F13" i="1"/>
  <c r="E13" i="1"/>
  <c r="D13" i="1"/>
  <c r="C13" i="1"/>
  <c r="B13" i="1"/>
  <c r="I12" i="1"/>
  <c r="H12" i="1"/>
  <c r="G12" i="1"/>
  <c r="F12" i="1"/>
  <c r="E12" i="1"/>
  <c r="D12" i="1"/>
  <c r="C12" i="1"/>
  <c r="B12" i="1"/>
  <c r="I11" i="1"/>
  <c r="H11" i="1"/>
  <c r="G11" i="1"/>
  <c r="F11" i="1"/>
  <c r="E11" i="1"/>
  <c r="D11" i="1"/>
  <c r="C11" i="1"/>
  <c r="B11" i="1"/>
  <c r="H10" i="1"/>
  <c r="G10" i="1"/>
  <c r="F10" i="1"/>
  <c r="E10" i="1"/>
  <c r="D10" i="1"/>
  <c r="C10" i="1"/>
  <c r="B10" i="1"/>
  <c r="I9" i="1"/>
  <c r="H9" i="1"/>
  <c r="G9" i="1"/>
  <c r="F9" i="1"/>
  <c r="E9" i="1"/>
  <c r="D9" i="1"/>
  <c r="C9" i="1"/>
  <c r="B9" i="1"/>
  <c r="H8" i="1"/>
  <c r="G8" i="1"/>
  <c r="F8" i="1"/>
  <c r="E8" i="1"/>
  <c r="D8" i="1"/>
  <c r="C8" i="1"/>
  <c r="B8" i="1"/>
  <c r="I7" i="1"/>
  <c r="H7" i="1"/>
  <c r="G7" i="1"/>
  <c r="F7" i="1"/>
  <c r="E7" i="1"/>
  <c r="D7" i="1"/>
  <c r="C7" i="1"/>
  <c r="B7" i="1"/>
  <c r="H6" i="1"/>
  <c r="G6" i="1"/>
  <c r="F6" i="1"/>
  <c r="E6" i="1"/>
  <c r="D6" i="1"/>
  <c r="C6" i="1"/>
  <c r="B6" i="1"/>
  <c r="I5" i="1"/>
  <c r="H5" i="1"/>
  <c r="G5" i="1"/>
  <c r="F5" i="1"/>
  <c r="E5" i="1"/>
  <c r="D5" i="1"/>
  <c r="C5" i="1"/>
  <c r="B5" i="1"/>
  <c r="I4" i="1"/>
  <c r="H4" i="1"/>
  <c r="G4" i="1"/>
  <c r="F4" i="1"/>
  <c r="E4" i="1"/>
  <c r="D4" i="1"/>
  <c r="C4" i="1"/>
  <c r="B4" i="1"/>
  <c r="H3" i="1"/>
  <c r="G3" i="1"/>
  <c r="F3" i="1"/>
  <c r="E3" i="1"/>
  <c r="D3" i="1"/>
  <c r="C3" i="1"/>
  <c r="B3" i="1"/>
  <c r="H2" i="1"/>
  <c r="G2" i="1"/>
  <c r="F2" i="1"/>
  <c r="E2" i="1"/>
  <c r="D2" i="1"/>
  <c r="C2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Wesley Stewart</author>
  </authors>
  <commentList>
    <comment ref="I1" authorId="0" shapeId="0" xr:uid="{289BE427-688B-430A-845A-888E8BD963FB}">
      <text>
        <r>
          <rPr>
            <b/>
            <sz val="12"/>
            <color indexed="81"/>
            <rFont val="Arial"/>
            <family val="2"/>
          </rPr>
          <t>Légende:</t>
        </r>
        <r>
          <rPr>
            <b/>
            <sz val="12"/>
            <color indexed="81"/>
            <rFont val="Courier New"/>
            <family val="3"/>
          </rPr>
          <t xml:space="preserve">
</t>
        </r>
        <r>
          <rPr>
            <sz val="12"/>
            <color indexed="81"/>
            <rFont val="Courier New"/>
            <family val="3"/>
          </rPr>
          <t>CAF:  Contrat à fermer
CC:   Contrat en cours
CE:   Contrat exécuté
SA:   Soumission annulée par le client
SC:   Soumission en cours
SD:   Soumission déposée
SP:   Soumission perdue
SS:   Soumission en suspens</t>
        </r>
      </text>
    </comment>
  </commentList>
</comments>
</file>

<file path=xl/sharedStrings.xml><?xml version="1.0" encoding="utf-8"?>
<sst xmlns="http://schemas.openxmlformats.org/spreadsheetml/2006/main" count="26" uniqueCount="21">
  <si>
    <t>PROJETS</t>
  </si>
  <si>
    <t>ANNÉE</t>
  </si>
  <si>
    <t>CLIENT</t>
  </si>
  <si>
    <t>DESCRIPTION</t>
  </si>
  <si>
    <t>LOCALITÉ</t>
  </si>
  <si>
    <t>ESTIMATEUR</t>
  </si>
  <si>
    <t>CHARGÉ DE 
PROJET</t>
  </si>
  <si>
    <t>STATUS</t>
  </si>
  <si>
    <t>SD</t>
  </si>
  <si>
    <t>DATE RÉC. DE
SOUMISSION</t>
  </si>
  <si>
    <t>MOIS</t>
  </si>
  <si>
    <t>DATE
DÉPÔT MAX</t>
  </si>
  <si>
    <t>Hr dépôt max</t>
  </si>
  <si>
    <t xml:space="preserve">PRIX
DÉPOSÉ </t>
  </si>
  <si>
    <t>HEURES ESTIMÉES</t>
  </si>
  <si>
    <t>COMMENTAIRES</t>
  </si>
  <si>
    <t>SEGMENT</t>
  </si>
  <si>
    <t>Formule ?</t>
  </si>
  <si>
    <r>
      <t>Clients potentiels pour l'année (</t>
    </r>
    <r>
      <rPr>
        <sz val="11"/>
        <color rgb="FFFF0000"/>
        <rFont val="Calibri"/>
        <family val="2"/>
        <scheme val="minor"/>
      </rPr>
      <t>contient des doublons</t>
    </r>
    <r>
      <rPr>
        <sz val="11"/>
        <color theme="1"/>
        <rFont val="Calibri"/>
        <family val="2"/>
        <scheme val="minor"/>
      </rPr>
      <t xml:space="preserve">, mais </t>
    </r>
    <r>
      <rPr>
        <sz val="11"/>
        <color theme="9" tint="-0.249977111117893"/>
        <rFont val="Calibri"/>
        <family val="2"/>
        <scheme val="minor"/>
      </rPr>
      <t>n'a que les status SD</t>
    </r>
    <r>
      <rPr>
        <sz val="11"/>
        <color theme="1"/>
        <rFont val="Calibri"/>
        <family val="2"/>
        <scheme val="minor"/>
      </rPr>
      <t>)</t>
    </r>
  </si>
  <si>
    <r>
      <t>Clients potentiels pour l'année (</t>
    </r>
    <r>
      <rPr>
        <sz val="11"/>
        <color theme="9" tint="-0.249977111117893"/>
        <rFont val="Calibri"/>
        <family val="2"/>
        <scheme val="minor"/>
      </rPr>
      <t>Ne contient pas de doublons</t>
    </r>
    <r>
      <rPr>
        <sz val="11"/>
        <color theme="1"/>
        <rFont val="Calibri"/>
        <family val="2"/>
        <scheme val="minor"/>
      </rPr>
      <t xml:space="preserve">, ET </t>
    </r>
    <r>
      <rPr>
        <sz val="11"/>
        <color theme="9" tint="-0.249977111117893"/>
        <rFont val="Calibri"/>
        <family val="2"/>
        <scheme val="minor"/>
      </rPr>
      <t>garde  seulement les status SD</t>
    </r>
    <r>
      <rPr>
        <sz val="11"/>
        <color theme="1"/>
        <rFont val="Calibri"/>
        <family val="2"/>
        <scheme val="minor"/>
      </rPr>
      <t>)</t>
    </r>
  </si>
  <si>
    <r>
      <t>Clients potentiels pour l'année (</t>
    </r>
    <r>
      <rPr>
        <sz val="11"/>
        <color theme="9" tint="-0.249977111117893"/>
        <rFont val="Calibri"/>
        <family val="2"/>
        <scheme val="minor"/>
      </rPr>
      <t>Ne contient pas de doublons</t>
    </r>
    <r>
      <rPr>
        <sz val="11"/>
        <color theme="1"/>
        <rFont val="Calibri"/>
        <family val="2"/>
        <scheme val="minor"/>
      </rPr>
      <t xml:space="preserve">, mais </t>
    </r>
    <r>
      <rPr>
        <sz val="11"/>
        <color rgb="FFFF0000"/>
        <rFont val="Calibri"/>
        <family val="2"/>
        <scheme val="minor"/>
      </rPr>
      <t>ne garde pas seulement les status SD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</si>
</sst>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8" formatCode="[$-C0C]d\ mmm\ yyyy;@"/>
    <numFmt numFmtId="169" formatCode="[$-F800]dddd\,\ mmmm\ dd\,\ yyyy"/>
    <numFmt numFmtId="170" formatCode="h:mm;@"/>
    <numFmt numFmtId="171" formatCode="_-&quot;$&quot;* #,##0.00_-;\-&quot;$&quot;* #,##0.00_-;_-&quot;$&quot;* &quot;-&quot;??_-;_-@_-"/>
    <numFmt numFmtId="172" formatCode="_ * #,##0.00_)\ [$$-C0C]_ ;_ * \(#,##0.00\)\ [$$-C0C]_ ;_ * &quot;-&quot;??_)\ [$$-C0C]_ ;_ @_ "/>
    <numFmt numFmtId="173" formatCode="#&quot;H&quot;\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indexed="81"/>
      <name val="Arial"/>
      <family val="2"/>
    </font>
    <font>
      <b/>
      <sz val="12"/>
      <color indexed="81"/>
      <name val="Courier New"/>
      <family val="3"/>
    </font>
    <font>
      <sz val="12"/>
      <color indexed="81"/>
      <name val="Courier New"/>
      <family val="3"/>
    </font>
    <font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71" fontId="1" fillId="0" borderId="0" applyFon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168" fontId="3" fillId="2" borderId="2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9" fontId="3" fillId="2" borderId="2" xfId="0" applyNumberFormat="1" applyFont="1" applyFill="1" applyBorder="1" applyAlignment="1">
      <alignment horizontal="center" vertical="center" wrapText="1"/>
    </xf>
    <xf numFmtId="170" fontId="3" fillId="2" borderId="2" xfId="0" applyNumberFormat="1" applyFont="1" applyFill="1" applyBorder="1" applyAlignment="1">
      <alignment horizontal="center" vertical="center" wrapText="1"/>
    </xf>
    <xf numFmtId="168" fontId="4" fillId="3" borderId="2" xfId="0" applyNumberFormat="1" applyFont="1" applyFill="1" applyBorder="1" applyAlignment="1">
      <alignment horizontal="right" vertical="center"/>
    </xf>
    <xf numFmtId="1" fontId="4" fillId="3" borderId="2" xfId="0" applyNumberFormat="1" applyFont="1" applyFill="1" applyBorder="1" applyAlignment="1">
      <alignment horizontal="center" vertical="center"/>
    </xf>
    <xf numFmtId="169" fontId="4" fillId="3" borderId="2" xfId="0" applyNumberFormat="1" applyFont="1" applyFill="1" applyBorder="1" applyAlignment="1">
      <alignment horizontal="right" vertical="center"/>
    </xf>
    <xf numFmtId="170" fontId="4" fillId="3" borderId="2" xfId="0" applyNumberFormat="1" applyFont="1" applyFill="1" applyBorder="1" applyAlignment="1">
      <alignment horizontal="right" vertical="center"/>
    </xf>
    <xf numFmtId="172" fontId="4" fillId="3" borderId="2" xfId="2" applyNumberFormat="1" applyFont="1" applyFill="1" applyBorder="1" applyAlignment="1">
      <alignment horizontal="right"/>
    </xf>
    <xf numFmtId="173" fontId="4" fillId="3" borderId="2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left" vertical="center"/>
    </xf>
    <xf numFmtId="168" fontId="4" fillId="3" borderId="2" xfId="0" applyNumberFormat="1" applyFont="1" applyFill="1" applyBorder="1" applyAlignment="1">
      <alignment horizontal="left" vertical="center"/>
    </xf>
    <xf numFmtId="168" fontId="4" fillId="0" borderId="2" xfId="0" applyNumberFormat="1" applyFont="1" applyFill="1" applyBorder="1" applyAlignment="1">
      <alignment horizontal="right" vertical="center"/>
    </xf>
    <xf numFmtId="1" fontId="4" fillId="0" borderId="2" xfId="0" applyNumberFormat="1" applyFont="1" applyFill="1" applyBorder="1" applyAlignment="1">
      <alignment horizontal="center" vertical="center"/>
    </xf>
    <xf numFmtId="169" fontId="4" fillId="0" borderId="2" xfId="0" applyNumberFormat="1" applyFont="1" applyFill="1" applyBorder="1" applyAlignment="1">
      <alignment horizontal="right" vertical="center"/>
    </xf>
    <xf numFmtId="170" fontId="4" fillId="0" borderId="2" xfId="0" applyNumberFormat="1" applyFont="1" applyFill="1" applyBorder="1" applyAlignment="1">
      <alignment horizontal="right" vertical="center"/>
    </xf>
    <xf numFmtId="172" fontId="4" fillId="0" borderId="2" xfId="2" applyNumberFormat="1" applyFont="1" applyFill="1" applyBorder="1" applyAlignment="1">
      <alignment horizontal="right"/>
    </xf>
    <xf numFmtId="173" fontId="4" fillId="0" borderId="2" xfId="0" applyNumberFormat="1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left" vertical="center"/>
    </xf>
    <xf numFmtId="168" fontId="4" fillId="0" borderId="2" xfId="0" applyNumberFormat="1" applyFont="1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 wrapText="1"/>
    </xf>
    <xf numFmtId="0" fontId="0" fillId="0" borderId="2" xfId="0" applyBorder="1"/>
    <xf numFmtId="49" fontId="0" fillId="0" borderId="1" xfId="0" applyNumberFormat="1" applyBorder="1"/>
    <xf numFmtId="0" fontId="0" fillId="0" borderId="2" xfId="0" applyBorder="1" applyAlignment="1">
      <alignment horizontal="center"/>
    </xf>
  </cellXfs>
  <cellStyles count="3">
    <cellStyle name="Monétaire 3" xfId="2" xr:uid="{B4D97BA0-C52D-4E64-B824-80FD5AC854DD}"/>
    <cellStyle name="Normal" xfId="0" builtinId="0"/>
    <cellStyle name="Normal 3" xfId="1" xr:uid="{C440A74B-6E81-409A-8018-E28433D53209}"/>
  </cellStyles>
  <dxfs count="18">
    <dxf>
      <numFmt numFmtId="167" formatCode=";;;"/>
    </dxf>
    <dxf>
      <numFmt numFmtId="167" formatCode=";;;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23B"/>
        </patternFill>
      </fill>
    </dxf>
    <dxf>
      <fill>
        <patternFill patternType="solid">
          <bgColor rgb="FF33CCF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682F"/>
        </patternFill>
      </fill>
    </dxf>
    <dxf>
      <fill>
        <patternFill patternType="solid">
          <fgColor rgb="FF00682F"/>
          <bgColor rgb="FF00CCF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ntrole%20de%20la%20qualite\ISO-9001\D-Syst&#232;me%20documentaire\Formulaires\02%20Formulaires%20ISO\Master%20Formulaire\R-1-02FListeDesProje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projets"/>
      <sheetName val="Liste des petits projets"/>
      <sheetName val="Rapport"/>
      <sheetName val="Modèle "/>
      <sheetName val="Légende"/>
      <sheetName val="SOUMISSION EN COURS"/>
      <sheetName val="Rapport MAB"/>
      <sheetName val="Nouveau Rapport"/>
    </sheetNames>
    <sheetDataSet>
      <sheetData sheetId="0">
        <row r="456">
          <cell r="B456" t="str">
            <v>0512-0001</v>
          </cell>
          <cell r="C456">
            <v>2012</v>
          </cell>
          <cell r="D456" t="str">
            <v xml:space="preserve">Cliff Natural ressources    </v>
          </cell>
          <cell r="E456" t="str">
            <v>Cliff - Bevel washer - Bloom Lake</v>
          </cell>
          <cell r="F456" t="str">
            <v>Bloom Lake</v>
          </cell>
          <cell r="G456" t="str">
            <v>Christian Allard</v>
          </cell>
          <cell r="H456" t="str">
            <v>n/a</v>
          </cell>
          <cell r="J456" t="str">
            <v>9 ‎janvier ‎2012</v>
          </cell>
          <cell r="K456">
            <v>1</v>
          </cell>
          <cell r="L456">
            <v>40917</v>
          </cell>
          <cell r="M456"/>
          <cell r="N456">
            <v>2252</v>
          </cell>
          <cell r="O456"/>
          <cell r="T456"/>
          <cell r="U456" t="str">
            <v>D.O. Mines</v>
          </cell>
        </row>
        <row r="457">
          <cell r="B457" t="str">
            <v>0512-0004</v>
          </cell>
          <cell r="C457">
            <v>2012</v>
          </cell>
          <cell r="D457" t="str">
            <v>Xstrata</v>
          </cell>
          <cell r="E457" t="str">
            <v>Xstrata - Pallier et échelle - Raglan</v>
          </cell>
          <cell r="F457" t="str">
            <v>Raglan</v>
          </cell>
          <cell r="G457" t="str">
            <v>Christian Allard</v>
          </cell>
          <cell r="H457" t="str">
            <v>n/a</v>
          </cell>
          <cell r="J457" t="str">
            <v>26 ‎juillet ‎2012</v>
          </cell>
          <cell r="K457">
            <v>7</v>
          </cell>
          <cell r="L457">
            <v>41116</v>
          </cell>
          <cell r="M457"/>
          <cell r="N457" t="str">
            <v>n/a</v>
          </cell>
          <cell r="O457"/>
          <cell r="T457"/>
          <cell r="U457" t="str">
            <v>D.O. Mines</v>
          </cell>
        </row>
        <row r="458">
          <cell r="B458" t="str">
            <v>0512-0006</v>
          </cell>
          <cell r="C458">
            <v>2012</v>
          </cell>
          <cell r="D458" t="str">
            <v>Groupement Forestier Restigouche</v>
          </cell>
          <cell r="E458" t="str">
            <v>Groupement Forestier Restigouche - Structure de pont - St-Angèle-de-Matapédia</v>
          </cell>
          <cell r="F458" t="str">
            <v>St-Angèle-de-Matapédia</v>
          </cell>
          <cell r="G458" t="str">
            <v>Christian Allard</v>
          </cell>
          <cell r="H458" t="str">
            <v>n/a</v>
          </cell>
          <cell r="I458" t="str">
            <v>SP</v>
          </cell>
          <cell r="J458">
            <v>40928</v>
          </cell>
          <cell r="K458">
            <v>1</v>
          </cell>
          <cell r="L458">
            <v>40928</v>
          </cell>
          <cell r="M458"/>
          <cell r="N458">
            <v>4475</v>
          </cell>
          <cell r="O458"/>
          <cell r="T458"/>
          <cell r="U458" t="str">
            <v>Donneur d'ordres</v>
          </cell>
        </row>
        <row r="459">
          <cell r="B459" t="str">
            <v>0512-0007</v>
          </cell>
          <cell r="C459">
            <v>2012</v>
          </cell>
          <cell r="D459" t="str">
            <v xml:space="preserve">Cliff Natural ressources    </v>
          </cell>
          <cell r="E459" t="str">
            <v>Cliff - Platework 2600 - Bloom Lake</v>
          </cell>
          <cell r="F459" t="str">
            <v>Bloom Lake</v>
          </cell>
          <cell r="G459" t="str">
            <v>Christian Allard</v>
          </cell>
          <cell r="H459" t="str">
            <v>n/a</v>
          </cell>
          <cell r="I459" t="str">
            <v>SA</v>
          </cell>
          <cell r="J459" t="str">
            <v>28 ‎mai ‎2012</v>
          </cell>
          <cell r="K459">
            <v>5</v>
          </cell>
          <cell r="L459">
            <v>41057</v>
          </cell>
          <cell r="M459"/>
          <cell r="N459" t="str">
            <v>n/a</v>
          </cell>
          <cell r="O459"/>
          <cell r="T459"/>
          <cell r="U459" t="str">
            <v>D.O. Mines</v>
          </cell>
        </row>
        <row r="460">
          <cell r="B460" t="str">
            <v>0512-0014</v>
          </cell>
          <cell r="C460">
            <v>2012</v>
          </cell>
          <cell r="D460" t="str">
            <v>Sandvik</v>
          </cell>
          <cell r="E460" t="str">
            <v>Sandvik - Crusher station structure - Shefferville</v>
          </cell>
          <cell r="F460" t="str">
            <v>Shefferville</v>
          </cell>
          <cell r="G460" t="str">
            <v>Christian Allard</v>
          </cell>
          <cell r="H460" t="str">
            <v>Christian Allard</v>
          </cell>
          <cell r="J460" t="str">
            <v>3 ‎octobre ‎2012</v>
          </cell>
          <cell r="K460">
            <v>10</v>
          </cell>
          <cell r="L460">
            <v>41185</v>
          </cell>
          <cell r="M460"/>
          <cell r="N460">
            <v>593931.13</v>
          </cell>
          <cell r="O460"/>
          <cell r="T460"/>
          <cell r="U460" t="str">
            <v>D.O. Mines</v>
          </cell>
        </row>
        <row r="461">
          <cell r="B461" t="str">
            <v>0512-0015</v>
          </cell>
          <cell r="C461">
            <v>2012</v>
          </cell>
          <cell r="D461" t="str">
            <v>Sandvik</v>
          </cell>
          <cell r="E461" t="str">
            <v>Sandvik - Self cleaning magnet structure - Shefferville</v>
          </cell>
          <cell r="F461" t="str">
            <v>Shefferville</v>
          </cell>
          <cell r="G461" t="str">
            <v>Christian Allard</v>
          </cell>
          <cell r="H461" t="str">
            <v>n/a</v>
          </cell>
          <cell r="I461" t="str">
            <v>SA</v>
          </cell>
          <cell r="J461" t="str">
            <v>26 ‎janvier ‎2012</v>
          </cell>
          <cell r="K461">
            <v>1</v>
          </cell>
          <cell r="L461">
            <v>40934</v>
          </cell>
          <cell r="M461"/>
          <cell r="N461" t="str">
            <v>n/a</v>
          </cell>
          <cell r="O461"/>
          <cell r="T461"/>
          <cell r="U461" t="str">
            <v>D.O. Mines</v>
          </cell>
        </row>
        <row r="462">
          <cell r="B462" t="str">
            <v>0512-0017</v>
          </cell>
          <cell r="C462">
            <v>2012</v>
          </cell>
          <cell r="D462" t="str">
            <v>Xstrata</v>
          </cell>
          <cell r="E462" t="str">
            <v>Xstrata - Poutre W310 x 45 - Mine Raglan</v>
          </cell>
          <cell r="F462" t="str">
            <v>Mine Raglan</v>
          </cell>
          <cell r="G462" t="str">
            <v>Christian Allard</v>
          </cell>
          <cell r="H462" t="str">
            <v>Christian Allard</v>
          </cell>
          <cell r="J462" t="str">
            <v>27 ‎janvier ‎2012</v>
          </cell>
          <cell r="K462">
            <v>1</v>
          </cell>
          <cell r="L462">
            <v>40935</v>
          </cell>
          <cell r="M462"/>
          <cell r="N462">
            <v>7475</v>
          </cell>
          <cell r="O462"/>
          <cell r="T462"/>
          <cell r="U462" t="str">
            <v>D.O. Mines</v>
          </cell>
        </row>
        <row r="463">
          <cell r="B463" t="str">
            <v>0512-0027</v>
          </cell>
          <cell r="C463">
            <v>2012</v>
          </cell>
          <cell r="D463" t="str">
            <v>Xstrata</v>
          </cell>
          <cell r="E463" t="str">
            <v>Xstrata - Caillebotis - Mine Raglan</v>
          </cell>
          <cell r="F463" t="str">
            <v>Mine Raglan</v>
          </cell>
          <cell r="G463" t="str">
            <v>Christian Allard</v>
          </cell>
          <cell r="H463" t="str">
            <v>n/a</v>
          </cell>
          <cell r="I463" t="str">
            <v>SP</v>
          </cell>
          <cell r="J463" t="str">
            <v>6 ‎février ‎2012</v>
          </cell>
          <cell r="K463">
            <v>2</v>
          </cell>
          <cell r="L463">
            <v>40945</v>
          </cell>
          <cell r="M463"/>
          <cell r="N463">
            <v>10690</v>
          </cell>
          <cell r="O463"/>
          <cell r="T463"/>
          <cell r="U463" t="str">
            <v>D.O. Mines</v>
          </cell>
        </row>
        <row r="464">
          <cell r="B464" t="str">
            <v>0512-0028</v>
          </cell>
          <cell r="C464">
            <v>2012</v>
          </cell>
          <cell r="D464" t="str">
            <v>LFG Construction</v>
          </cell>
          <cell r="E464" t="str">
            <v xml:space="preserve"> LFG - Carrefour intermodal gaspe - Carleton</v>
          </cell>
          <cell r="F464" t="str">
            <v>Carleton-Sur-Mer</v>
          </cell>
          <cell r="G464" t="str">
            <v>Christian Allard</v>
          </cell>
          <cell r="H464" t="str">
            <v>n/a</v>
          </cell>
          <cell r="J464" t="str">
            <v>14 ‎mars ‎2012</v>
          </cell>
          <cell r="K464">
            <v>3</v>
          </cell>
          <cell r="L464">
            <v>40982</v>
          </cell>
          <cell r="M464"/>
          <cell r="N464" t="str">
            <v>n/a</v>
          </cell>
          <cell r="O464"/>
          <cell r="T464"/>
          <cell r="U464" t="str">
            <v>Entrepreneur</v>
          </cell>
        </row>
        <row r="465">
          <cell r="B465" t="str">
            <v>0512-0029</v>
          </cell>
          <cell r="C465">
            <v>2012</v>
          </cell>
          <cell r="D465" t="str">
            <v>Sandvik</v>
          </cell>
          <cell r="E465" t="str">
            <v>Sandvik - Primary chute -Shefferville</v>
          </cell>
          <cell r="F465" t="str">
            <v>Shefferville</v>
          </cell>
          <cell r="G465" t="str">
            <v>Christian Allard</v>
          </cell>
          <cell r="H465" t="str">
            <v>n/a</v>
          </cell>
          <cell r="I465" t="str">
            <v>SP</v>
          </cell>
          <cell r="J465" t="str">
            <v>27 ‎avril ‎2012</v>
          </cell>
          <cell r="K465">
            <v>4</v>
          </cell>
          <cell r="L465">
            <v>41026</v>
          </cell>
          <cell r="M465"/>
          <cell r="N465">
            <v>104709</v>
          </cell>
          <cell r="O465"/>
          <cell r="T465"/>
          <cell r="U465" t="str">
            <v>D.O. Mines</v>
          </cell>
        </row>
        <row r="466">
          <cell r="B466" t="str">
            <v>0512-0039</v>
          </cell>
          <cell r="C466">
            <v>2012</v>
          </cell>
          <cell r="D466" t="str">
            <v>Xstrata</v>
          </cell>
          <cell r="E466" t="str">
            <v>Xstrata Raglan - Chevalet de travail - Raglan</v>
          </cell>
          <cell r="F466" t="str">
            <v>Mine Raglan</v>
          </cell>
          <cell r="G466" t="str">
            <v>Christian Allard</v>
          </cell>
          <cell r="H466" t="str">
            <v>n/a</v>
          </cell>
          <cell r="I466" t="str">
            <v>SP</v>
          </cell>
          <cell r="J466" t="str">
            <v>17 ‎février ‎2012</v>
          </cell>
          <cell r="K466">
            <v>2</v>
          </cell>
          <cell r="L466">
            <v>40956</v>
          </cell>
          <cell r="M466"/>
          <cell r="N466">
            <v>6050.2</v>
          </cell>
          <cell r="O466"/>
          <cell r="T466"/>
          <cell r="U466" t="str">
            <v>D.O. Mines</v>
          </cell>
        </row>
        <row r="467">
          <cell r="B467" t="str">
            <v>0512-0042</v>
          </cell>
          <cell r="C467">
            <v>2012</v>
          </cell>
          <cell r="D467" t="str">
            <v xml:space="preserve">Cliff Natural ressources    </v>
          </cell>
          <cell r="E467" t="str">
            <v>Cliff - P250221 plate work fabrication - Bloom lake</v>
          </cell>
          <cell r="F467" t="str">
            <v>Bloom lake</v>
          </cell>
          <cell r="G467" t="str">
            <v>Christian Allard</v>
          </cell>
          <cell r="H467" t="str">
            <v>n/a</v>
          </cell>
          <cell r="J467" t="str">
            <v>21 ‎février ‎2012</v>
          </cell>
          <cell r="K467">
            <v>2</v>
          </cell>
          <cell r="L467">
            <v>40960</v>
          </cell>
          <cell r="M467"/>
          <cell r="N467">
            <v>102894</v>
          </cell>
          <cell r="O467"/>
          <cell r="T467"/>
          <cell r="U467" t="str">
            <v>D.O. Mines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A2265-2AB4-4D98-88FE-E26D2B2FA949}">
  <dimension ref="B1:U26"/>
  <sheetViews>
    <sheetView tabSelected="1" workbookViewId="0">
      <selection activeCell="I15" sqref="I15"/>
    </sheetView>
  </sheetViews>
  <sheetFormatPr baseColWidth="10" defaultRowHeight="15" x14ac:dyDescent="0.25"/>
  <cols>
    <col min="1" max="1" width="3.28515625" customWidth="1"/>
    <col min="2" max="2" width="12.85546875" customWidth="1"/>
    <col min="4" max="4" width="30.5703125" style="1" customWidth="1"/>
    <col min="5" max="5" width="20.28515625" hidden="1" customWidth="1"/>
    <col min="6" max="8" width="0" hidden="1" customWidth="1"/>
    <col min="9" max="9" width="11.42578125" style="1"/>
    <col min="10" max="10" width="0" hidden="1" customWidth="1"/>
    <col min="11" max="11" width="0" style="1" hidden="1" customWidth="1"/>
    <col min="12" max="12" width="0" hidden="1" customWidth="1"/>
    <col min="13" max="13" width="5.28515625" hidden="1" customWidth="1"/>
    <col min="14" max="14" width="0" hidden="1" customWidth="1"/>
    <col min="15" max="15" width="4" hidden="1" customWidth="1"/>
    <col min="16" max="16" width="2.7109375" hidden="1" customWidth="1"/>
    <col min="17" max="17" width="15.28515625" hidden="1" customWidth="1"/>
    <col min="19" max="19" width="35" customWidth="1"/>
    <col min="20" max="21" width="34.42578125" customWidth="1"/>
  </cols>
  <sheetData>
    <row r="1" spans="2:21" ht="153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2" t="s">
        <v>7</v>
      </c>
      <c r="J1" s="10" t="s">
        <v>9</v>
      </c>
      <c r="K1" s="11" t="s">
        <v>10</v>
      </c>
      <c r="L1" s="12" t="s">
        <v>11</v>
      </c>
      <c r="M1" s="13" t="s">
        <v>12</v>
      </c>
      <c r="N1" s="10" t="s">
        <v>13</v>
      </c>
      <c r="O1" s="10" t="s">
        <v>14</v>
      </c>
      <c r="P1" s="3" t="s">
        <v>15</v>
      </c>
      <c r="Q1" s="2" t="s">
        <v>16</v>
      </c>
      <c r="S1" s="30" t="s">
        <v>18</v>
      </c>
      <c r="T1" s="30" t="s">
        <v>20</v>
      </c>
      <c r="U1" s="30" t="s">
        <v>19</v>
      </c>
    </row>
    <row r="2" spans="2:21" x14ac:dyDescent="0.25">
      <c r="B2" s="4" t="str">
        <f>IFERROR('[1]Liste des projets'!B456," ")</f>
        <v>0512-0001</v>
      </c>
      <c r="C2" s="4">
        <f>IFERROR('[1]Liste des projets'!C456," ")</f>
        <v>2012</v>
      </c>
      <c r="D2" s="5" t="str">
        <f>IFERROR('[1]Liste des projets'!D456," ")</f>
        <v xml:space="preserve">Cliff Natural ressources    </v>
      </c>
      <c r="E2" s="5" t="str">
        <f>IFERROR('[1]Liste des projets'!E456," ")</f>
        <v>Cliff - Bevel washer - Bloom Lake</v>
      </c>
      <c r="F2" s="4" t="str">
        <f>IFERROR('[1]Liste des projets'!F456," ")</f>
        <v>Bloom Lake</v>
      </c>
      <c r="G2" s="5" t="str">
        <f>IFERROR('[1]Liste des projets'!G456," ")</f>
        <v>Christian Allard</v>
      </c>
      <c r="H2" s="6" t="str">
        <f>IFERROR('[1]Liste des projets'!H456," ")</f>
        <v>n/a</v>
      </c>
      <c r="I2" s="4" t="s">
        <v>8</v>
      </c>
      <c r="J2" s="14" t="str">
        <f>IFERROR('[1]Liste des projets'!J456," ")</f>
        <v>9 ‎janvier ‎2012</v>
      </c>
      <c r="K2" s="15">
        <f>'[1]Liste des projets'!K456</f>
        <v>1</v>
      </c>
      <c r="L2" s="16">
        <f>IFERROR('[1]Liste des projets'!L456," ")</f>
        <v>40917</v>
      </c>
      <c r="M2" s="17">
        <f>'[1]Liste des projets'!M456</f>
        <v>0</v>
      </c>
      <c r="N2" s="18">
        <f>IFERROR('[1]Liste des projets'!N456," ")</f>
        <v>2252</v>
      </c>
      <c r="O2" s="19">
        <f>IFERROR('[1]Liste des projets'!O456," ")</f>
        <v>0</v>
      </c>
      <c r="P2" s="20">
        <f>IFERROR('[1]Liste des projets'!T456," ")</f>
        <v>0</v>
      </c>
      <c r="Q2" s="21" t="str">
        <f>IFERROR('[1]Liste des projets'!U456," ")</f>
        <v>D.O. Mines</v>
      </c>
      <c r="S2" s="32" t="str">
        <f t="array" ref="S2">IFERROR(INDEX($D$1:$D$9,SMALL(IF($I$2:$I$9="SD",ROW($I$2:$I$9),""),ROW(1:1))),"")</f>
        <v xml:space="preserve">Cliff Natural ressources    </v>
      </c>
      <c r="T2" s="31" t="str">
        <f t="array" ref="T2">IFERROR(INDEX($D$2:$D$13,SMALL(IF(FREQUENCY(IF($D$2:$D$13&lt;&gt;"",MATCH($D$2:$D$13,$D$2:$D$13,0)), ROW($D$2:$D$13)-ROW($D$2)+1),ROW($D$2:$D$13)-ROW($D$2)+1),ROWS(T$2:T2)))," ")</f>
        <v xml:space="preserve">Cliff Natural ressources    </v>
      </c>
      <c r="U2" s="33" t="s">
        <v>17</v>
      </c>
    </row>
    <row r="3" spans="2:21" x14ac:dyDescent="0.25">
      <c r="B3" s="7" t="str">
        <f>IFERROR('[1]Liste des projets'!B457," ")</f>
        <v>0512-0004</v>
      </c>
      <c r="C3" s="7">
        <f>IFERROR('[1]Liste des projets'!C457," ")</f>
        <v>2012</v>
      </c>
      <c r="D3" s="8" t="str">
        <f>IFERROR('[1]Liste des projets'!D457," ")</f>
        <v>Xstrata</v>
      </c>
      <c r="E3" s="8" t="str">
        <f>IFERROR('[1]Liste des projets'!E457," ")</f>
        <v>Xstrata - Pallier et échelle - Raglan</v>
      </c>
      <c r="F3" s="7" t="str">
        <f>IFERROR('[1]Liste des projets'!F457," ")</f>
        <v>Raglan</v>
      </c>
      <c r="G3" s="8" t="str">
        <f>IFERROR('[1]Liste des projets'!G457," ")</f>
        <v>Christian Allard</v>
      </c>
      <c r="H3" s="9" t="str">
        <f>IFERROR('[1]Liste des projets'!H457," ")</f>
        <v>n/a</v>
      </c>
      <c r="I3" s="4" t="s">
        <v>8</v>
      </c>
      <c r="J3" s="22" t="str">
        <f>IFERROR('[1]Liste des projets'!J457," ")</f>
        <v>26 ‎juillet ‎2012</v>
      </c>
      <c r="K3" s="23">
        <f>'[1]Liste des projets'!K457</f>
        <v>7</v>
      </c>
      <c r="L3" s="24">
        <f>IFERROR('[1]Liste des projets'!L457," ")</f>
        <v>41116</v>
      </c>
      <c r="M3" s="25">
        <f>'[1]Liste des projets'!M457</f>
        <v>0</v>
      </c>
      <c r="N3" s="26" t="str">
        <f>IFERROR('[1]Liste des projets'!N457," ")</f>
        <v>n/a</v>
      </c>
      <c r="O3" s="27">
        <f>IFERROR('[1]Liste des projets'!O457," ")</f>
        <v>0</v>
      </c>
      <c r="P3" s="28">
        <f>IFERROR('[1]Liste des projets'!T457," ")</f>
        <v>0</v>
      </c>
      <c r="Q3" s="29" t="str">
        <f>IFERROR('[1]Liste des projets'!U457," ")</f>
        <v>D.O. Mines</v>
      </c>
      <c r="S3" s="32" t="str">
        <f t="array" ref="S3">IFERROR(INDEX($D$1:$D$9,SMALL(IF($I$2:$I$9="SD",ROW($I$2:$I$9),""),ROW(2:2))),"")</f>
        <v>Xstrata</v>
      </c>
      <c r="T3" s="31" t="str">
        <f t="array" ref="T3">IFERROR(INDEX($D$2:$D$13,SMALL(IF(FREQUENCY(IF($D$2:$D$13&lt;&gt;"",MATCH($D$2:$D$13,$D$2:$D$13,0)), ROW($D$2:$D$13)-ROW($D$2)+1),ROW($D$2:$D$13)-ROW($D$2)+1),ROWS(T$2:T3)))," ")</f>
        <v>Xstrata</v>
      </c>
    </row>
    <row r="4" spans="2:21" x14ac:dyDescent="0.25">
      <c r="B4" s="4" t="str">
        <f>IFERROR('[1]Liste des projets'!B458," ")</f>
        <v>0512-0006</v>
      </c>
      <c r="C4" s="4">
        <f>IFERROR('[1]Liste des projets'!C458," ")</f>
        <v>2012</v>
      </c>
      <c r="D4" s="5" t="str">
        <f>IFERROR('[1]Liste des projets'!D458," ")</f>
        <v>Groupement Forestier Restigouche</v>
      </c>
      <c r="E4" s="5" t="str">
        <f>IFERROR('[1]Liste des projets'!E458," ")</f>
        <v>Groupement Forestier Restigouche - Structure de pont - St-Angèle-de-Matapédia</v>
      </c>
      <c r="F4" s="4" t="str">
        <f>IFERROR('[1]Liste des projets'!F458," ")</f>
        <v>St-Angèle-de-Matapédia</v>
      </c>
      <c r="G4" s="5" t="str">
        <f>IFERROR('[1]Liste des projets'!G458," ")</f>
        <v>Christian Allard</v>
      </c>
      <c r="H4" s="6" t="str">
        <f>IFERROR('[1]Liste des projets'!H458," ")</f>
        <v>n/a</v>
      </c>
      <c r="I4" s="4" t="str">
        <f>IFERROR('[1]Liste des projets'!I458," ")</f>
        <v>SP</v>
      </c>
      <c r="J4" s="14">
        <f>IFERROR('[1]Liste des projets'!J458," ")</f>
        <v>40928</v>
      </c>
      <c r="K4" s="15">
        <f>'[1]Liste des projets'!K458</f>
        <v>1</v>
      </c>
      <c r="L4" s="16">
        <f>IFERROR('[1]Liste des projets'!L458," ")</f>
        <v>40928</v>
      </c>
      <c r="M4" s="17">
        <f>'[1]Liste des projets'!M458</f>
        <v>0</v>
      </c>
      <c r="N4" s="18">
        <f>IFERROR('[1]Liste des projets'!N458," ")</f>
        <v>4475</v>
      </c>
      <c r="O4" s="19">
        <f>IFERROR('[1]Liste des projets'!O458," ")</f>
        <v>0</v>
      </c>
      <c r="P4" s="20">
        <f>IFERROR('[1]Liste des projets'!T458," ")</f>
        <v>0</v>
      </c>
      <c r="Q4" s="21" t="str">
        <f>IFERROR('[1]Liste des projets'!U458," ")</f>
        <v>Donneur d'ordres</v>
      </c>
      <c r="S4" s="32" t="str">
        <f t="array" ref="S4">IFERROR(INDEX($D$1:$D$9,SMALL(IF($I$2:$I$9="SD",ROW($I$2:$I$9),""),ROW(3:3))),"")</f>
        <v>Sandvik</v>
      </c>
      <c r="T4" s="31" t="str">
        <f t="array" ref="T4">IFERROR(INDEX($D$2:$D$13,SMALL(IF(FREQUENCY(IF($D$2:$D$13&lt;&gt;"",MATCH($D$2:$D$13,$D$2:$D$13,0)), ROW($D$2:$D$13)-ROW($D$2)+1),ROW($D$2:$D$13)-ROW($D$2)+1),ROWS(T$2:T4)))," ")</f>
        <v>Groupement Forestier Restigouche</v>
      </c>
    </row>
    <row r="5" spans="2:21" x14ac:dyDescent="0.25">
      <c r="B5" s="7" t="str">
        <f>IFERROR('[1]Liste des projets'!B459," ")</f>
        <v>0512-0007</v>
      </c>
      <c r="C5" s="7">
        <f>IFERROR('[1]Liste des projets'!C459," ")</f>
        <v>2012</v>
      </c>
      <c r="D5" s="8" t="str">
        <f>IFERROR('[1]Liste des projets'!D459," ")</f>
        <v xml:space="preserve">Cliff Natural ressources    </v>
      </c>
      <c r="E5" s="8" t="str">
        <f>IFERROR('[1]Liste des projets'!E459," ")</f>
        <v>Cliff - Platework 2600 - Bloom Lake</v>
      </c>
      <c r="F5" s="7" t="str">
        <f>IFERROR('[1]Liste des projets'!F459," ")</f>
        <v>Bloom Lake</v>
      </c>
      <c r="G5" s="8" t="str">
        <f>IFERROR('[1]Liste des projets'!G459," ")</f>
        <v>Christian Allard</v>
      </c>
      <c r="H5" s="9" t="str">
        <f>IFERROR('[1]Liste des projets'!H459," ")</f>
        <v>n/a</v>
      </c>
      <c r="I5" s="4" t="str">
        <f>IFERROR('[1]Liste des projets'!I459," ")</f>
        <v>SA</v>
      </c>
      <c r="J5" s="22" t="str">
        <f>IFERROR('[1]Liste des projets'!J459," ")</f>
        <v>28 ‎mai ‎2012</v>
      </c>
      <c r="K5" s="23">
        <f>'[1]Liste des projets'!K459</f>
        <v>5</v>
      </c>
      <c r="L5" s="24">
        <f>IFERROR('[1]Liste des projets'!L459," ")</f>
        <v>41057</v>
      </c>
      <c r="M5" s="25">
        <f>'[1]Liste des projets'!M459</f>
        <v>0</v>
      </c>
      <c r="N5" s="26" t="str">
        <f>IFERROR('[1]Liste des projets'!N459," ")</f>
        <v>n/a</v>
      </c>
      <c r="O5" s="27">
        <f>IFERROR('[1]Liste des projets'!O459," ")</f>
        <v>0</v>
      </c>
      <c r="P5" s="28">
        <f>IFERROR('[1]Liste des projets'!T459," ")</f>
        <v>0</v>
      </c>
      <c r="Q5" s="29" t="str">
        <f>IFERROR('[1]Liste des projets'!U459," ")</f>
        <v>D.O. Mines</v>
      </c>
      <c r="S5" s="32" t="str">
        <f t="array" ref="S5">IFERROR(INDEX($D$1:$D$9,SMALL(IF($I$2:$I$9="SD",ROW($I$2:$I$9),""),ROW(4:4))),"")</f>
        <v>Xstrata</v>
      </c>
      <c r="T5" s="31" t="str">
        <f t="array" ref="T5">IFERROR(INDEX($D$2:$D$13,SMALL(IF(FREQUENCY(IF($D$2:$D$13&lt;&gt;"",MATCH($D$2:$D$13,$D$2:$D$13,0)), ROW($D$2:$D$13)-ROW($D$2)+1),ROW($D$2:$D$13)-ROW($D$2)+1),ROWS(T$2:T5)))," ")</f>
        <v>Sandvik</v>
      </c>
    </row>
    <row r="6" spans="2:21" x14ac:dyDescent="0.25">
      <c r="B6" s="4" t="str">
        <f>IFERROR('[1]Liste des projets'!B460," ")</f>
        <v>0512-0014</v>
      </c>
      <c r="C6" s="4">
        <f>IFERROR('[1]Liste des projets'!C460," ")</f>
        <v>2012</v>
      </c>
      <c r="D6" s="5" t="str">
        <f>IFERROR('[1]Liste des projets'!D460," ")</f>
        <v>Sandvik</v>
      </c>
      <c r="E6" s="5" t="str">
        <f>IFERROR('[1]Liste des projets'!E460," ")</f>
        <v>Sandvik - Crusher station structure - Shefferville</v>
      </c>
      <c r="F6" s="4" t="str">
        <f>IFERROR('[1]Liste des projets'!F460," ")</f>
        <v>Shefferville</v>
      </c>
      <c r="G6" s="5" t="str">
        <f>IFERROR('[1]Liste des projets'!G460," ")</f>
        <v>Christian Allard</v>
      </c>
      <c r="H6" s="6" t="str">
        <f>IFERROR('[1]Liste des projets'!H460," ")</f>
        <v>Christian Allard</v>
      </c>
      <c r="I6" s="4" t="s">
        <v>8</v>
      </c>
      <c r="J6" s="14" t="str">
        <f>IFERROR('[1]Liste des projets'!J460," ")</f>
        <v>3 ‎octobre ‎2012</v>
      </c>
      <c r="K6" s="15">
        <f>'[1]Liste des projets'!K460</f>
        <v>10</v>
      </c>
      <c r="L6" s="16">
        <f>IFERROR('[1]Liste des projets'!L460," ")</f>
        <v>41185</v>
      </c>
      <c r="M6" s="17">
        <f>'[1]Liste des projets'!M460</f>
        <v>0</v>
      </c>
      <c r="N6" s="18">
        <f>IFERROR('[1]Liste des projets'!N460," ")</f>
        <v>593931.13</v>
      </c>
      <c r="O6" s="19">
        <f>IFERROR('[1]Liste des projets'!O460," ")</f>
        <v>0</v>
      </c>
      <c r="P6" s="20">
        <f>IFERROR('[1]Liste des projets'!T460," ")</f>
        <v>0</v>
      </c>
      <c r="Q6" s="21" t="str">
        <f>IFERROR('[1]Liste des projets'!U460," ")</f>
        <v>D.O. Mines</v>
      </c>
      <c r="T6" s="31" t="str">
        <f t="array" ref="T6">IFERROR(INDEX($D$2:$D$13,SMALL(IF(FREQUENCY(IF($D$2:$D$13&lt;&gt;"",MATCH($D$2:$D$13,$D$2:$D$13,0)), ROW($D$2:$D$13)-ROW($D$2)+1),ROW($D$2:$D$13)-ROW($D$2)+1),ROWS(T$2:T6)))," ")</f>
        <v>LFG Construction</v>
      </c>
    </row>
    <row r="7" spans="2:21" x14ac:dyDescent="0.25">
      <c r="B7" s="7" t="str">
        <f>IFERROR('[1]Liste des projets'!B461," ")</f>
        <v>0512-0015</v>
      </c>
      <c r="C7" s="7">
        <f>IFERROR('[1]Liste des projets'!C461," ")</f>
        <v>2012</v>
      </c>
      <c r="D7" s="8" t="str">
        <f>IFERROR('[1]Liste des projets'!D461," ")</f>
        <v>Sandvik</v>
      </c>
      <c r="E7" s="8" t="str">
        <f>IFERROR('[1]Liste des projets'!E461," ")</f>
        <v>Sandvik - Self cleaning magnet structure - Shefferville</v>
      </c>
      <c r="F7" s="7" t="str">
        <f>IFERROR('[1]Liste des projets'!F461," ")</f>
        <v>Shefferville</v>
      </c>
      <c r="G7" s="8" t="str">
        <f>IFERROR('[1]Liste des projets'!G461," ")</f>
        <v>Christian Allard</v>
      </c>
      <c r="H7" s="9" t="str">
        <f>IFERROR('[1]Liste des projets'!H461," ")</f>
        <v>n/a</v>
      </c>
      <c r="I7" s="4" t="str">
        <f>IFERROR('[1]Liste des projets'!I461," ")</f>
        <v>SA</v>
      </c>
      <c r="J7" s="22" t="str">
        <f>IFERROR('[1]Liste des projets'!J461," ")</f>
        <v>26 ‎janvier ‎2012</v>
      </c>
      <c r="K7" s="23">
        <f>'[1]Liste des projets'!K461</f>
        <v>1</v>
      </c>
      <c r="L7" s="24">
        <f>IFERROR('[1]Liste des projets'!L461," ")</f>
        <v>40934</v>
      </c>
      <c r="M7" s="25">
        <f>'[1]Liste des projets'!M461</f>
        <v>0</v>
      </c>
      <c r="N7" s="26" t="str">
        <f>IFERROR('[1]Liste des projets'!N461," ")</f>
        <v>n/a</v>
      </c>
      <c r="O7" s="27">
        <f>IFERROR('[1]Liste des projets'!O461," ")</f>
        <v>0</v>
      </c>
      <c r="P7" s="28">
        <f>IFERROR('[1]Liste des projets'!T461," ")</f>
        <v>0</v>
      </c>
      <c r="Q7" s="29" t="str">
        <f>IFERROR('[1]Liste des projets'!U461," ")</f>
        <v>D.O. Mines</v>
      </c>
      <c r="T7" t="str">
        <f t="array" ref="T7">IFERROR(INDEX($D$2:$D$13,SMALL(IF(FREQUENCY(IF($D$2:$D$13&lt;&gt;"",MATCH($D$2:$D$13,$D$2:$D$13,0)), ROW($D$2:$D$13)-ROW($D$2)+1),ROW($D$2:$D$13)-ROW($D$2)+1),ROWS(T$2:T7)))," ")</f>
        <v xml:space="preserve"> </v>
      </c>
    </row>
    <row r="8" spans="2:21" x14ac:dyDescent="0.25">
      <c r="B8" s="4" t="str">
        <f>IFERROR('[1]Liste des projets'!B462," ")</f>
        <v>0512-0017</v>
      </c>
      <c r="C8" s="4">
        <f>IFERROR('[1]Liste des projets'!C462," ")</f>
        <v>2012</v>
      </c>
      <c r="D8" s="5" t="str">
        <f>IFERROR('[1]Liste des projets'!D462," ")</f>
        <v>Xstrata</v>
      </c>
      <c r="E8" s="5" t="str">
        <f>IFERROR('[1]Liste des projets'!E462," ")</f>
        <v>Xstrata - Poutre W310 x 45 - Mine Raglan</v>
      </c>
      <c r="F8" s="4" t="str">
        <f>IFERROR('[1]Liste des projets'!F462," ")</f>
        <v>Mine Raglan</v>
      </c>
      <c r="G8" s="5" t="str">
        <f>IFERROR('[1]Liste des projets'!G462," ")</f>
        <v>Christian Allard</v>
      </c>
      <c r="H8" s="6" t="str">
        <f>IFERROR('[1]Liste des projets'!H462," ")</f>
        <v>Christian Allard</v>
      </c>
      <c r="I8" s="4" t="s">
        <v>8</v>
      </c>
      <c r="J8" s="14" t="str">
        <f>IFERROR('[1]Liste des projets'!J462," ")</f>
        <v>27 ‎janvier ‎2012</v>
      </c>
      <c r="K8" s="15">
        <f>'[1]Liste des projets'!K462</f>
        <v>1</v>
      </c>
      <c r="L8" s="16">
        <f>IFERROR('[1]Liste des projets'!L462," ")</f>
        <v>40935</v>
      </c>
      <c r="M8" s="17">
        <f>'[1]Liste des projets'!M462</f>
        <v>0</v>
      </c>
      <c r="N8" s="18">
        <f>IFERROR('[1]Liste des projets'!N462," ")</f>
        <v>7475</v>
      </c>
      <c r="O8" s="19">
        <f>IFERROR('[1]Liste des projets'!O462," ")</f>
        <v>0</v>
      </c>
      <c r="P8" s="20">
        <f>IFERROR('[1]Liste des projets'!T462," ")</f>
        <v>0</v>
      </c>
      <c r="Q8" s="21" t="str">
        <f>IFERROR('[1]Liste des projets'!U462," ")</f>
        <v>D.O. Mines</v>
      </c>
      <c r="T8" t="str">
        <f t="array" ref="T8">IFERROR(INDEX($D$2:$D$13,SMALL(IF(FREQUENCY(IF($D$2:$D$13&lt;&gt;"",MATCH($D$2:$D$13,$D$2:$D$13,0)), ROW($D$2:$D$13)-ROW($D$2)+1),ROW($D$2:$D$13)-ROW($D$2)+1),ROWS(T$2:T8)))," ")</f>
        <v xml:space="preserve"> </v>
      </c>
    </row>
    <row r="9" spans="2:21" x14ac:dyDescent="0.25">
      <c r="B9" s="7" t="str">
        <f>IFERROR('[1]Liste des projets'!B463," ")</f>
        <v>0512-0027</v>
      </c>
      <c r="C9" s="7">
        <f>IFERROR('[1]Liste des projets'!C463," ")</f>
        <v>2012</v>
      </c>
      <c r="D9" s="8" t="str">
        <f>IFERROR('[1]Liste des projets'!D463," ")</f>
        <v>Xstrata</v>
      </c>
      <c r="E9" s="8" t="str">
        <f>IFERROR('[1]Liste des projets'!E463," ")</f>
        <v>Xstrata - Caillebotis - Mine Raglan</v>
      </c>
      <c r="F9" s="7" t="str">
        <f>IFERROR('[1]Liste des projets'!F463," ")</f>
        <v>Mine Raglan</v>
      </c>
      <c r="G9" s="8" t="str">
        <f>IFERROR('[1]Liste des projets'!G463," ")</f>
        <v>Christian Allard</v>
      </c>
      <c r="H9" s="9" t="str">
        <f>IFERROR('[1]Liste des projets'!H463," ")</f>
        <v>n/a</v>
      </c>
      <c r="I9" s="4" t="str">
        <f>IFERROR('[1]Liste des projets'!I463," ")</f>
        <v>SP</v>
      </c>
      <c r="J9" s="22" t="str">
        <f>IFERROR('[1]Liste des projets'!J463," ")</f>
        <v>6 ‎février ‎2012</v>
      </c>
      <c r="K9" s="23">
        <f>'[1]Liste des projets'!K463</f>
        <v>2</v>
      </c>
      <c r="L9" s="24">
        <f>IFERROR('[1]Liste des projets'!L463," ")</f>
        <v>40945</v>
      </c>
      <c r="M9" s="25">
        <f>'[1]Liste des projets'!M463</f>
        <v>0</v>
      </c>
      <c r="N9" s="26">
        <f>IFERROR('[1]Liste des projets'!N463," ")</f>
        <v>10690</v>
      </c>
      <c r="O9" s="27">
        <f>IFERROR('[1]Liste des projets'!O463," ")</f>
        <v>0</v>
      </c>
      <c r="P9" s="28">
        <f>IFERROR('[1]Liste des projets'!T463," ")</f>
        <v>0</v>
      </c>
      <c r="Q9" s="29" t="str">
        <f>IFERROR('[1]Liste des projets'!U463," ")</f>
        <v>D.O. Mines</v>
      </c>
      <c r="T9" t="str">
        <f t="array" ref="T9">IFERROR(INDEX($D$2:$D$13,SMALL(IF(FREQUENCY(IF($D$2:$D$13&lt;&gt;"",MATCH($D$2:$D$13,$D$2:$D$13,0)), ROW($D$2:$D$13)-ROW($D$2)+1),ROW($D$2:$D$13)-ROW($D$2)+1),ROWS(T$2:T9)))," ")</f>
        <v xml:space="preserve"> </v>
      </c>
    </row>
    <row r="10" spans="2:21" x14ac:dyDescent="0.25">
      <c r="B10" s="4" t="str">
        <f>IFERROR('[1]Liste des projets'!B464," ")</f>
        <v>0512-0028</v>
      </c>
      <c r="C10" s="4">
        <f>IFERROR('[1]Liste des projets'!C464," ")</f>
        <v>2012</v>
      </c>
      <c r="D10" s="5" t="str">
        <f>IFERROR('[1]Liste des projets'!D464," ")</f>
        <v>LFG Construction</v>
      </c>
      <c r="E10" s="5" t="str">
        <f>IFERROR('[1]Liste des projets'!E464," ")</f>
        <v xml:space="preserve"> LFG - Carrefour intermodal gaspe - Carleton</v>
      </c>
      <c r="F10" s="4" t="str">
        <f>IFERROR('[1]Liste des projets'!F464," ")</f>
        <v>Carleton-Sur-Mer</v>
      </c>
      <c r="G10" s="5" t="str">
        <f>IFERROR('[1]Liste des projets'!G464," ")</f>
        <v>Christian Allard</v>
      </c>
      <c r="H10" s="6" t="str">
        <f>IFERROR('[1]Liste des projets'!H464," ")</f>
        <v>n/a</v>
      </c>
      <c r="I10" s="4" t="s">
        <v>8</v>
      </c>
      <c r="J10" s="14" t="str">
        <f>IFERROR('[1]Liste des projets'!J464," ")</f>
        <v>14 ‎mars ‎2012</v>
      </c>
      <c r="K10" s="15">
        <f>'[1]Liste des projets'!K464</f>
        <v>3</v>
      </c>
      <c r="L10" s="16">
        <f>IFERROR('[1]Liste des projets'!L464," ")</f>
        <v>40982</v>
      </c>
      <c r="M10" s="17">
        <f>'[1]Liste des projets'!M464</f>
        <v>0</v>
      </c>
      <c r="N10" s="18" t="str">
        <f>IFERROR('[1]Liste des projets'!N464," ")</f>
        <v>n/a</v>
      </c>
      <c r="O10" s="19">
        <f>IFERROR('[1]Liste des projets'!O464," ")</f>
        <v>0</v>
      </c>
      <c r="P10" s="20">
        <f>IFERROR('[1]Liste des projets'!T464," ")</f>
        <v>0</v>
      </c>
      <c r="Q10" s="21" t="str">
        <f>IFERROR('[1]Liste des projets'!U464," ")</f>
        <v>Entrepreneur</v>
      </c>
      <c r="T10" t="str">
        <f t="array" ref="T10">IFERROR(INDEX($D$2:$D$13,SMALL(IF(FREQUENCY(IF($D$2:$D$13&lt;&gt;"",MATCH($D$2:$D$13,$D$2:$D$13,0)), ROW($D$2:$D$13)-ROW($D$2)+1),ROW($D$2:$D$13)-ROW($D$2)+1),ROWS(T$2:T10)))," ")</f>
        <v xml:space="preserve"> </v>
      </c>
    </row>
    <row r="11" spans="2:21" x14ac:dyDescent="0.25">
      <c r="B11" s="7" t="str">
        <f>IFERROR('[1]Liste des projets'!B465," ")</f>
        <v>0512-0029</v>
      </c>
      <c r="C11" s="7">
        <f>IFERROR('[1]Liste des projets'!C465," ")</f>
        <v>2012</v>
      </c>
      <c r="D11" s="8" t="str">
        <f>IFERROR('[1]Liste des projets'!D465," ")</f>
        <v>Sandvik</v>
      </c>
      <c r="E11" s="8" t="str">
        <f>IFERROR('[1]Liste des projets'!E465," ")</f>
        <v>Sandvik - Primary chute -Shefferville</v>
      </c>
      <c r="F11" s="7" t="str">
        <f>IFERROR('[1]Liste des projets'!F465," ")</f>
        <v>Shefferville</v>
      </c>
      <c r="G11" s="8" t="str">
        <f>IFERROR('[1]Liste des projets'!G465," ")</f>
        <v>Christian Allard</v>
      </c>
      <c r="H11" s="9" t="str">
        <f>IFERROR('[1]Liste des projets'!H465," ")</f>
        <v>n/a</v>
      </c>
      <c r="I11" s="4" t="str">
        <f>IFERROR('[1]Liste des projets'!I465," ")</f>
        <v>SP</v>
      </c>
      <c r="J11" s="22" t="str">
        <f>IFERROR('[1]Liste des projets'!J465," ")</f>
        <v>27 ‎avril ‎2012</v>
      </c>
      <c r="K11" s="23">
        <f>'[1]Liste des projets'!K465</f>
        <v>4</v>
      </c>
      <c r="L11" s="24">
        <f>IFERROR('[1]Liste des projets'!L465," ")</f>
        <v>41026</v>
      </c>
      <c r="M11" s="25">
        <f>'[1]Liste des projets'!M465</f>
        <v>0</v>
      </c>
      <c r="N11" s="26">
        <f>IFERROR('[1]Liste des projets'!N465," ")</f>
        <v>104709</v>
      </c>
      <c r="O11" s="27">
        <f>IFERROR('[1]Liste des projets'!O465," ")</f>
        <v>0</v>
      </c>
      <c r="P11" s="28">
        <f>IFERROR('[1]Liste des projets'!T465," ")</f>
        <v>0</v>
      </c>
      <c r="Q11" s="29" t="str">
        <f>IFERROR('[1]Liste des projets'!U465," ")</f>
        <v>D.O. Mines</v>
      </c>
      <c r="T11" t="str">
        <f t="array" ref="T11">IFERROR(INDEX($D$2:$D$13,SMALL(IF(FREQUENCY(IF($D$2:$D$13&lt;&gt;"",MATCH($D$2:$D$13,$D$2:$D$13,0)), ROW($D$2:$D$13)-ROW($D$2)+1),ROW($D$2:$D$13)-ROW($D$2)+1),ROWS(T$2:T11)))," ")</f>
        <v xml:space="preserve"> </v>
      </c>
    </row>
    <row r="12" spans="2:21" x14ac:dyDescent="0.25">
      <c r="B12" s="4" t="str">
        <f>IFERROR('[1]Liste des projets'!B466," ")</f>
        <v>0512-0039</v>
      </c>
      <c r="C12" s="4">
        <f>IFERROR('[1]Liste des projets'!C466," ")</f>
        <v>2012</v>
      </c>
      <c r="D12" s="5" t="str">
        <f>IFERROR('[1]Liste des projets'!D466," ")</f>
        <v>Xstrata</v>
      </c>
      <c r="E12" s="5" t="str">
        <f>IFERROR('[1]Liste des projets'!E466," ")</f>
        <v>Xstrata Raglan - Chevalet de travail - Raglan</v>
      </c>
      <c r="F12" s="4" t="str">
        <f>IFERROR('[1]Liste des projets'!F466," ")</f>
        <v>Mine Raglan</v>
      </c>
      <c r="G12" s="5" t="str">
        <f>IFERROR('[1]Liste des projets'!G466," ")</f>
        <v>Christian Allard</v>
      </c>
      <c r="H12" s="6" t="str">
        <f>IFERROR('[1]Liste des projets'!H466," ")</f>
        <v>n/a</v>
      </c>
      <c r="I12" s="4" t="str">
        <f>IFERROR('[1]Liste des projets'!I466," ")</f>
        <v>SP</v>
      </c>
      <c r="J12" s="14" t="str">
        <f>IFERROR('[1]Liste des projets'!J466," ")</f>
        <v>17 ‎février ‎2012</v>
      </c>
      <c r="K12" s="15">
        <f>'[1]Liste des projets'!K466</f>
        <v>2</v>
      </c>
      <c r="L12" s="16">
        <f>IFERROR('[1]Liste des projets'!L466," ")</f>
        <v>40956</v>
      </c>
      <c r="M12" s="17">
        <f>'[1]Liste des projets'!M466</f>
        <v>0</v>
      </c>
      <c r="N12" s="18">
        <f>IFERROR('[1]Liste des projets'!N466," ")</f>
        <v>6050.2</v>
      </c>
      <c r="O12" s="19">
        <f>IFERROR('[1]Liste des projets'!O466," ")</f>
        <v>0</v>
      </c>
      <c r="P12" s="20">
        <f>IFERROR('[1]Liste des projets'!T466," ")</f>
        <v>0</v>
      </c>
      <c r="Q12" s="21" t="str">
        <f>IFERROR('[1]Liste des projets'!U466," ")</f>
        <v>D.O. Mines</v>
      </c>
    </row>
    <row r="13" spans="2:21" x14ac:dyDescent="0.25">
      <c r="B13" s="7" t="str">
        <f>IFERROR('[1]Liste des projets'!B467," ")</f>
        <v>0512-0042</v>
      </c>
      <c r="C13" s="7">
        <f>IFERROR('[1]Liste des projets'!C467," ")</f>
        <v>2012</v>
      </c>
      <c r="D13" s="8" t="str">
        <f>IFERROR('[1]Liste des projets'!D467," ")</f>
        <v xml:space="preserve">Cliff Natural ressources    </v>
      </c>
      <c r="E13" s="8" t="str">
        <f>IFERROR('[1]Liste des projets'!E467," ")</f>
        <v>Cliff - P250221 plate work fabrication - Bloom lake</v>
      </c>
      <c r="F13" s="7" t="str">
        <f>IFERROR('[1]Liste des projets'!F467," ")</f>
        <v>Bloom lake</v>
      </c>
      <c r="G13" s="8" t="str">
        <f>IFERROR('[1]Liste des projets'!G467," ")</f>
        <v>Christian Allard</v>
      </c>
      <c r="H13" s="9" t="str">
        <f>IFERROR('[1]Liste des projets'!H467," ")</f>
        <v>n/a</v>
      </c>
      <c r="I13" s="4" t="s">
        <v>8</v>
      </c>
      <c r="J13" s="22" t="str">
        <f>IFERROR('[1]Liste des projets'!J467," ")</f>
        <v>21 ‎février ‎2012</v>
      </c>
      <c r="K13" s="23">
        <f>'[1]Liste des projets'!K467</f>
        <v>2</v>
      </c>
      <c r="L13" s="24">
        <f>IFERROR('[1]Liste des projets'!L467," ")</f>
        <v>40960</v>
      </c>
      <c r="M13" s="25">
        <f>'[1]Liste des projets'!M467</f>
        <v>0</v>
      </c>
      <c r="N13" s="26">
        <f>IFERROR('[1]Liste des projets'!N467," ")</f>
        <v>102894</v>
      </c>
      <c r="O13" s="27">
        <f>IFERROR('[1]Liste des projets'!O467," ")</f>
        <v>0</v>
      </c>
      <c r="P13" s="28">
        <f>IFERROR('[1]Liste des projets'!T467," ")</f>
        <v>0</v>
      </c>
      <c r="Q13" s="29" t="str">
        <f>IFERROR('[1]Liste des projets'!U467," ")</f>
        <v>D.O. Mines</v>
      </c>
    </row>
    <row r="14" spans="2:21" x14ac:dyDescent="0.25">
      <c r="D14"/>
      <c r="I14"/>
      <c r="K14"/>
    </row>
    <row r="15" spans="2:21" x14ac:dyDescent="0.25">
      <c r="D15"/>
      <c r="I15"/>
      <c r="K15"/>
    </row>
    <row r="16" spans="2:21" x14ac:dyDescent="0.25">
      <c r="D16"/>
      <c r="I16"/>
      <c r="K16"/>
    </row>
    <row r="17" spans="4:11" x14ac:dyDescent="0.25">
      <c r="D17"/>
      <c r="I17"/>
      <c r="K17"/>
    </row>
    <row r="18" spans="4:11" x14ac:dyDescent="0.25">
      <c r="D18"/>
      <c r="I18"/>
      <c r="K18"/>
    </row>
    <row r="19" spans="4:11" x14ac:dyDescent="0.25">
      <c r="D19"/>
      <c r="I19"/>
      <c r="K19"/>
    </row>
    <row r="20" spans="4:11" x14ac:dyDescent="0.25">
      <c r="D20"/>
      <c r="I20"/>
      <c r="K20"/>
    </row>
    <row r="21" spans="4:11" x14ac:dyDescent="0.25">
      <c r="D21"/>
      <c r="I21"/>
      <c r="K21"/>
    </row>
    <row r="22" spans="4:11" x14ac:dyDescent="0.25">
      <c r="D22"/>
      <c r="I22"/>
      <c r="K22"/>
    </row>
    <row r="23" spans="4:11" x14ac:dyDescent="0.25">
      <c r="D23"/>
      <c r="I23"/>
      <c r="K23"/>
    </row>
    <row r="24" spans="4:11" x14ac:dyDescent="0.25">
      <c r="D24"/>
      <c r="I24"/>
      <c r="K24"/>
    </row>
    <row r="25" spans="4:11" x14ac:dyDescent="0.25">
      <c r="D25"/>
      <c r="I25"/>
      <c r="K25"/>
    </row>
    <row r="26" spans="4:11" x14ac:dyDescent="0.25">
      <c r="D26"/>
      <c r="I26"/>
      <c r="K26"/>
    </row>
  </sheetData>
  <conditionalFormatting sqref="I2:I13">
    <cfRule type="cellIs" dxfId="17" priority="11" operator="equal">
      <formula>"SS"</formula>
    </cfRule>
    <cfRule type="containsText" dxfId="16" priority="12" operator="containsText" text="SD">
      <formula>NOT(ISERROR(SEARCH("SD",I2)))</formula>
    </cfRule>
    <cfRule type="containsText" dxfId="15" priority="13" operator="containsText" text="CE">
      <formula>NOT(ISERROR(SEARCH("CE",I2)))</formula>
    </cfRule>
    <cfRule type="containsText" dxfId="14" priority="14" operator="containsText" text="CAF">
      <formula>NOT(ISERROR(SEARCH("CAF",I2)))</formula>
    </cfRule>
    <cfRule type="containsText" dxfId="13" priority="15" operator="containsText" text="SP">
      <formula>NOT(ISERROR(SEARCH("SP",I2)))</formula>
    </cfRule>
    <cfRule type="cellIs" dxfId="12" priority="16" operator="equal">
      <formula>"SA"</formula>
    </cfRule>
    <cfRule type="beginsWith" dxfId="11" priority="17" operator="beginsWith" text="S">
      <formula>LEFT(I2,1)="S"</formula>
    </cfRule>
    <cfRule type="beginsWith" dxfId="10" priority="18" operator="beginsWith" text="c">
      <formula>LEFT(I2,1)="c"</formula>
    </cfRule>
  </conditionalFormatting>
  <conditionalFormatting sqref="I2:I13">
    <cfRule type="cellIs" dxfId="9" priority="3" operator="equal">
      <formula>"SS"</formula>
    </cfRule>
    <cfRule type="containsText" dxfId="8" priority="4" operator="containsText" text="SD">
      <formula>NOT(ISERROR(SEARCH("SD",I2)))</formula>
    </cfRule>
    <cfRule type="containsText" dxfId="7" priority="5" operator="containsText" text="CE">
      <formula>NOT(ISERROR(SEARCH("CE",I2)))</formula>
    </cfRule>
    <cfRule type="containsText" dxfId="6" priority="6" operator="containsText" text="CAF">
      <formula>NOT(ISERROR(SEARCH("CAF",I2)))</formula>
    </cfRule>
    <cfRule type="containsText" dxfId="5" priority="7" operator="containsText" text="SP">
      <formula>NOT(ISERROR(SEARCH("SP",I2)))</formula>
    </cfRule>
    <cfRule type="containsText" dxfId="4" priority="8" operator="containsText" text="SA">
      <formula>NOT(ISERROR(SEARCH("SA",I2)))</formula>
    </cfRule>
    <cfRule type="beginsWith" dxfId="3" priority="9" operator="beginsWith" text="C">
      <formula>LEFT(I2,1)="C"</formula>
    </cfRule>
    <cfRule type="beginsWith" dxfId="2" priority="10" operator="beginsWith" text="S">
      <formula>LEFT(I2,1)="S"</formula>
    </cfRule>
  </conditionalFormatting>
  <conditionalFormatting sqref="B1:I13">
    <cfRule type="cellIs" dxfId="1" priority="2" operator="equal">
      <formula>0</formula>
    </cfRule>
  </conditionalFormatting>
  <conditionalFormatting sqref="J1:Q13">
    <cfRule type="cellIs" dxfId="0" priority="1" operator="equal">
      <formula>0</formula>
    </cfRule>
  </conditionalFormatting>
  <dataValidations count="2">
    <dataValidation type="list" allowBlank="1" showInputMessage="1" showErrorMessage="1" promptTitle="LÉGENDE:" prompt="CAF Contrat à facturer_x000a_CC  Contrat en cours_x000a_CE  Contrat exécuté_x000a_CF  Contrat fermer_x000a_SA  Soumission annulée_x000a_SC  Soumission en cours_x000a_SD  Soumission déposée_x000a_SP  Soumission perdue" sqref="I2:I13" xr:uid="{26ACA10B-5242-4AE5-B2C0-9B086A17DD9A}">
      <formula1>STATUS</formula1>
    </dataValidation>
    <dataValidation type="list" allowBlank="1" showInputMessage="1" showErrorMessage="1" sqref="G2:G13" xr:uid="{9A91862F-F8E8-4AB4-9280-75EC37594153}">
      <formula1>ESTIMATEUR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Audet</dc:creator>
  <cp:lastModifiedBy>Mélissa Audet</cp:lastModifiedBy>
  <dcterms:created xsi:type="dcterms:W3CDTF">2018-06-19T19:18:40Z</dcterms:created>
  <dcterms:modified xsi:type="dcterms:W3CDTF">2018-08-22T15:42:54Z</dcterms:modified>
</cp:coreProperties>
</file>