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330" codeName="{61638066-69CD-5DBD-CD94-FFEC8A4DF156}"/>
  <workbookPr showInkAnnotation="0" codeName="ThisWorkbook"/>
  <mc:AlternateContent xmlns:mc="http://schemas.openxmlformats.org/markup-compatibility/2006">
    <mc:Choice Requires="x15">
      <x15ac:absPath xmlns:x15ac="http://schemas.microsoft.com/office/spreadsheetml/2010/11/ac" url="C:\Users\miche\Desktop\"/>
    </mc:Choice>
  </mc:AlternateContent>
  <xr:revisionPtr revIDLastSave="0" documentId="13_ncr:1_{A853C44C-EE91-42FA-8ECD-32312A663262}" xr6:coauthVersionLast="33" xr6:coauthVersionMax="33" xr10:uidLastSave="{00000000-0000-0000-0000-000000000000}"/>
  <bookViews>
    <workbookView xWindow="0" yWindow="0" windowWidth="28800" windowHeight="13020" tabRatio="529" activeTab="1" xr2:uid="{00000000-000D-0000-FFFF-FFFF00000000}"/>
  </bookViews>
  <sheets>
    <sheet name="Source" sheetId="4" r:id="rId1"/>
    <sheet name="Facture" sheetId="3" r:id="rId2"/>
    <sheet name="Comptabilité" sheetId="5" r:id="rId3"/>
  </sheets>
  <definedNames>
    <definedName name="_xlnm.Print_Area" localSheetId="1">Facture!$A$1:$F$79</definedName>
  </definedNames>
  <calcPr calcId="179017"/>
</workbook>
</file>

<file path=xl/calcChain.xml><?xml version="1.0" encoding="utf-8"?>
<calcChain xmlns="http://schemas.openxmlformats.org/spreadsheetml/2006/main">
  <c r="C1" i="3" l="1"/>
  <c r="E6" i="3" s="1"/>
  <c r="C25" i="3"/>
  <c r="C24" i="3"/>
  <c r="C22" i="3"/>
  <c r="C21" i="3"/>
  <c r="C20" i="3"/>
  <c r="E31" i="3" s="1"/>
  <c r="C19" i="3"/>
  <c r="B16" i="3"/>
  <c r="C16" i="3" s="1"/>
  <c r="E8" i="3"/>
  <c r="E7" i="3"/>
  <c r="E4" i="3"/>
  <c r="B13" i="3"/>
  <c r="F34" i="3"/>
  <c r="C23" i="3"/>
  <c r="F32" i="3"/>
  <c r="A28" i="3" l="1"/>
  <c r="A30" i="3"/>
  <c r="A29" i="3"/>
  <c r="B30" i="3"/>
  <c r="B31" i="3"/>
  <c r="E29" i="3"/>
  <c r="B29" i="3"/>
  <c r="B28" i="3"/>
  <c r="E28" i="3"/>
  <c r="A31" i="3"/>
  <c r="F31" i="3" s="1"/>
  <c r="E30" i="3"/>
  <c r="F28" i="3" l="1"/>
  <c r="F30" i="3"/>
  <c r="F29" i="3"/>
  <c r="F33" i="3" l="1"/>
  <c r="F35" i="3" l="1"/>
  <c r="F36" i="3" l="1"/>
</calcChain>
</file>

<file path=xl/sharedStrings.xml><?xml version="1.0" encoding="utf-8"?>
<sst xmlns="http://schemas.openxmlformats.org/spreadsheetml/2006/main" count="124" uniqueCount="101">
  <si>
    <t>QUANTITÉ</t>
  </si>
  <si>
    <t>DESCRIPTION</t>
  </si>
  <si>
    <t>PRIX UNITAIRE</t>
  </si>
  <si>
    <t>MONTANT</t>
  </si>
  <si>
    <t>SOUS-TOTAL</t>
  </si>
  <si>
    <t>TOTAL</t>
  </si>
  <si>
    <t>Nature du transport</t>
  </si>
  <si>
    <t>Lieu de prise en charge</t>
  </si>
  <si>
    <t>Destination</t>
  </si>
  <si>
    <t>Retour</t>
  </si>
  <si>
    <t>TAUX DE RISTOURNE</t>
  </si>
  <si>
    <t>RISTOURNE</t>
  </si>
  <si>
    <t>Forfait PEC (inclus 10 km)</t>
  </si>
  <si>
    <t>11-20 km</t>
  </si>
  <si>
    <t>&gt; à 20 km</t>
  </si>
  <si>
    <t>1/2h d'attente (optionnel)</t>
  </si>
  <si>
    <t>VSL</t>
  </si>
  <si>
    <t>TPMR</t>
  </si>
  <si>
    <t>Nombre de km départ et retour garage</t>
  </si>
  <si>
    <t>DESCRIPTION DU TRANSPORT</t>
  </si>
  <si>
    <t>Temps d'attente</t>
  </si>
  <si>
    <t>Exemption de certifier et contresigner toutes les factures. Procuration n°238 - Ministère des Finances.</t>
  </si>
  <si>
    <t>Voir conditions générales au verso.</t>
  </si>
  <si>
    <t>Exempt de TVA en vertu de l'art. 44 §2,1° du CTVA.</t>
  </si>
  <si>
    <t>Date de la prestation</t>
  </si>
  <si>
    <t>Transport V.S.L.</t>
  </si>
  <si>
    <t>Transport T.P.M.R.</t>
  </si>
  <si>
    <t>1/2 h</t>
  </si>
  <si>
    <t>2h00</t>
  </si>
  <si>
    <t>2h30</t>
  </si>
  <si>
    <t>1h30</t>
  </si>
  <si>
    <t>Tarif 2013</t>
  </si>
  <si>
    <t>Croix-Rouge de Belgique - Rue de Stalle, 96 - 1180 Bruxelles - BCE 0406.729.809</t>
  </si>
  <si>
    <t>Toutes nos factures sont payables au grand comptant.  Le non paiement à échéance entrainera de plein droit et sans mise en demeure, en plus du principal, le paiement à titre de clause pénale d'une indemnité de 10% des sommes dues avec un minimum de 50 €, et d'un intérêt de retard de 12% l'an.  En cas de litige, les tribunaux de Bruxelles seront seuls compétents.</t>
  </si>
  <si>
    <t>Unsere Rechnungen werden immer bar bezahlt. Bei Nichtzahlung am Fälligkeitsdatum werden von Rechts wegen und ohne Inverzugsetzung zusätzlich zum Hauptbetrag als Vertragsstrafe eine 10%ige Entschädignung der geschuldeten Beträge mit einem Mindestbetrag von 50€ und Verzugszinsen zu einem Satz von 12% jährlich berechnet.  Gerichtsstand ist Brüssel.</t>
  </si>
  <si>
    <t>Al onze facture zijn contant te betalen.  Het bedrag van elke factuur dat niet volledig betaald is op de vervaldag wordt van rechtswege en zonder ingebrekestelling verhoogd met een forfaitaire schadevergoeding gelijk aan 10% van het verschuldigde bedrag met een minimum van 50 €, en met een intrest van 12% per jaar. Elk geschil behoort tot de uitsluitende bevoegdheid van de rechtbanken van Brussel.</t>
  </si>
  <si>
    <t>Rue, n°, bte:</t>
  </si>
  <si>
    <t>Code postal, localité:</t>
  </si>
  <si>
    <t>Téléphone:</t>
  </si>
  <si>
    <t>Personne de contact:</t>
  </si>
  <si>
    <t>Mail:</t>
  </si>
  <si>
    <t>Compte bancaire IBAN:</t>
  </si>
  <si>
    <t>Conditions générales</t>
  </si>
  <si>
    <t>N° FACTURE</t>
  </si>
  <si>
    <t>DATE DE FACTURE</t>
  </si>
  <si>
    <t>ECHEANCE</t>
  </si>
  <si>
    <t xml:space="preserve">MERCI  DE VOTRE CONFIANCE !
</t>
  </si>
  <si>
    <t xml:space="preserve">Données pour le paiement </t>
  </si>
  <si>
    <t>7190 Ecaussinnes</t>
  </si>
  <si>
    <t>Chauffeur</t>
  </si>
  <si>
    <t>CHR Soignies</t>
  </si>
  <si>
    <t>STIG</t>
  </si>
  <si>
    <t>Transport S.T.I.G.</t>
  </si>
  <si>
    <t>Nom</t>
  </si>
  <si>
    <t>FACTURE
Transport social</t>
  </si>
  <si>
    <t>Nom et Prénom</t>
  </si>
  <si>
    <t>Résidence</t>
  </si>
  <si>
    <t>Adresse</t>
  </si>
  <si>
    <t>Ville</t>
  </si>
  <si>
    <t>Date facture</t>
  </si>
  <si>
    <t>Date prestation</t>
  </si>
  <si>
    <t>Type transport</t>
  </si>
  <si>
    <t>Lieu de départ</t>
  </si>
  <si>
    <t>Lieu d'arrivée</t>
  </si>
  <si>
    <t>Nbre de Km.</t>
  </si>
  <si>
    <t>tps attente</t>
  </si>
  <si>
    <t>Taux de remise</t>
  </si>
  <si>
    <t>Crotin Jules</t>
  </si>
  <si>
    <t>Comme cez soi</t>
  </si>
  <si>
    <t>Rue Charles Stiernon 16</t>
  </si>
  <si>
    <t>Domicile</t>
  </si>
  <si>
    <t>OUI</t>
  </si>
  <si>
    <t>Michel</t>
  </si>
  <si>
    <t>Véronique</t>
  </si>
  <si>
    <t>7060 Soignies</t>
  </si>
  <si>
    <t>Brocante Julien</t>
  </si>
  <si>
    <t>Rue du Lombart 36</t>
  </si>
  <si>
    <t>Géry</t>
  </si>
  <si>
    <t>Rue du Branat 6 7063 Neufvilles</t>
  </si>
  <si>
    <t>Doudou Charles</t>
  </si>
  <si>
    <t>Résidence CPAS</t>
  </si>
  <si>
    <t>Rue de l'église 4</t>
  </si>
  <si>
    <t>SHR Tilleriau 7060 Soignies</t>
  </si>
  <si>
    <t>Baudouin Luc</t>
  </si>
  <si>
    <t>Rue Ernest Martel 5</t>
  </si>
  <si>
    <t>Martine</t>
  </si>
  <si>
    <t>CHU Jolimont</t>
  </si>
  <si>
    <t>Martial Louis</t>
  </si>
  <si>
    <t>Rue de la brocante 123</t>
  </si>
  <si>
    <t>7090 Braine-le-Come</t>
  </si>
  <si>
    <t>Rue du Brabant 43 7090 Braione-le-Comte</t>
  </si>
  <si>
    <t>NON</t>
  </si>
  <si>
    <t>Boulot Jules</t>
  </si>
  <si>
    <t>Rue Neuve 2A</t>
  </si>
  <si>
    <t>CHU Tivoli 7100 La Louvière</t>
  </si>
  <si>
    <t>N° Facture</t>
  </si>
  <si>
    <t>N° facture</t>
  </si>
  <si>
    <t>Sous-total</t>
  </si>
  <si>
    <t>Ristourne</t>
  </si>
  <si>
    <t>Total à payer</t>
  </si>
  <si>
    <t>Nom et prénom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</si>
</sst>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44" formatCode="_-* #,##0.00\ &quot;€&quot;_-;\-* #,##0.00\ &quot;€&quot;_-;_-* &quot;-&quot;??\ &quot;€&quot;_-;_-@_-"/>
    <numFmt numFmtId="164" formatCode="@\ \ "/>
    <numFmt numFmtId="165" formatCode="[$-40C]d\ mmmm\ yyyy;@"/>
    <numFmt numFmtId="166" formatCode="_-* #,##0.00\ [$€-40C]_-;\-* #,##0.00\ [$€-40C]_-;_-* &quot;-&quot;??\ [$€-40C]_-;_-@_-"/>
    <numFmt numFmtId="167" formatCode="[$-F800]dddd\,\ mmmm\ dd\,\ yyyy"/>
    <numFmt numFmtId="168" formatCode="#&quot; kilomètres&quot;"/>
    <numFmt numFmtId="169" formatCode="&quot;Facture 2018-TS-&quot;"/>
    <numFmt numFmtId="170" formatCode="&quot;Facture 2018-TS-&quot;000"/>
    <numFmt numFmtId="171" formatCode="&quot;TS-2018-&quot;000"/>
    <numFmt numFmtId="172" formatCode="[$-80C]d\ mmmm\ yyyy;@"/>
  </numFmts>
  <fonts count="20" x14ac:knownFonts="1">
    <font>
      <sz val="10"/>
      <name val="Arial"/>
    </font>
    <font>
      <b/>
      <sz val="18"/>
      <name val="Arial"/>
      <family val="2"/>
    </font>
    <font>
      <b/>
      <i/>
      <sz val="10"/>
      <name val="Arial"/>
      <family val="2"/>
    </font>
    <font>
      <b/>
      <sz val="10"/>
      <name val="Arial"/>
      <family val="2"/>
    </font>
    <font>
      <sz val="10"/>
      <name val="Arial"/>
      <family val="2"/>
    </font>
    <font>
      <i/>
      <sz val="10"/>
      <name val="Arial"/>
      <family val="2"/>
    </font>
    <font>
      <sz val="9"/>
      <name val="Arial"/>
      <family val="2"/>
    </font>
    <font>
      <b/>
      <sz val="9"/>
      <name val="Arial"/>
      <family val="2"/>
    </font>
    <font>
      <sz val="12"/>
      <name val="Arial"/>
      <family val="2"/>
    </font>
    <font>
      <b/>
      <sz val="12"/>
      <name val="Arial"/>
      <family val="2"/>
    </font>
    <font>
      <b/>
      <u/>
      <sz val="10"/>
      <name val="Arial"/>
      <family val="2"/>
    </font>
    <font>
      <u/>
      <sz val="10"/>
      <name val="Arial"/>
      <family val="2"/>
    </font>
    <font>
      <sz val="18"/>
      <name val="Arial"/>
      <family val="2"/>
    </font>
    <font>
      <sz val="16"/>
      <name val="Arial"/>
      <family val="2"/>
    </font>
    <font>
      <sz val="22"/>
      <name val="Arial"/>
      <family val="2"/>
    </font>
    <font>
      <u/>
      <sz val="10"/>
      <color theme="10"/>
      <name val="Arial"/>
      <family val="2"/>
    </font>
    <font>
      <sz val="10"/>
      <color theme="1"/>
      <name val="Arial"/>
      <family val="2"/>
    </font>
    <font>
      <b/>
      <sz val="10"/>
      <color theme="1"/>
      <name val="Arial"/>
      <family val="2"/>
    </font>
    <font>
      <i/>
      <sz val="10"/>
      <color rgb="FFFF0000"/>
      <name val="Arial"/>
      <family val="2"/>
    </font>
    <font>
      <sz val="10"/>
      <color theme="0"/>
      <name val="Arial"/>
      <family val="2"/>
    </font>
  </fonts>
  <fills count="12">
    <fill>
      <patternFill patternType="none"/>
    </fill>
    <fill>
      <patternFill patternType="gray125"/>
    </fill>
    <fill>
      <patternFill patternType="solid">
        <fgColor indexed="42"/>
        <bgColor indexed="64"/>
      </patternFill>
    </fill>
    <fill>
      <patternFill patternType="solid">
        <fgColor indexed="45"/>
        <bgColor indexed="64"/>
      </patternFill>
    </fill>
    <fill>
      <patternFill patternType="solid">
        <fgColor theme="4" tint="0.79998168889431442"/>
        <bgColor theme="4" tint="0.79998168889431442"/>
      </patternFill>
    </fill>
    <fill>
      <patternFill patternType="solid">
        <fgColor rgb="FFADC6CF"/>
        <bgColor indexed="64"/>
      </patternFill>
    </fill>
    <fill>
      <patternFill patternType="solid">
        <fgColor theme="0"/>
        <bgColor indexed="64"/>
      </patternFill>
    </fill>
    <fill>
      <patternFill patternType="solid">
        <fgColor theme="0" tint="-0.14999847407452621"/>
        <bgColor indexed="64"/>
      </patternFill>
    </fill>
    <fill>
      <patternFill patternType="solid">
        <fgColor rgb="FFCCECFF"/>
        <bgColor indexed="64"/>
      </patternFill>
    </fill>
    <fill>
      <patternFill patternType="solid">
        <fgColor rgb="FFEFFFEF"/>
        <bgColor indexed="64"/>
      </patternFill>
    </fill>
    <fill>
      <patternFill patternType="solid">
        <fgColor theme="6" tint="0.39994506668294322"/>
        <bgColor indexed="64"/>
      </patternFill>
    </fill>
    <fill>
      <gradientFill>
        <stop position="0">
          <color rgb="FF92D050"/>
        </stop>
        <stop position="1">
          <color rgb="FFFFFF00"/>
        </stop>
      </gradient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theme="4"/>
      </left>
      <right style="thin">
        <color theme="4"/>
      </right>
      <top style="thin">
        <color theme="4"/>
      </top>
      <bottom style="thin">
        <color theme="4"/>
      </bottom>
      <diagonal/>
    </border>
    <border>
      <left style="thin">
        <color theme="4"/>
      </left>
      <right style="thin">
        <color theme="4"/>
      </right>
      <top/>
      <bottom style="thin">
        <color theme="4"/>
      </bottom>
      <diagonal/>
    </border>
    <border>
      <left/>
      <right style="thin">
        <color theme="4"/>
      </right>
      <top style="thin">
        <color theme="4"/>
      </top>
      <bottom style="thin">
        <color theme="4"/>
      </bottom>
      <diagonal/>
    </border>
    <border>
      <left/>
      <right style="thin">
        <color theme="4"/>
      </right>
      <top/>
      <bottom style="thin">
        <color theme="4"/>
      </bottom>
      <diagonal/>
    </border>
  </borders>
  <cellStyleXfs count="2">
    <xf numFmtId="0" fontId="0" fillId="0" borderId="0"/>
    <xf numFmtId="0" fontId="15" fillId="0" borderId="0" applyNumberFormat="0" applyFill="0" applyBorder="0" applyAlignment="0" applyProtection="0"/>
  </cellStyleXfs>
  <cellXfs count="136">
    <xf numFmtId="0" fontId="0" fillId="0" borderId="0" xfId="0"/>
    <xf numFmtId="0" fontId="1" fillId="0" borderId="0" xfId="0" applyFont="1"/>
    <xf numFmtId="0" fontId="0" fillId="0" borderId="0" xfId="0" applyAlignment="1">
      <alignment vertical="center"/>
    </xf>
    <xf numFmtId="0" fontId="3" fillId="2" borderId="1" xfId="0" applyFont="1" applyFill="1" applyBorder="1" applyAlignment="1">
      <alignment horizontal="center" vertical="center"/>
    </xf>
    <xf numFmtId="0" fontId="3" fillId="2" borderId="2" xfId="0" applyFont="1" applyFill="1" applyBorder="1" applyAlignment="1">
      <alignment horizontal="center" vertical="center"/>
    </xf>
    <xf numFmtId="0" fontId="0" fillId="0" borderId="0" xfId="0" applyAlignment="1">
      <alignment horizontal="left" vertical="center"/>
    </xf>
    <xf numFmtId="164" fontId="0" fillId="0" borderId="0" xfId="0" applyNumberFormat="1" applyAlignment="1">
      <alignment horizontal="right" vertical="center"/>
    </xf>
    <xf numFmtId="164" fontId="3" fillId="0" borderId="0" xfId="0" applyNumberFormat="1" applyFont="1" applyAlignment="1">
      <alignment horizontal="right" vertical="center"/>
    </xf>
    <xf numFmtId="0" fontId="3" fillId="2" borderId="3" xfId="0" applyFont="1" applyFill="1" applyBorder="1" applyAlignment="1">
      <alignment vertical="center"/>
    </xf>
    <xf numFmtId="0" fontId="3" fillId="2" borderId="4" xfId="0" applyFont="1" applyFill="1" applyBorder="1" applyAlignment="1">
      <alignment vertical="center"/>
    </xf>
    <xf numFmtId="0" fontId="0" fillId="0" borderId="0" xfId="0" applyBorder="1"/>
    <xf numFmtId="0" fontId="0" fillId="0" borderId="5" xfId="0" applyBorder="1"/>
    <xf numFmtId="164" fontId="4" fillId="0" borderId="0" xfId="0" applyNumberFormat="1" applyFont="1" applyAlignment="1">
      <alignment horizontal="right" vertical="center"/>
    </xf>
    <xf numFmtId="0" fontId="4" fillId="0" borderId="0" xfId="0" applyFont="1"/>
    <xf numFmtId="0" fontId="16" fillId="4" borderId="16" xfId="0" applyFont="1" applyFill="1" applyBorder="1"/>
    <xf numFmtId="0" fontId="16" fillId="0" borderId="17" xfId="0" applyFont="1" applyBorder="1"/>
    <xf numFmtId="0" fontId="16" fillId="4" borderId="17" xfId="0" applyFont="1" applyFill="1" applyBorder="1"/>
    <xf numFmtId="166" fontId="0" fillId="0" borderId="6" xfId="0" applyNumberFormat="1" applyBorder="1" applyAlignment="1">
      <alignment vertical="center"/>
    </xf>
    <xf numFmtId="166" fontId="0" fillId="0" borderId="7" xfId="0" applyNumberFormat="1" applyBorder="1" applyAlignment="1">
      <alignment vertical="center"/>
    </xf>
    <xf numFmtId="166" fontId="0" fillId="3" borderId="8" xfId="0" applyNumberFormat="1" applyFill="1" applyBorder="1" applyAlignment="1">
      <alignment horizontal="right" vertical="center"/>
    </xf>
    <xf numFmtId="166" fontId="0" fillId="3" borderId="9" xfId="0" applyNumberFormat="1" applyFill="1" applyBorder="1" applyAlignment="1">
      <alignment horizontal="left" vertical="center"/>
    </xf>
    <xf numFmtId="0" fontId="0" fillId="0" borderId="10" xfId="0" applyBorder="1" applyAlignment="1">
      <alignment vertical="center"/>
    </xf>
    <xf numFmtId="0" fontId="0" fillId="0" borderId="11" xfId="0" applyBorder="1" applyAlignment="1">
      <alignment vertical="center"/>
    </xf>
    <xf numFmtId="0" fontId="0" fillId="0" borderId="12" xfId="0" applyBorder="1" applyAlignment="1">
      <alignment vertical="center"/>
    </xf>
    <xf numFmtId="0" fontId="0" fillId="0" borderId="0" xfId="0" applyBorder="1" applyAlignment="1">
      <alignment vertical="center"/>
    </xf>
    <xf numFmtId="0" fontId="0" fillId="0" borderId="13" xfId="0" applyBorder="1" applyAlignment="1">
      <alignment vertical="center"/>
    </xf>
    <xf numFmtId="0" fontId="0" fillId="0" borderId="5" xfId="0" applyBorder="1" applyAlignment="1">
      <alignment vertical="center"/>
    </xf>
    <xf numFmtId="0" fontId="3" fillId="2" borderId="4" xfId="0" applyFont="1" applyFill="1" applyBorder="1" applyAlignment="1">
      <alignment horizontal="left" vertical="center"/>
    </xf>
    <xf numFmtId="0" fontId="2" fillId="0" borderId="11" xfId="0" applyFont="1" applyBorder="1" applyAlignment="1">
      <alignment vertical="center"/>
    </xf>
    <xf numFmtId="0" fontId="2" fillId="0" borderId="10" xfId="0" applyFont="1" applyBorder="1" applyAlignment="1">
      <alignment vertical="center"/>
    </xf>
    <xf numFmtId="0" fontId="2" fillId="0" borderId="12" xfId="0" applyFont="1" applyBorder="1" applyAlignment="1">
      <alignment vertical="center"/>
    </xf>
    <xf numFmtId="0" fontId="2" fillId="0" borderId="13" xfId="0" applyFont="1" applyBorder="1" applyAlignment="1">
      <alignment vertical="center"/>
    </xf>
    <xf numFmtId="0" fontId="5" fillId="0" borderId="14" xfId="0" applyFont="1" applyBorder="1" applyAlignment="1">
      <alignment vertical="center"/>
    </xf>
    <xf numFmtId="0" fontId="5" fillId="0" borderId="6" xfId="0" applyFont="1" applyBorder="1" applyAlignment="1">
      <alignment vertical="center"/>
    </xf>
    <xf numFmtId="0" fontId="5" fillId="0" borderId="7" xfId="0" applyFont="1" applyBorder="1" applyAlignment="1">
      <alignment vertical="center"/>
    </xf>
    <xf numFmtId="1" fontId="0" fillId="0" borderId="8" xfId="0" applyNumberFormat="1" applyBorder="1" applyAlignment="1">
      <alignment horizontal="center" vertical="center"/>
    </xf>
    <xf numFmtId="1" fontId="0" fillId="0" borderId="9" xfId="0" applyNumberFormat="1" applyBorder="1" applyAlignment="1">
      <alignment horizontal="center" vertical="center"/>
    </xf>
    <xf numFmtId="0" fontId="6" fillId="0" borderId="0" xfId="0" applyFont="1"/>
    <xf numFmtId="0" fontId="7" fillId="0" borderId="0" xfId="0" applyFont="1"/>
    <xf numFmtId="0" fontId="16" fillId="4" borderId="18" xfId="0" applyFont="1" applyFill="1" applyBorder="1"/>
    <xf numFmtId="0" fontId="4" fillId="5" borderId="0" xfId="0" applyFont="1" applyFill="1"/>
    <xf numFmtId="0" fontId="0" fillId="5" borderId="0" xfId="0" applyFill="1"/>
    <xf numFmtId="4" fontId="0" fillId="0" borderId="0" xfId="0" applyNumberFormat="1"/>
    <xf numFmtId="0" fontId="0" fillId="0" borderId="0" xfId="0" applyFill="1"/>
    <xf numFmtId="0" fontId="0" fillId="0" borderId="0" xfId="0" applyFill="1" applyAlignment="1">
      <alignment vertical="center"/>
    </xf>
    <xf numFmtId="0" fontId="4" fillId="0" borderId="0" xfId="0" applyFont="1" applyFill="1"/>
    <xf numFmtId="0" fontId="4" fillId="0" borderId="0" xfId="0" applyFont="1" applyFill="1" applyBorder="1"/>
    <xf numFmtId="0" fontId="0" fillId="0" borderId="0" xfId="0" applyFill="1" applyBorder="1"/>
    <xf numFmtId="0" fontId="17" fillId="0" borderId="0" xfId="0" applyFont="1" applyFill="1" applyBorder="1" applyAlignment="1">
      <alignment horizontal="center"/>
    </xf>
    <xf numFmtId="0" fontId="0" fillId="5" borderId="0" xfId="0" applyFill="1" applyAlignment="1">
      <alignment horizontal="left"/>
    </xf>
    <xf numFmtId="0" fontId="16" fillId="0" borderId="19" xfId="0" applyFont="1" applyBorder="1"/>
    <xf numFmtId="0" fontId="16" fillId="4" borderId="19" xfId="0" applyFont="1" applyFill="1" applyBorder="1"/>
    <xf numFmtId="0" fontId="4" fillId="0" borderId="0" xfId="0" applyFont="1" applyFill="1" applyAlignment="1">
      <alignment vertical="center"/>
    </xf>
    <xf numFmtId="0" fontId="4" fillId="0" borderId="15" xfId="0" applyFont="1" applyBorder="1" applyAlignment="1">
      <alignment vertical="center"/>
    </xf>
    <xf numFmtId="0" fontId="4" fillId="0" borderId="8" xfId="0" applyFont="1" applyBorder="1" applyAlignment="1">
      <alignment vertical="center"/>
    </xf>
    <xf numFmtId="0" fontId="4" fillId="0" borderId="8" xfId="0" applyFont="1" applyFill="1" applyBorder="1" applyAlignment="1">
      <alignment vertical="center"/>
    </xf>
    <xf numFmtId="0" fontId="3" fillId="0" borderId="8" xfId="0" applyFont="1" applyBorder="1" applyAlignment="1">
      <alignment vertical="center"/>
    </xf>
    <xf numFmtId="0" fontId="4" fillId="0" borderId="9" xfId="0" applyFont="1" applyBorder="1" applyAlignment="1">
      <alignment vertical="center"/>
    </xf>
    <xf numFmtId="166" fontId="3" fillId="6" borderId="0" xfId="0" applyNumberFormat="1" applyFont="1" applyFill="1" applyBorder="1" applyAlignment="1">
      <alignment horizontal="left" vertical="center"/>
    </xf>
    <xf numFmtId="0" fontId="8" fillId="0" borderId="0" xfId="0" applyFont="1" applyAlignment="1">
      <alignment horizontal="left"/>
    </xf>
    <xf numFmtId="0" fontId="9" fillId="0" borderId="0" xfId="0" applyFont="1"/>
    <xf numFmtId="0" fontId="8" fillId="0" borderId="0" xfId="0" applyFont="1"/>
    <xf numFmtId="0" fontId="0" fillId="7" borderId="0" xfId="0" applyFill="1"/>
    <xf numFmtId="0" fontId="18" fillId="7" borderId="0" xfId="0" applyFont="1" applyFill="1" applyBorder="1"/>
    <xf numFmtId="0" fontId="0" fillId="7" borderId="0" xfId="0" applyFill="1" applyBorder="1"/>
    <xf numFmtId="0" fontId="0" fillId="7" borderId="0" xfId="0" applyFill="1" applyAlignment="1">
      <alignment vertical="center"/>
    </xf>
    <xf numFmtId="0" fontId="4" fillId="0" borderId="0" xfId="0" applyFont="1" applyBorder="1" applyAlignment="1">
      <alignment vertical="center"/>
    </xf>
    <xf numFmtId="0" fontId="4" fillId="7" borderId="0" xfId="0" applyFont="1" applyFill="1"/>
    <xf numFmtId="165" fontId="0" fillId="0" borderId="0" xfId="0" applyNumberFormat="1" applyBorder="1" applyAlignment="1">
      <alignment horizontal="left" shrinkToFit="1"/>
    </xf>
    <xf numFmtId="0" fontId="11" fillId="0" borderId="0" xfId="0" applyFont="1" applyBorder="1" applyAlignment="1">
      <alignment horizontal="left" vertical="center"/>
    </xf>
    <xf numFmtId="0" fontId="3" fillId="0" borderId="0" xfId="0" applyFont="1" applyAlignment="1">
      <alignment horizontal="centerContinuous" vertical="center" wrapText="1"/>
    </xf>
    <xf numFmtId="0" fontId="0" fillId="0" borderId="0" xfId="0" applyAlignment="1">
      <alignment horizontal="centerContinuous" vertical="center"/>
    </xf>
    <xf numFmtId="164" fontId="3" fillId="0" borderId="0" xfId="0" applyNumberFormat="1" applyFont="1" applyAlignment="1">
      <alignment horizontal="centerContinuous" vertical="center"/>
    </xf>
    <xf numFmtId="166" fontId="3" fillId="6" borderId="0" xfId="0" applyNumberFormat="1" applyFont="1" applyFill="1" applyBorder="1" applyAlignment="1">
      <alignment horizontal="centerContinuous" vertical="center"/>
    </xf>
    <xf numFmtId="0" fontId="15" fillId="0" borderId="6" xfId="1" applyBorder="1" applyAlignment="1">
      <alignment vertical="center"/>
    </xf>
    <xf numFmtId="165" fontId="0" fillId="0" borderId="1" xfId="0" applyNumberFormat="1" applyBorder="1" applyAlignment="1">
      <alignment horizontal="center" shrinkToFit="1"/>
    </xf>
    <xf numFmtId="0" fontId="18" fillId="7" borderId="0" xfId="0" applyFont="1" applyFill="1" applyBorder="1" applyAlignment="1">
      <alignment horizontal="left"/>
    </xf>
    <xf numFmtId="0" fontId="16" fillId="0" borderId="16" xfId="0" applyFont="1" applyBorder="1"/>
    <xf numFmtId="171" fontId="0" fillId="0" borderId="0" xfId="0" applyNumberFormat="1" applyAlignment="1">
      <alignment horizontal="left"/>
    </xf>
    <xf numFmtId="172" fontId="0" fillId="0" borderId="0" xfId="0" applyNumberFormat="1" applyAlignment="1">
      <alignment horizontal="left"/>
    </xf>
    <xf numFmtId="0" fontId="10" fillId="8" borderId="14" xfId="0" applyFont="1" applyFill="1" applyBorder="1" applyAlignment="1">
      <alignment horizontal="left" vertical="center"/>
    </xf>
    <xf numFmtId="0" fontId="11" fillId="8" borderId="11" xfId="0" applyFont="1" applyFill="1" applyBorder="1" applyAlignment="1">
      <alignment horizontal="left" vertical="center"/>
    </xf>
    <xf numFmtId="0" fontId="11" fillId="8" borderId="10" xfId="0" applyFont="1" applyFill="1" applyBorder="1" applyAlignment="1">
      <alignment horizontal="left" vertical="center"/>
    </xf>
    <xf numFmtId="0" fontId="4" fillId="8" borderId="6" xfId="0" applyFont="1" applyFill="1" applyBorder="1" applyAlignment="1">
      <alignment horizontal="left" vertical="center"/>
    </xf>
    <xf numFmtId="166" fontId="3" fillId="8" borderId="0" xfId="0" applyNumberFormat="1" applyFont="1" applyFill="1" applyBorder="1" applyAlignment="1">
      <alignment horizontal="left" vertical="center"/>
    </xf>
    <xf numFmtId="0" fontId="0" fillId="8" borderId="12" xfId="0" applyFill="1" applyBorder="1" applyAlignment="1">
      <alignment horizontal="left" vertical="center"/>
    </xf>
    <xf numFmtId="0" fontId="4" fillId="8" borderId="0" xfId="0" applyFont="1" applyFill="1" applyBorder="1" applyAlignment="1">
      <alignment horizontal="left" vertical="center"/>
    </xf>
    <xf numFmtId="0" fontId="4" fillId="8" borderId="7" xfId="0" applyFont="1" applyFill="1" applyBorder="1" applyAlignment="1">
      <alignment horizontal="left" vertical="center"/>
    </xf>
    <xf numFmtId="170" fontId="4" fillId="8" borderId="5" xfId="0" applyNumberFormat="1" applyFont="1" applyFill="1" applyBorder="1" applyAlignment="1">
      <alignment horizontal="left" vertical="center"/>
    </xf>
    <xf numFmtId="169" fontId="0" fillId="8" borderId="13" xfId="0" applyNumberFormat="1" applyFill="1" applyBorder="1" applyAlignment="1">
      <alignment horizontal="left" vertical="center"/>
    </xf>
    <xf numFmtId="9" fontId="0" fillId="0" borderId="0" xfId="0" applyNumberFormat="1"/>
    <xf numFmtId="172" fontId="4" fillId="0" borderId="0" xfId="0" applyNumberFormat="1" applyFont="1" applyAlignment="1">
      <alignment horizontal="left"/>
    </xf>
    <xf numFmtId="49" fontId="4" fillId="0" borderId="0" xfId="0" applyNumberFormat="1" applyFont="1"/>
    <xf numFmtId="49" fontId="0" fillId="0" borderId="0" xfId="0" applyNumberFormat="1"/>
    <xf numFmtId="0" fontId="13" fillId="0" borderId="0" xfId="0" applyFont="1" applyFill="1" applyAlignment="1" applyProtection="1">
      <alignment horizontal="left" vertical="center"/>
    </xf>
    <xf numFmtId="0" fontId="14" fillId="0" borderId="0" xfId="0" applyFont="1" applyFill="1" applyAlignment="1" applyProtection="1">
      <alignment horizontal="left" vertical="center"/>
    </xf>
    <xf numFmtId="49" fontId="0" fillId="0" borderId="0" xfId="0" applyNumberFormat="1" applyAlignment="1">
      <alignment vertical="center"/>
    </xf>
    <xf numFmtId="0" fontId="19" fillId="0" borderId="0" xfId="0" applyFont="1"/>
    <xf numFmtId="0" fontId="0" fillId="9" borderId="5" xfId="0" applyFill="1" applyBorder="1" applyAlignment="1" applyProtection="1">
      <alignment horizontal="left" vertical="center"/>
    </xf>
    <xf numFmtId="0" fontId="0" fillId="9" borderId="0" xfId="0" applyFill="1" applyBorder="1" applyAlignment="1" applyProtection="1">
      <alignment horizontal="left" vertical="center"/>
    </xf>
    <xf numFmtId="0" fontId="4" fillId="0" borderId="0" xfId="0" applyFont="1" applyAlignment="1">
      <alignment vertical="center"/>
    </xf>
    <xf numFmtId="0" fontId="3" fillId="0" borderId="0" xfId="0" applyFont="1"/>
    <xf numFmtId="44" fontId="0" fillId="0" borderId="0" xfId="0" applyNumberFormat="1" applyAlignment="1">
      <alignment horizontal="center"/>
    </xf>
    <xf numFmtId="0" fontId="13" fillId="10" borderId="0" xfId="0" applyFont="1" applyFill="1" applyAlignment="1" applyProtection="1">
      <alignment horizontal="left" vertical="center"/>
    </xf>
    <xf numFmtId="0" fontId="13" fillId="10" borderId="0" xfId="0" applyFont="1" applyFill="1"/>
    <xf numFmtId="165" fontId="0" fillId="10" borderId="1" xfId="0" applyNumberFormat="1" applyFill="1" applyBorder="1" applyAlignment="1" applyProtection="1">
      <alignment horizontal="center" shrinkToFit="1"/>
    </xf>
    <xf numFmtId="0" fontId="0" fillId="10" borderId="7" xfId="0" applyFill="1" applyBorder="1" applyAlignment="1" applyProtection="1">
      <alignment vertical="center"/>
    </xf>
    <xf numFmtId="167" fontId="0" fillId="10" borderId="11" xfId="0" applyNumberFormat="1" applyFill="1" applyBorder="1" applyAlignment="1" applyProtection="1">
      <alignment horizontal="left" vertical="center"/>
    </xf>
    <xf numFmtId="0" fontId="3" fillId="10" borderId="0" xfId="0" applyFont="1" applyFill="1" applyAlignment="1" applyProtection="1"/>
    <xf numFmtId="0" fontId="0" fillId="10" borderId="0" xfId="0" applyFont="1" applyFill="1" applyBorder="1" applyAlignment="1" applyProtection="1">
      <alignment vertical="center"/>
    </xf>
    <xf numFmtId="168" fontId="0" fillId="10" borderId="0" xfId="0" applyNumberFormat="1" applyFont="1" applyFill="1" applyBorder="1" applyAlignment="1" applyProtection="1">
      <alignment horizontal="left" vertical="center"/>
    </xf>
    <xf numFmtId="0" fontId="0" fillId="10" borderId="5" xfId="0" applyFill="1" applyBorder="1" applyAlignment="1" applyProtection="1">
      <alignment horizontal="left" vertical="center"/>
    </xf>
    <xf numFmtId="10" fontId="0" fillId="10" borderId="9" xfId="0" applyNumberFormat="1" applyFill="1" applyBorder="1" applyAlignment="1" applyProtection="1">
      <alignment horizontal="right" vertical="center"/>
    </xf>
    <xf numFmtId="171" fontId="0" fillId="11" borderId="1" xfId="0" applyNumberFormat="1" applyFill="1" applyBorder="1" applyAlignment="1" applyProtection="1">
      <alignment horizontal="center" shrinkToFit="1"/>
      <protection locked="0"/>
    </xf>
    <xf numFmtId="0" fontId="4" fillId="0" borderId="6" xfId="0" applyFont="1" applyBorder="1" applyAlignment="1">
      <alignment horizontal="left" vertical="center" indent="1"/>
    </xf>
    <xf numFmtId="0" fontId="0" fillId="0" borderId="0" xfId="0" applyBorder="1" applyAlignment="1">
      <alignment horizontal="left" vertical="center" indent="1"/>
    </xf>
    <xf numFmtId="0" fontId="0" fillId="0" borderId="12" xfId="0" applyBorder="1" applyAlignment="1">
      <alignment horizontal="left" vertical="center" indent="1"/>
    </xf>
    <xf numFmtId="0" fontId="3" fillId="2" borderId="2" xfId="0" applyFont="1" applyFill="1" applyBorder="1" applyAlignment="1">
      <alignment vertical="center"/>
    </xf>
    <xf numFmtId="0" fontId="0" fillId="0" borderId="3" xfId="0" applyBorder="1" applyAlignment="1">
      <alignment vertical="center"/>
    </xf>
    <xf numFmtId="0" fontId="8" fillId="0" borderId="0" xfId="0" applyFont="1" applyAlignment="1">
      <alignment horizontal="left" vertical="top" wrapText="1"/>
    </xf>
    <xf numFmtId="0" fontId="7" fillId="0" borderId="0" xfId="0" applyFont="1" applyAlignment="1">
      <alignment horizontal="center"/>
    </xf>
    <xf numFmtId="0" fontId="0" fillId="0" borderId="7" xfId="0" applyBorder="1" applyAlignment="1">
      <alignment horizontal="left" vertical="center" indent="1"/>
    </xf>
    <xf numFmtId="0" fontId="0" fillId="0" borderId="5" xfId="0" applyBorder="1" applyAlignment="1">
      <alignment horizontal="left" vertical="center" indent="1"/>
    </xf>
    <xf numFmtId="0" fontId="0" fillId="0" borderId="13" xfId="0" applyBorder="1" applyAlignment="1">
      <alignment horizontal="left" vertical="center" indent="1"/>
    </xf>
    <xf numFmtId="0" fontId="1" fillId="2" borderId="0" xfId="0" applyFont="1" applyFill="1" applyBorder="1" applyAlignment="1">
      <alignment horizontal="center" vertical="center" wrapText="1"/>
    </xf>
    <xf numFmtId="0" fontId="12" fillId="0" borderId="0" xfId="0" applyFont="1" applyBorder="1" applyAlignment="1">
      <alignment horizontal="center" vertical="center"/>
    </xf>
    <xf numFmtId="0" fontId="9" fillId="0" borderId="0" xfId="0" applyFont="1" applyAlignment="1">
      <alignment horizontal="center" vertical="center"/>
    </xf>
    <xf numFmtId="0" fontId="9" fillId="0" borderId="0" xfId="0" applyFont="1" applyAlignment="1"/>
    <xf numFmtId="0" fontId="3" fillId="2" borderId="2" xfId="0" applyFont="1" applyFill="1" applyBorder="1" applyAlignment="1">
      <alignment horizontal="left" vertical="center"/>
    </xf>
    <xf numFmtId="0" fontId="3" fillId="2" borderId="4" xfId="0" applyFont="1" applyFill="1" applyBorder="1" applyAlignment="1">
      <alignment horizontal="left" vertical="center"/>
    </xf>
    <xf numFmtId="0" fontId="3" fillId="2" borderId="2" xfId="0" applyFont="1" applyFill="1" applyBorder="1" applyAlignment="1">
      <alignment horizontal="center" vertical="center"/>
    </xf>
    <xf numFmtId="0" fontId="3" fillId="2" borderId="3" xfId="0" applyFont="1" applyFill="1" applyBorder="1" applyAlignment="1">
      <alignment horizontal="center" vertical="center"/>
    </xf>
    <xf numFmtId="0" fontId="3" fillId="2" borderId="4" xfId="0" applyFont="1" applyFill="1" applyBorder="1" applyAlignment="1">
      <alignment horizontal="center" vertical="center"/>
    </xf>
    <xf numFmtId="0" fontId="4" fillId="0" borderId="14" xfId="0" applyFont="1" applyBorder="1" applyAlignment="1">
      <alignment horizontal="left" vertical="center" indent="1"/>
    </xf>
    <xf numFmtId="0" fontId="0" fillId="0" borderId="11" xfId="0" applyBorder="1" applyAlignment="1">
      <alignment horizontal="left" vertical="center" indent="1"/>
    </xf>
    <xf numFmtId="0" fontId="0" fillId="0" borderId="10" xfId="0" applyBorder="1" applyAlignment="1">
      <alignment horizontal="left" vertical="center" indent="1"/>
    </xf>
  </cellXfs>
  <cellStyles count="2">
    <cellStyle name="Lien hypertexte" xfId="1" builtinId="8"/>
    <cellStyle name="Normal" xfId="0" builtinId="0"/>
  </cellStyles>
  <dxfs count="13">
    <dxf>
      <numFmt numFmtId="34" formatCode="_-* #,##0.00\ &quot;€&quot;_-;\-* #,##0.00\ &quot;€&quot;_-;_-* &quot;-&quot;??\ &quot;€&quot;_-;_-@_-"/>
      <alignment horizontal="center" vertical="bottom" textRotation="0" wrapText="0" indent="0" justifyLastLine="0" shrinkToFit="0" readingOrder="0"/>
    </dxf>
    <dxf>
      <numFmt numFmtId="34" formatCode="_-* #,##0.00\ &quot;€&quot;_-;\-* #,##0.00\ &quot;€&quot;_-;_-* &quot;-&quot;??\ &quot;€&quot;_-;_-@_-"/>
      <alignment horizontal="center" vertical="bottom" textRotation="0" wrapText="0" indent="0" justifyLastLine="0" shrinkToFit="0" readingOrder="0"/>
    </dxf>
    <dxf>
      <numFmt numFmtId="34" formatCode="_-* #,##0.00\ &quot;€&quot;_-;\-* #,##0.00\ &quot;€&quot;_-;_-* &quot;-&quot;??\ &quot;€&quot;_-;_-@_-"/>
      <alignment horizontal="center" vertical="bottom" textRotation="0" wrapText="0" indent="0" justifyLastLine="0" shrinkToFit="0" readingOrder="0"/>
    </dxf>
    <dxf>
      <numFmt numFmtId="171" formatCode="&quot;TS-2018-&quot;000"/>
      <alignment horizontal="left" vertical="bottom" textRotation="0" wrapText="0" indent="0" justifyLastLine="0" shrinkToFit="0" readingOrder="0"/>
    </dxf>
    <dxf>
      <numFmt numFmtId="171" formatCode="&quot;TS-2018-&quot;000"/>
      <alignment horizontal="left" vertical="bottom" textRotation="0" wrapText="0" indent="0" justifyLastLine="0" shrinkToFit="0" readingOrder="0"/>
    </dxf>
    <dxf>
      <alignment horizontal="left" vertical="bottom" textRotation="0" wrapText="0" indent="0" justifyLastLine="0" shrinkToFit="0" readingOrder="0"/>
    </dxf>
    <dxf>
      <font>
        <b/>
        <i val="0"/>
        <strike val="0"/>
        <condense val="0"/>
        <extend val="0"/>
        <outline val="0"/>
        <shadow val="0"/>
        <u val="none"/>
        <vertAlign val="baseline"/>
        <sz val="10"/>
        <color auto="1"/>
        <name val="Arial"/>
        <family val="2"/>
        <scheme val="none"/>
      </font>
    </dxf>
    <dxf>
      <numFmt numFmtId="13" formatCode="0%"/>
    </dxf>
    <dxf>
      <numFmt numFmtId="172" formatCode="[$-80C]d\ mmmm\ yyyy;@"/>
      <alignment horizontal="left" vertical="bottom" textRotation="0" wrapText="0" indent="0" justifyLastLine="0" shrinkToFit="0" readingOrder="0"/>
    </dxf>
    <dxf>
      <numFmt numFmtId="172" formatCode="[$-80C]d\ mmmm\ yyyy;@"/>
      <alignment horizontal="left" vertical="bottom" textRotation="0" wrapText="0" indent="0" justifyLastLine="0" shrinkToFit="0" readingOrder="0"/>
    </dxf>
    <dxf>
      <numFmt numFmtId="30" formatCode="@"/>
    </dxf>
    <dxf>
      <numFmt numFmtId="171" formatCode="&quot;TS-2018-&quot;000"/>
      <alignment horizontal="left" vertical="bottom" textRotation="0" wrapText="0" indent="0" justifyLastLine="0" shrinkToFit="0" readingOrder="0"/>
    </dxf>
    <dxf>
      <alignment horizontal="general" vertical="center" textRotation="0" wrapText="0" indent="0" justifyLastLine="0" shrinkToFit="0" readingOrder="0"/>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D8E4E8"/>
      <rgbColor rgb="00FFFF99"/>
      <rgbColor rgb="0099CCFF"/>
      <rgbColor rgb="00EAEAEA"/>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EFFFEF"/>
      <color rgb="FFC9FFE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9</xdr:col>
      <xdr:colOff>347383</xdr:colOff>
      <xdr:row>7</xdr:row>
      <xdr:rowOff>112060</xdr:rowOff>
    </xdr:from>
    <xdr:to>
      <xdr:col>20</xdr:col>
      <xdr:colOff>448235</xdr:colOff>
      <xdr:row>17</xdr:row>
      <xdr:rowOff>190501</xdr:rowOff>
    </xdr:to>
    <xdr:sp macro="" textlink="">
      <xdr:nvSpPr>
        <xdr:cNvPr id="2" name="ZoneTexte 1">
          <a:extLst>
            <a:ext uri="{FF2B5EF4-FFF2-40B4-BE49-F238E27FC236}">
              <a16:creationId xmlns:a16="http://schemas.microsoft.com/office/drawing/2014/main" id="{737E21EC-899C-4B4E-8214-5766FA7357BB}"/>
            </a:ext>
          </a:extLst>
        </xdr:cNvPr>
        <xdr:cNvSpPr txBox="1"/>
      </xdr:nvSpPr>
      <xdr:spPr>
        <a:xfrm>
          <a:off x="11474824" y="2005854"/>
          <a:ext cx="7272617" cy="21067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2000"/>
            <a:t>ce qui est en vert vient du fichier "Source"</a:t>
          </a:r>
        </a:p>
        <a:p>
          <a:r>
            <a:rPr lang="fr-BE" sz="2000"/>
            <a:t>Ce qui est en vert et jaune vont ver le fichiier "Comptabilité"</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Source" displayName="t_Source" ref="A1:O1000" totalsRowShown="0" headerRowDxfId="12">
  <autoFilter ref="A1:O1000" xr:uid="{00000000-0009-0000-0100-000001000000}"/>
  <sortState ref="A2:O2">
    <sortCondition ref="I1:I2"/>
  </sortState>
  <tableColumns count="15">
    <tableColumn id="1" xr3:uid="{00000000-0010-0000-0000-000001000000}" name="N° Facture" dataDxfId="11"/>
    <tableColumn id="2" xr3:uid="{00000000-0010-0000-0000-000002000000}" name="Nom et Prénom"/>
    <tableColumn id="3" xr3:uid="{00000000-0010-0000-0000-000003000000}" name="Résidence" dataDxfId="10"/>
    <tableColumn id="4" xr3:uid="{00000000-0010-0000-0000-000004000000}" name="Adresse"/>
    <tableColumn id="6" xr3:uid="{00000000-0010-0000-0000-000006000000}" name="Ville"/>
    <tableColumn id="7" xr3:uid="{00000000-0010-0000-0000-000007000000}" name="Chauffeur"/>
    <tableColumn id="8" xr3:uid="{00000000-0010-0000-0000-000008000000}" name="Date facture" dataDxfId="9"/>
    <tableColumn id="9" xr3:uid="{00000000-0010-0000-0000-000009000000}" name="Date prestation" dataDxfId="8"/>
    <tableColumn id="10" xr3:uid="{00000000-0010-0000-0000-00000A000000}" name="Type transport"/>
    <tableColumn id="11" xr3:uid="{00000000-0010-0000-0000-00000B000000}" name="Lieu de départ"/>
    <tableColumn id="12" xr3:uid="{00000000-0010-0000-0000-00000C000000}" name="Lieu d'arrivée"/>
    <tableColumn id="13" xr3:uid="{00000000-0010-0000-0000-00000D000000}" name="Retour"/>
    <tableColumn id="14" xr3:uid="{00000000-0010-0000-0000-00000E000000}" name="Nbre de Km."/>
    <tableColumn id="15" xr3:uid="{00000000-0010-0000-0000-00000F000000}" name="tps attente"/>
    <tableColumn id="16" xr3:uid="{00000000-0010-0000-0000-000010000000}" name="Taux de remise" dataDxfId="7"/>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201BB8BC-D65A-4C4A-993B-0518D1932FF7}" name="Tableau2" displayName="Tableau2" ref="A1:E10" totalsRowShown="0" headerRowDxfId="6" dataDxfId="5">
  <autoFilter ref="A1:E10" xr:uid="{F94F3D33-818E-4EDA-8D06-D271974F0BD7}"/>
  <tableColumns count="5">
    <tableColumn id="1" xr3:uid="{3D20961B-74C2-4A43-AA51-81FF66AF35F8}" name="N° facture" dataDxfId="4"/>
    <tableColumn id="6" xr3:uid="{2DD862B8-CB24-453D-9151-B69F80177CCF}" name="Nom et prénom" dataDxfId="3"/>
    <tableColumn id="2" xr3:uid="{4A52BB43-5FBF-44A4-977A-31AB25C99C01}" name="Sous-total" dataDxfId="2"/>
    <tableColumn id="3" xr3:uid="{A5FF5E29-B9AD-4AEF-A3B6-793DF3DA60FC}" name="Ristourne" dataDxfId="1"/>
    <tableColumn id="4" xr3:uid="{4827FECF-F7F0-4062-93DE-A46926A7FD1B}" name="Total à payer"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1:O1000"/>
  <sheetViews>
    <sheetView zoomScaleNormal="100" workbookViewId="0">
      <pane ySplit="1" topLeftCell="A2" activePane="bottomLeft" state="frozen"/>
      <selection pane="bottomLeft" activeCell="C4" sqref="C4"/>
    </sheetView>
  </sheetViews>
  <sheetFormatPr baseColWidth="10" defaultRowHeight="12.75" x14ac:dyDescent="0.2"/>
  <cols>
    <col min="1" max="1" width="13" customWidth="1"/>
    <col min="2" max="2" width="17" customWidth="1"/>
    <col min="3" max="3" width="17.5703125" style="93" customWidth="1"/>
    <col min="4" max="4" width="28.28515625" customWidth="1"/>
    <col min="5" max="5" width="20.42578125" customWidth="1"/>
    <col min="6" max="6" width="11.7109375" customWidth="1"/>
    <col min="7" max="7" width="14.7109375" customWidth="1"/>
    <col min="8" max="8" width="16.7109375" customWidth="1"/>
    <col min="9" max="9" width="16.140625" customWidth="1"/>
    <col min="10" max="10" width="17.7109375" customWidth="1"/>
    <col min="11" max="11" width="37.28515625" customWidth="1"/>
    <col min="12" max="12" width="9.140625" customWidth="1"/>
    <col min="13" max="13" width="15.42578125" customWidth="1"/>
    <col min="14" max="14" width="14" customWidth="1"/>
    <col min="15" max="15" width="17.85546875" customWidth="1"/>
  </cols>
  <sheetData>
    <row r="1" spans="1:15" s="2" customFormat="1" ht="23.25" customHeight="1" x14ac:dyDescent="0.2">
      <c r="A1" s="100" t="s">
        <v>95</v>
      </c>
      <c r="B1" s="2" t="s">
        <v>55</v>
      </c>
      <c r="C1" s="96" t="s">
        <v>56</v>
      </c>
      <c r="D1" s="2" t="s">
        <v>57</v>
      </c>
      <c r="E1" s="2" t="s">
        <v>58</v>
      </c>
      <c r="F1" s="2" t="s">
        <v>49</v>
      </c>
      <c r="G1" s="2" t="s">
        <v>59</v>
      </c>
      <c r="H1" s="2" t="s">
        <v>60</v>
      </c>
      <c r="I1" s="2" t="s">
        <v>61</v>
      </c>
      <c r="J1" s="2" t="s">
        <v>62</v>
      </c>
      <c r="K1" s="2" t="s">
        <v>63</v>
      </c>
      <c r="L1" s="2" t="s">
        <v>9</v>
      </c>
      <c r="M1" s="2" t="s">
        <v>64</v>
      </c>
      <c r="N1" s="2" t="s">
        <v>65</v>
      </c>
      <c r="O1" s="2" t="s">
        <v>66</v>
      </c>
    </row>
    <row r="2" spans="1:15" x14ac:dyDescent="0.2">
      <c r="A2" s="78">
        <v>1</v>
      </c>
      <c r="B2" s="13" t="s">
        <v>67</v>
      </c>
      <c r="C2" s="92" t="s">
        <v>68</v>
      </c>
      <c r="D2" s="13" t="s">
        <v>69</v>
      </c>
      <c r="E2" s="13" t="s">
        <v>48</v>
      </c>
      <c r="F2" t="s">
        <v>72</v>
      </c>
      <c r="G2" s="79">
        <v>43255</v>
      </c>
      <c r="H2" s="79">
        <v>43253</v>
      </c>
      <c r="I2" t="s">
        <v>16</v>
      </c>
      <c r="J2" s="13" t="s">
        <v>70</v>
      </c>
      <c r="K2" s="13" t="s">
        <v>50</v>
      </c>
      <c r="L2" t="s">
        <v>71</v>
      </c>
      <c r="M2">
        <v>33</v>
      </c>
      <c r="N2">
        <v>0</v>
      </c>
      <c r="O2" s="90">
        <v>0.5</v>
      </c>
    </row>
    <row r="3" spans="1:15" x14ac:dyDescent="0.2">
      <c r="A3" s="78">
        <v>2</v>
      </c>
      <c r="B3" s="13" t="s">
        <v>75</v>
      </c>
      <c r="D3" s="13" t="s">
        <v>76</v>
      </c>
      <c r="E3" s="13" t="s">
        <v>74</v>
      </c>
      <c r="F3" t="s">
        <v>77</v>
      </c>
      <c r="G3" s="79">
        <v>43258</v>
      </c>
      <c r="H3" s="79">
        <v>43252</v>
      </c>
      <c r="I3" s="13" t="s">
        <v>51</v>
      </c>
      <c r="J3" s="13" t="s">
        <v>70</v>
      </c>
      <c r="K3" s="13" t="s">
        <v>78</v>
      </c>
      <c r="L3" t="s">
        <v>71</v>
      </c>
      <c r="M3">
        <v>52</v>
      </c>
      <c r="N3">
        <v>0</v>
      </c>
      <c r="O3" s="90">
        <v>0</v>
      </c>
    </row>
    <row r="4" spans="1:15" x14ac:dyDescent="0.2">
      <c r="A4" s="78">
        <v>3</v>
      </c>
      <c r="B4" s="13" t="s">
        <v>79</v>
      </c>
      <c r="C4" s="92" t="s">
        <v>80</v>
      </c>
      <c r="D4" s="13" t="s">
        <v>81</v>
      </c>
      <c r="E4" s="13" t="s">
        <v>48</v>
      </c>
      <c r="F4" t="s">
        <v>73</v>
      </c>
      <c r="G4" s="91">
        <v>43259</v>
      </c>
      <c r="H4" s="79">
        <v>43253</v>
      </c>
      <c r="I4" t="s">
        <v>17</v>
      </c>
      <c r="J4" s="13" t="s">
        <v>70</v>
      </c>
      <c r="K4" s="13" t="s">
        <v>82</v>
      </c>
      <c r="L4" t="s">
        <v>71</v>
      </c>
      <c r="M4">
        <v>18</v>
      </c>
      <c r="N4">
        <v>0</v>
      </c>
      <c r="O4" s="90">
        <v>0.5</v>
      </c>
    </row>
    <row r="5" spans="1:15" x14ac:dyDescent="0.2">
      <c r="A5" s="78">
        <v>4</v>
      </c>
      <c r="B5" s="13" t="s">
        <v>83</v>
      </c>
      <c r="C5" s="92"/>
      <c r="D5" s="13" t="s">
        <v>84</v>
      </c>
      <c r="E5" s="13" t="s">
        <v>48</v>
      </c>
      <c r="F5" s="13" t="s">
        <v>85</v>
      </c>
      <c r="G5" s="79">
        <v>43259</v>
      </c>
      <c r="H5" s="79">
        <v>43252</v>
      </c>
      <c r="I5" t="s">
        <v>16</v>
      </c>
      <c r="J5" s="13" t="s">
        <v>70</v>
      </c>
      <c r="K5" s="13" t="s">
        <v>86</v>
      </c>
      <c r="L5" t="s">
        <v>71</v>
      </c>
      <c r="M5">
        <v>9</v>
      </c>
      <c r="N5">
        <v>0</v>
      </c>
      <c r="O5" s="90">
        <v>0</v>
      </c>
    </row>
    <row r="6" spans="1:15" x14ac:dyDescent="0.2">
      <c r="A6" s="78">
        <v>5</v>
      </c>
      <c r="B6" s="13" t="s">
        <v>87</v>
      </c>
      <c r="C6" s="92"/>
      <c r="D6" s="13" t="s">
        <v>88</v>
      </c>
      <c r="E6" s="13" t="s">
        <v>89</v>
      </c>
      <c r="F6" t="s">
        <v>77</v>
      </c>
      <c r="G6" s="79">
        <v>43260</v>
      </c>
      <c r="H6" s="79">
        <v>43245</v>
      </c>
      <c r="I6" t="s">
        <v>16</v>
      </c>
      <c r="J6" s="13" t="s">
        <v>70</v>
      </c>
      <c r="K6" s="13" t="s">
        <v>90</v>
      </c>
      <c r="L6" t="s">
        <v>91</v>
      </c>
      <c r="M6">
        <v>15</v>
      </c>
      <c r="N6">
        <v>0</v>
      </c>
      <c r="O6" s="90">
        <v>0</v>
      </c>
    </row>
    <row r="7" spans="1:15" x14ac:dyDescent="0.2">
      <c r="A7" s="78">
        <v>6</v>
      </c>
      <c r="B7" s="13" t="s">
        <v>92</v>
      </c>
      <c r="D7" s="13" t="s">
        <v>93</v>
      </c>
      <c r="E7" s="13" t="s">
        <v>89</v>
      </c>
      <c r="F7" s="13" t="s">
        <v>85</v>
      </c>
      <c r="G7" s="79">
        <v>43259</v>
      </c>
      <c r="H7" s="79">
        <v>43252</v>
      </c>
      <c r="I7" t="s">
        <v>51</v>
      </c>
      <c r="J7" s="13" t="s">
        <v>70</v>
      </c>
      <c r="K7" s="13" t="s">
        <v>94</v>
      </c>
      <c r="L7" t="s">
        <v>71</v>
      </c>
      <c r="M7">
        <v>25</v>
      </c>
      <c r="N7">
        <v>0</v>
      </c>
      <c r="O7" s="90">
        <v>0</v>
      </c>
    </row>
    <row r="8" spans="1:15" x14ac:dyDescent="0.2">
      <c r="A8" s="78"/>
      <c r="B8" s="13"/>
      <c r="C8" s="92"/>
      <c r="D8" s="13"/>
      <c r="E8" s="13"/>
      <c r="G8" s="91"/>
      <c r="H8" s="79"/>
      <c r="J8" s="13"/>
      <c r="K8" s="13"/>
      <c r="O8" s="90"/>
    </row>
    <row r="9" spans="1:15" x14ac:dyDescent="0.2">
      <c r="A9" s="78"/>
      <c r="B9" s="13"/>
      <c r="C9" s="92"/>
      <c r="D9" s="13"/>
      <c r="E9" s="13"/>
      <c r="G9" s="79"/>
      <c r="H9" s="79"/>
      <c r="J9" s="13"/>
      <c r="K9" s="13"/>
      <c r="O9" s="90"/>
    </row>
    <row r="10" spans="1:15" x14ac:dyDescent="0.2">
      <c r="A10" s="78"/>
      <c r="B10" s="13"/>
      <c r="C10" s="92"/>
      <c r="D10" s="13"/>
      <c r="E10" s="13"/>
      <c r="G10" s="79"/>
      <c r="H10" s="79"/>
      <c r="J10" s="13"/>
      <c r="K10" s="13"/>
      <c r="O10" s="90"/>
    </row>
    <row r="11" spans="1:15" x14ac:dyDescent="0.2">
      <c r="A11" s="78"/>
      <c r="B11" s="13"/>
      <c r="D11" s="13"/>
      <c r="E11" s="13"/>
      <c r="G11" s="79"/>
      <c r="H11" s="79"/>
      <c r="J11" s="13"/>
      <c r="K11" s="13"/>
      <c r="O11" s="90"/>
    </row>
    <row r="12" spans="1:15" x14ac:dyDescent="0.2">
      <c r="A12" s="78"/>
      <c r="B12" s="13"/>
      <c r="C12" s="92"/>
      <c r="D12" s="13"/>
      <c r="E12" s="13"/>
      <c r="G12" s="91"/>
      <c r="H12" s="79"/>
      <c r="J12" s="13"/>
      <c r="K12" s="13"/>
      <c r="O12" s="90"/>
    </row>
    <row r="13" spans="1:15" x14ac:dyDescent="0.2">
      <c r="A13" s="78"/>
      <c r="B13" s="13"/>
      <c r="C13" s="92"/>
      <c r="D13" s="13"/>
      <c r="E13" s="13"/>
      <c r="G13" s="79"/>
      <c r="H13" s="79"/>
      <c r="J13" s="13"/>
      <c r="K13" s="13"/>
      <c r="O13" s="90"/>
    </row>
    <row r="14" spans="1:15" x14ac:dyDescent="0.2">
      <c r="A14" s="78"/>
      <c r="B14" s="13"/>
      <c r="C14" s="92"/>
      <c r="D14" s="13"/>
      <c r="E14" s="13"/>
      <c r="G14" s="79"/>
      <c r="H14" s="79"/>
      <c r="J14" s="13"/>
      <c r="K14" s="13"/>
      <c r="O14" s="90"/>
    </row>
    <row r="15" spans="1:15" x14ac:dyDescent="0.2">
      <c r="A15" s="78"/>
      <c r="B15" s="13"/>
      <c r="D15" s="13"/>
      <c r="E15" s="13"/>
      <c r="G15" s="79"/>
      <c r="H15" s="79"/>
      <c r="J15" s="13"/>
      <c r="K15" s="13"/>
      <c r="O15" s="90"/>
    </row>
    <row r="16" spans="1:15" x14ac:dyDescent="0.2">
      <c r="A16" s="78"/>
      <c r="B16" s="13"/>
      <c r="C16" s="92"/>
      <c r="D16" s="13"/>
      <c r="E16" s="13"/>
      <c r="G16" s="91"/>
      <c r="H16" s="79"/>
      <c r="J16" s="13"/>
      <c r="K16" s="13"/>
      <c r="O16" s="90"/>
    </row>
    <row r="17" spans="1:15" x14ac:dyDescent="0.2">
      <c r="A17" s="78"/>
      <c r="B17" s="13"/>
      <c r="C17" s="92"/>
      <c r="D17" s="13"/>
      <c r="E17" s="13"/>
      <c r="G17" s="79"/>
      <c r="H17" s="79"/>
      <c r="J17" s="13"/>
      <c r="K17" s="13"/>
      <c r="O17" s="90"/>
    </row>
    <row r="18" spans="1:15" x14ac:dyDescent="0.2">
      <c r="A18" s="78"/>
      <c r="B18" s="13"/>
      <c r="C18" s="92"/>
      <c r="D18" s="13"/>
      <c r="E18" s="13"/>
      <c r="G18" s="79"/>
      <c r="H18" s="79"/>
      <c r="J18" s="13"/>
      <c r="K18" s="13"/>
      <c r="O18" s="90"/>
    </row>
    <row r="19" spans="1:15" x14ac:dyDescent="0.2">
      <c r="A19" s="78"/>
      <c r="B19" s="13"/>
      <c r="D19" s="13"/>
      <c r="E19" s="13"/>
      <c r="G19" s="79"/>
      <c r="H19" s="79"/>
      <c r="J19" s="13"/>
      <c r="K19" s="13"/>
      <c r="O19" s="90"/>
    </row>
    <row r="20" spans="1:15" x14ac:dyDescent="0.2">
      <c r="A20" s="78"/>
      <c r="B20" s="13"/>
      <c r="C20" s="92"/>
      <c r="D20" s="13"/>
      <c r="E20" s="13"/>
      <c r="G20" s="91"/>
      <c r="H20" s="79"/>
      <c r="J20" s="13"/>
      <c r="K20" s="13"/>
      <c r="O20" s="90"/>
    </row>
    <row r="21" spans="1:15" x14ac:dyDescent="0.2">
      <c r="A21" s="78"/>
      <c r="B21" s="13"/>
      <c r="C21" s="92"/>
      <c r="D21" s="13"/>
      <c r="E21" s="13"/>
      <c r="G21" s="79"/>
      <c r="H21" s="79"/>
      <c r="J21" s="13"/>
      <c r="K21" s="13"/>
      <c r="O21" s="90"/>
    </row>
    <row r="22" spans="1:15" x14ac:dyDescent="0.2">
      <c r="A22" s="78"/>
      <c r="B22" s="13"/>
      <c r="C22" s="92"/>
      <c r="D22" s="13"/>
      <c r="E22" s="13"/>
      <c r="G22" s="79"/>
      <c r="H22" s="79"/>
      <c r="J22" s="13"/>
      <c r="K22" s="13"/>
      <c r="O22" s="90"/>
    </row>
    <row r="23" spans="1:15" x14ac:dyDescent="0.2">
      <c r="A23" s="78"/>
      <c r="B23" s="13"/>
      <c r="D23" s="13"/>
      <c r="E23" s="13"/>
      <c r="G23" s="79"/>
      <c r="H23" s="79"/>
      <c r="J23" s="13"/>
      <c r="K23" s="13"/>
      <c r="O23" s="90"/>
    </row>
    <row r="24" spans="1:15" x14ac:dyDescent="0.2">
      <c r="A24" s="78"/>
      <c r="B24" s="13"/>
      <c r="C24" s="92"/>
      <c r="D24" s="13"/>
      <c r="E24" s="13"/>
      <c r="G24" s="91"/>
      <c r="H24" s="79"/>
      <c r="J24" s="13"/>
      <c r="K24" s="13"/>
      <c r="O24" s="90"/>
    </row>
    <row r="25" spans="1:15" x14ac:dyDescent="0.2">
      <c r="A25" s="78"/>
      <c r="B25" s="13"/>
      <c r="C25" s="92"/>
      <c r="D25" s="13"/>
      <c r="E25" s="13"/>
      <c r="G25" s="79"/>
      <c r="H25" s="79"/>
      <c r="J25" s="13"/>
      <c r="K25" s="13"/>
      <c r="O25" s="90"/>
    </row>
    <row r="26" spans="1:15" x14ac:dyDescent="0.2">
      <c r="A26" s="78"/>
      <c r="B26" s="13"/>
      <c r="C26" s="92"/>
      <c r="D26" s="13"/>
      <c r="E26" s="13"/>
      <c r="G26" s="79"/>
      <c r="H26" s="79"/>
      <c r="J26" s="13"/>
      <c r="K26" s="13"/>
      <c r="O26" s="90"/>
    </row>
    <row r="27" spans="1:15" x14ac:dyDescent="0.2">
      <c r="A27" s="78"/>
      <c r="B27" s="13"/>
      <c r="D27" s="13"/>
      <c r="E27" s="13"/>
      <c r="G27" s="79"/>
      <c r="H27" s="79"/>
      <c r="J27" s="13"/>
      <c r="K27" s="13"/>
      <c r="O27" s="90"/>
    </row>
    <row r="28" spans="1:15" x14ac:dyDescent="0.2">
      <c r="A28" s="78"/>
      <c r="B28" s="13"/>
      <c r="C28" s="92"/>
      <c r="D28" s="13"/>
      <c r="E28" s="13"/>
      <c r="G28" s="91"/>
      <c r="H28" s="79"/>
      <c r="J28" s="13"/>
      <c r="K28" s="13"/>
      <c r="O28" s="90"/>
    </row>
    <row r="29" spans="1:15" x14ac:dyDescent="0.2">
      <c r="A29" s="78"/>
      <c r="B29" s="13"/>
      <c r="C29" s="92"/>
      <c r="D29" s="13"/>
      <c r="E29" s="13"/>
      <c r="G29" s="79"/>
      <c r="H29" s="79"/>
      <c r="J29" s="13"/>
      <c r="K29" s="13"/>
      <c r="O29" s="90"/>
    </row>
    <row r="30" spans="1:15" x14ac:dyDescent="0.2">
      <c r="A30" s="78"/>
      <c r="B30" s="13"/>
      <c r="C30" s="92"/>
      <c r="D30" s="13"/>
      <c r="E30" s="13"/>
      <c r="G30" s="79"/>
      <c r="H30" s="79"/>
      <c r="J30" s="13"/>
      <c r="K30" s="13"/>
      <c r="O30" s="90"/>
    </row>
    <row r="31" spans="1:15" x14ac:dyDescent="0.2">
      <c r="A31" s="78"/>
      <c r="B31" s="13"/>
      <c r="D31" s="13"/>
      <c r="E31" s="13"/>
      <c r="G31" s="79"/>
      <c r="H31" s="79"/>
      <c r="J31" s="13"/>
      <c r="K31" s="13"/>
      <c r="O31" s="90"/>
    </row>
    <row r="32" spans="1:15" x14ac:dyDescent="0.2">
      <c r="A32" s="78"/>
      <c r="B32" s="13"/>
      <c r="C32" s="92"/>
      <c r="D32" s="13"/>
      <c r="E32" s="13"/>
      <c r="G32" s="91"/>
      <c r="H32" s="79"/>
      <c r="J32" s="13"/>
      <c r="K32" s="13"/>
      <c r="O32" s="90"/>
    </row>
    <row r="33" spans="1:15" x14ac:dyDescent="0.2">
      <c r="A33" s="78"/>
      <c r="B33" s="13"/>
      <c r="C33" s="92"/>
      <c r="D33" s="13"/>
      <c r="E33" s="13"/>
      <c r="G33" s="79"/>
      <c r="H33" s="79"/>
      <c r="J33" s="13"/>
      <c r="K33" s="13"/>
      <c r="O33" s="90"/>
    </row>
    <row r="34" spans="1:15" x14ac:dyDescent="0.2">
      <c r="A34" s="78"/>
      <c r="B34" s="13"/>
      <c r="C34" s="92"/>
      <c r="D34" s="13"/>
      <c r="E34" s="13"/>
      <c r="G34" s="79"/>
      <c r="H34" s="79"/>
      <c r="J34" s="13"/>
      <c r="K34" s="13"/>
      <c r="O34" s="90"/>
    </row>
    <row r="35" spans="1:15" x14ac:dyDescent="0.2">
      <c r="A35" s="78"/>
      <c r="B35" s="13"/>
      <c r="D35" s="13"/>
      <c r="E35" s="13"/>
      <c r="G35" s="79"/>
      <c r="H35" s="79"/>
      <c r="J35" s="13"/>
      <c r="K35" s="13"/>
      <c r="O35" s="90"/>
    </row>
    <row r="36" spans="1:15" x14ac:dyDescent="0.2">
      <c r="A36" s="78"/>
      <c r="B36" s="13"/>
      <c r="C36" s="92"/>
      <c r="D36" s="13"/>
      <c r="E36" s="13"/>
      <c r="G36" s="91"/>
      <c r="H36" s="79"/>
      <c r="J36" s="13"/>
      <c r="K36" s="13"/>
      <c r="O36" s="90"/>
    </row>
    <row r="37" spans="1:15" x14ac:dyDescent="0.2">
      <c r="A37" s="78"/>
      <c r="B37" s="13"/>
      <c r="C37" s="92"/>
      <c r="D37" s="13"/>
      <c r="E37" s="13"/>
      <c r="G37" s="79"/>
      <c r="H37" s="79"/>
      <c r="J37" s="13"/>
      <c r="K37" s="13"/>
      <c r="O37" s="90"/>
    </row>
    <row r="38" spans="1:15" x14ac:dyDescent="0.2">
      <c r="A38" s="78"/>
      <c r="B38" s="13"/>
      <c r="C38" s="92"/>
      <c r="D38" s="13"/>
      <c r="E38" s="13"/>
      <c r="G38" s="79"/>
      <c r="H38" s="79"/>
      <c r="J38" s="13"/>
      <c r="K38" s="13"/>
      <c r="O38" s="90"/>
    </row>
    <row r="39" spans="1:15" x14ac:dyDescent="0.2">
      <c r="A39" s="78"/>
      <c r="B39" s="13"/>
      <c r="D39" s="13"/>
      <c r="E39" s="13"/>
      <c r="G39" s="79"/>
      <c r="H39" s="79"/>
      <c r="J39" s="13"/>
      <c r="K39" s="13"/>
      <c r="O39" s="90"/>
    </row>
    <row r="40" spans="1:15" x14ac:dyDescent="0.2">
      <c r="A40" s="78"/>
      <c r="B40" s="13"/>
      <c r="C40" s="92"/>
      <c r="D40" s="13"/>
      <c r="E40" s="13"/>
      <c r="G40" s="91"/>
      <c r="H40" s="79"/>
      <c r="J40" s="13"/>
      <c r="K40" s="13"/>
      <c r="O40" s="90"/>
    </row>
    <row r="41" spans="1:15" x14ac:dyDescent="0.2">
      <c r="A41" s="78"/>
      <c r="B41" s="13"/>
      <c r="C41" s="92"/>
      <c r="D41" s="13"/>
      <c r="E41" s="13"/>
      <c r="G41" s="79"/>
      <c r="H41" s="79"/>
      <c r="J41" s="13"/>
      <c r="K41" s="13"/>
      <c r="O41" s="90"/>
    </row>
    <row r="42" spans="1:15" x14ac:dyDescent="0.2">
      <c r="A42" s="78"/>
      <c r="B42" s="13"/>
      <c r="C42" s="92"/>
      <c r="D42" s="13"/>
      <c r="E42" s="13"/>
      <c r="G42" s="79"/>
      <c r="H42" s="79"/>
      <c r="J42" s="13"/>
      <c r="K42" s="13"/>
      <c r="O42" s="90"/>
    </row>
    <row r="43" spans="1:15" x14ac:dyDescent="0.2">
      <c r="A43" s="78"/>
      <c r="B43" s="13"/>
      <c r="D43" s="13"/>
      <c r="E43" s="13"/>
      <c r="G43" s="79"/>
      <c r="H43" s="79"/>
      <c r="J43" s="13"/>
      <c r="K43" s="13"/>
      <c r="O43" s="90"/>
    </row>
    <row r="44" spans="1:15" x14ac:dyDescent="0.2">
      <c r="A44" s="78"/>
      <c r="B44" s="13"/>
      <c r="C44" s="92"/>
      <c r="D44" s="13"/>
      <c r="E44" s="13"/>
      <c r="G44" s="91"/>
      <c r="H44" s="79"/>
      <c r="J44" s="13"/>
      <c r="K44" s="13"/>
      <c r="O44" s="90"/>
    </row>
    <row r="45" spans="1:15" x14ac:dyDescent="0.2">
      <c r="A45" s="78"/>
      <c r="B45" s="13"/>
      <c r="C45" s="92"/>
      <c r="D45" s="13"/>
      <c r="E45" s="13"/>
      <c r="G45" s="79"/>
      <c r="H45" s="79"/>
      <c r="J45" s="13"/>
      <c r="K45" s="13"/>
      <c r="O45" s="90"/>
    </row>
    <row r="46" spans="1:15" x14ac:dyDescent="0.2">
      <c r="A46" s="78"/>
      <c r="B46" s="13"/>
      <c r="C46" s="92"/>
      <c r="D46" s="13"/>
      <c r="E46" s="13"/>
      <c r="G46" s="79"/>
      <c r="H46" s="79"/>
      <c r="J46" s="13"/>
      <c r="K46" s="13"/>
      <c r="O46" s="90"/>
    </row>
    <row r="47" spans="1:15" x14ac:dyDescent="0.2">
      <c r="A47" s="78"/>
      <c r="B47" s="13"/>
      <c r="D47" s="13"/>
      <c r="E47" s="13"/>
      <c r="G47" s="79"/>
      <c r="H47" s="79"/>
      <c r="J47" s="13"/>
      <c r="K47" s="13"/>
      <c r="O47" s="90"/>
    </row>
    <row r="48" spans="1:15" x14ac:dyDescent="0.2">
      <c r="A48" s="78"/>
      <c r="B48" s="13"/>
      <c r="C48" s="92"/>
      <c r="D48" s="13"/>
      <c r="E48" s="13"/>
      <c r="G48" s="91"/>
      <c r="H48" s="79"/>
      <c r="J48" s="13"/>
      <c r="K48" s="13"/>
      <c r="O48" s="90"/>
    </row>
    <row r="49" spans="1:15" x14ac:dyDescent="0.2">
      <c r="A49" s="78"/>
      <c r="B49" s="13"/>
      <c r="C49" s="92"/>
      <c r="D49" s="13"/>
      <c r="E49" s="13"/>
      <c r="G49" s="79"/>
      <c r="H49" s="79"/>
      <c r="J49" s="13"/>
      <c r="K49" s="13"/>
      <c r="O49" s="90"/>
    </row>
    <row r="50" spans="1:15" x14ac:dyDescent="0.2">
      <c r="A50" s="78"/>
      <c r="B50" s="13"/>
      <c r="C50" s="92"/>
      <c r="D50" s="13"/>
      <c r="E50" s="13"/>
      <c r="G50" s="79"/>
      <c r="H50" s="79"/>
      <c r="J50" s="13"/>
      <c r="K50" s="13"/>
      <c r="O50" s="90"/>
    </row>
    <row r="51" spans="1:15" x14ac:dyDescent="0.2">
      <c r="A51" s="78"/>
      <c r="B51" s="13"/>
      <c r="D51" s="13"/>
      <c r="E51" s="13"/>
      <c r="G51" s="79"/>
      <c r="H51" s="79"/>
      <c r="J51" s="13"/>
      <c r="K51" s="13"/>
      <c r="O51" s="90"/>
    </row>
    <row r="52" spans="1:15" x14ac:dyDescent="0.2">
      <c r="A52" s="78"/>
      <c r="B52" s="13"/>
      <c r="C52" s="92"/>
      <c r="D52" s="13"/>
      <c r="E52" s="13"/>
      <c r="G52" s="91"/>
      <c r="H52" s="79"/>
      <c r="J52" s="13"/>
      <c r="K52" s="13"/>
      <c r="O52" s="90"/>
    </row>
    <row r="53" spans="1:15" x14ac:dyDescent="0.2">
      <c r="A53" s="78"/>
      <c r="B53" s="13"/>
      <c r="C53" s="92"/>
      <c r="D53" s="13"/>
      <c r="E53" s="13"/>
      <c r="G53" s="79"/>
      <c r="H53" s="79"/>
      <c r="J53" s="13"/>
      <c r="K53" s="13"/>
      <c r="O53" s="90"/>
    </row>
    <row r="54" spans="1:15" x14ac:dyDescent="0.2">
      <c r="A54" s="78"/>
      <c r="B54" s="13"/>
      <c r="C54" s="92"/>
      <c r="D54" s="13"/>
      <c r="E54" s="13"/>
      <c r="G54" s="79"/>
      <c r="H54" s="79"/>
      <c r="J54" s="13"/>
      <c r="K54" s="13"/>
      <c r="O54" s="90"/>
    </row>
    <row r="55" spans="1:15" x14ac:dyDescent="0.2">
      <c r="A55" s="78"/>
      <c r="B55" s="13"/>
      <c r="D55" s="13"/>
      <c r="E55" s="13"/>
      <c r="G55" s="79"/>
      <c r="H55" s="79"/>
      <c r="J55" s="13"/>
      <c r="K55" s="13"/>
      <c r="O55" s="90"/>
    </row>
    <row r="56" spans="1:15" x14ac:dyDescent="0.2">
      <c r="A56" s="78"/>
      <c r="B56" s="13"/>
      <c r="C56" s="92"/>
      <c r="D56" s="13"/>
      <c r="E56" s="13"/>
      <c r="G56" s="91"/>
      <c r="H56" s="79"/>
      <c r="J56" s="13"/>
      <c r="K56" s="13"/>
      <c r="O56" s="90"/>
    </row>
    <row r="57" spans="1:15" x14ac:dyDescent="0.2">
      <c r="A57" s="78"/>
      <c r="B57" s="13"/>
      <c r="C57" s="92"/>
      <c r="D57" s="13"/>
      <c r="E57" s="13"/>
      <c r="G57" s="79"/>
      <c r="H57" s="79"/>
      <c r="J57" s="13"/>
      <c r="K57" s="13"/>
      <c r="O57" s="90"/>
    </row>
    <row r="58" spans="1:15" x14ac:dyDescent="0.2">
      <c r="A58" s="78"/>
      <c r="B58" s="13"/>
      <c r="C58" s="92"/>
      <c r="D58" s="13"/>
      <c r="E58" s="13"/>
      <c r="G58" s="79"/>
      <c r="H58" s="79"/>
      <c r="J58" s="13"/>
      <c r="K58" s="13"/>
      <c r="O58" s="90"/>
    </row>
    <row r="59" spans="1:15" x14ac:dyDescent="0.2">
      <c r="A59" s="78"/>
      <c r="B59" s="13"/>
      <c r="D59" s="13"/>
      <c r="E59" s="13"/>
      <c r="G59" s="79"/>
      <c r="H59" s="79"/>
      <c r="J59" s="13"/>
      <c r="K59" s="13"/>
      <c r="O59" s="90"/>
    </row>
    <row r="60" spans="1:15" x14ac:dyDescent="0.2">
      <c r="A60" s="78"/>
      <c r="B60" s="13"/>
      <c r="C60" s="92"/>
      <c r="D60" s="13"/>
      <c r="E60" s="13"/>
      <c r="G60" s="91"/>
      <c r="H60" s="79"/>
      <c r="J60" s="13"/>
      <c r="K60" s="13"/>
      <c r="O60" s="90"/>
    </row>
    <row r="61" spans="1:15" x14ac:dyDescent="0.2">
      <c r="A61" s="78"/>
      <c r="B61" s="13"/>
      <c r="C61" s="92"/>
      <c r="D61" s="13"/>
      <c r="E61" s="13"/>
      <c r="G61" s="79"/>
      <c r="H61" s="79"/>
      <c r="J61" s="13"/>
      <c r="K61" s="13"/>
      <c r="O61" s="90"/>
    </row>
    <row r="62" spans="1:15" x14ac:dyDescent="0.2">
      <c r="A62" s="78"/>
      <c r="B62" s="13"/>
      <c r="C62" s="92"/>
      <c r="D62" s="13"/>
      <c r="E62" s="13"/>
      <c r="G62" s="79"/>
      <c r="H62" s="79"/>
      <c r="J62" s="13"/>
      <c r="K62" s="13"/>
      <c r="O62" s="90"/>
    </row>
    <row r="63" spans="1:15" x14ac:dyDescent="0.2">
      <c r="A63" s="78"/>
      <c r="B63" s="13"/>
      <c r="D63" s="13"/>
      <c r="E63" s="13"/>
      <c r="G63" s="79"/>
      <c r="H63" s="79"/>
      <c r="J63" s="13"/>
      <c r="K63" s="13"/>
      <c r="O63" s="90"/>
    </row>
    <row r="64" spans="1:15" x14ac:dyDescent="0.2">
      <c r="A64" s="78"/>
      <c r="B64" s="13"/>
      <c r="C64" s="92"/>
      <c r="D64" s="13"/>
      <c r="E64" s="13"/>
      <c r="G64" s="91"/>
      <c r="H64" s="79"/>
      <c r="J64" s="13"/>
      <c r="K64" s="13"/>
      <c r="O64" s="90"/>
    </row>
    <row r="65" spans="1:15" x14ac:dyDescent="0.2">
      <c r="A65" s="78"/>
      <c r="B65" s="13"/>
      <c r="C65" s="92"/>
      <c r="D65" s="13"/>
      <c r="E65" s="13"/>
      <c r="G65" s="79"/>
      <c r="H65" s="79"/>
      <c r="J65" s="13"/>
      <c r="K65" s="13"/>
      <c r="O65" s="90"/>
    </row>
    <row r="66" spans="1:15" x14ac:dyDescent="0.2">
      <c r="A66" s="78"/>
      <c r="B66" s="13"/>
      <c r="C66" s="92"/>
      <c r="D66" s="13"/>
      <c r="E66" s="13"/>
      <c r="G66" s="79"/>
      <c r="H66" s="79"/>
      <c r="J66" s="13"/>
      <c r="K66" s="13"/>
      <c r="O66" s="90"/>
    </row>
    <row r="67" spans="1:15" x14ac:dyDescent="0.2">
      <c r="A67" s="78"/>
      <c r="B67" s="13"/>
      <c r="D67" s="13"/>
      <c r="E67" s="13"/>
      <c r="G67" s="79"/>
      <c r="H67" s="79"/>
      <c r="J67" s="13"/>
      <c r="K67" s="13"/>
      <c r="O67" s="90"/>
    </row>
    <row r="68" spans="1:15" x14ac:dyDescent="0.2">
      <c r="A68" s="78"/>
      <c r="B68" s="13"/>
      <c r="C68" s="92"/>
      <c r="D68" s="13"/>
      <c r="E68" s="13"/>
      <c r="G68" s="91"/>
      <c r="H68" s="79"/>
      <c r="J68" s="13"/>
      <c r="K68" s="13"/>
      <c r="O68" s="90"/>
    </row>
    <row r="69" spans="1:15" x14ac:dyDescent="0.2">
      <c r="A69" s="78"/>
      <c r="B69" s="13"/>
      <c r="C69" s="92"/>
      <c r="D69" s="13"/>
      <c r="E69" s="13"/>
      <c r="G69" s="79"/>
      <c r="H69" s="79"/>
      <c r="J69" s="13"/>
      <c r="K69" s="13"/>
      <c r="O69" s="90"/>
    </row>
    <row r="70" spans="1:15" x14ac:dyDescent="0.2">
      <c r="A70" s="78"/>
      <c r="B70" s="13"/>
      <c r="C70" s="92"/>
      <c r="D70" s="13"/>
      <c r="E70" s="13"/>
      <c r="G70" s="79"/>
      <c r="H70" s="79"/>
      <c r="J70" s="13"/>
      <c r="K70" s="13"/>
      <c r="O70" s="90"/>
    </row>
    <row r="71" spans="1:15" x14ac:dyDescent="0.2">
      <c r="A71" s="78"/>
      <c r="B71" s="13"/>
      <c r="D71" s="13"/>
      <c r="E71" s="13"/>
      <c r="G71" s="79"/>
      <c r="H71" s="79"/>
      <c r="J71" s="13"/>
      <c r="K71" s="13"/>
      <c r="O71" s="90"/>
    </row>
    <row r="72" spans="1:15" x14ac:dyDescent="0.2">
      <c r="A72" s="78"/>
      <c r="B72" s="13"/>
      <c r="C72" s="92"/>
      <c r="D72" s="13"/>
      <c r="E72" s="13"/>
      <c r="G72" s="91"/>
      <c r="H72" s="79"/>
      <c r="J72" s="13"/>
      <c r="K72" s="13"/>
      <c r="O72" s="90"/>
    </row>
    <row r="73" spans="1:15" x14ac:dyDescent="0.2">
      <c r="A73" s="78"/>
      <c r="B73" s="13"/>
      <c r="C73" s="92"/>
      <c r="D73" s="13"/>
      <c r="E73" s="13"/>
      <c r="G73" s="79"/>
      <c r="H73" s="79"/>
      <c r="J73" s="13"/>
      <c r="K73" s="13"/>
      <c r="O73" s="90"/>
    </row>
    <row r="74" spans="1:15" x14ac:dyDescent="0.2">
      <c r="A74" s="78"/>
      <c r="B74" s="13"/>
      <c r="C74" s="92"/>
      <c r="D74" s="13"/>
      <c r="E74" s="13"/>
      <c r="G74" s="79"/>
      <c r="H74" s="79"/>
      <c r="J74" s="13"/>
      <c r="K74" s="13"/>
      <c r="O74" s="90"/>
    </row>
    <row r="75" spans="1:15" x14ac:dyDescent="0.2">
      <c r="A75" s="78"/>
      <c r="B75" s="13"/>
      <c r="D75" s="13"/>
      <c r="E75" s="13"/>
      <c r="G75" s="79"/>
      <c r="H75" s="79"/>
      <c r="J75" s="13"/>
      <c r="K75" s="13"/>
      <c r="O75" s="90"/>
    </row>
    <row r="76" spans="1:15" x14ac:dyDescent="0.2">
      <c r="A76" s="78"/>
      <c r="B76" s="13"/>
      <c r="C76" s="92"/>
      <c r="D76" s="13"/>
      <c r="E76" s="13"/>
      <c r="G76" s="91"/>
      <c r="H76" s="79"/>
      <c r="J76" s="13"/>
      <c r="K76" s="13"/>
      <c r="O76" s="90"/>
    </row>
    <row r="77" spans="1:15" x14ac:dyDescent="0.2">
      <c r="A77" s="78"/>
      <c r="B77" s="13"/>
      <c r="C77" s="92"/>
      <c r="D77" s="13"/>
      <c r="E77" s="13"/>
      <c r="G77" s="79"/>
      <c r="H77" s="79"/>
      <c r="J77" s="13"/>
      <c r="K77" s="13"/>
      <c r="O77" s="90"/>
    </row>
    <row r="78" spans="1:15" x14ac:dyDescent="0.2">
      <c r="A78" s="78"/>
      <c r="B78" s="13"/>
      <c r="C78" s="92"/>
      <c r="D78" s="13"/>
      <c r="E78" s="13"/>
      <c r="G78" s="79"/>
      <c r="H78" s="79"/>
      <c r="J78" s="13"/>
      <c r="K78" s="13"/>
      <c r="O78" s="90"/>
    </row>
    <row r="79" spans="1:15" x14ac:dyDescent="0.2">
      <c r="A79" s="78"/>
      <c r="B79" s="13"/>
      <c r="D79" s="13"/>
      <c r="E79" s="13"/>
      <c r="G79" s="79"/>
      <c r="H79" s="79"/>
      <c r="J79" s="13"/>
      <c r="K79" s="13"/>
      <c r="O79" s="90"/>
    </row>
    <row r="80" spans="1:15" x14ac:dyDescent="0.2">
      <c r="A80" s="78"/>
      <c r="B80" s="13"/>
      <c r="C80" s="92"/>
      <c r="D80" s="13"/>
      <c r="E80" s="13"/>
      <c r="G80" s="91"/>
      <c r="H80" s="79"/>
      <c r="J80" s="13"/>
      <c r="K80" s="13"/>
      <c r="O80" s="90"/>
    </row>
    <row r="81" spans="1:15" x14ac:dyDescent="0.2">
      <c r="A81" s="78"/>
      <c r="B81" s="13"/>
      <c r="C81" s="92"/>
      <c r="D81" s="13"/>
      <c r="E81" s="13"/>
      <c r="G81" s="79"/>
      <c r="H81" s="79"/>
      <c r="J81" s="13"/>
      <c r="K81" s="13"/>
      <c r="O81" s="90"/>
    </row>
    <row r="82" spans="1:15" x14ac:dyDescent="0.2">
      <c r="A82" s="78"/>
      <c r="B82" s="13"/>
      <c r="C82" s="92"/>
      <c r="D82" s="13"/>
      <c r="E82" s="13"/>
      <c r="G82" s="79"/>
      <c r="H82" s="79"/>
      <c r="J82" s="13"/>
      <c r="K82" s="13"/>
      <c r="O82" s="90"/>
    </row>
    <row r="83" spans="1:15" x14ac:dyDescent="0.2">
      <c r="A83" s="78"/>
      <c r="B83" s="13"/>
      <c r="D83" s="13"/>
      <c r="E83" s="13"/>
      <c r="G83" s="79"/>
      <c r="H83" s="79"/>
      <c r="J83" s="13"/>
      <c r="K83" s="13"/>
      <c r="O83" s="90"/>
    </row>
    <row r="84" spans="1:15" x14ac:dyDescent="0.2">
      <c r="A84" s="78"/>
      <c r="B84" s="13"/>
      <c r="C84" s="92"/>
      <c r="D84" s="13"/>
      <c r="E84" s="13"/>
      <c r="G84" s="91"/>
      <c r="H84" s="79"/>
      <c r="J84" s="13"/>
      <c r="K84" s="13"/>
      <c r="O84" s="90"/>
    </row>
    <row r="85" spans="1:15" x14ac:dyDescent="0.2">
      <c r="A85" s="78"/>
      <c r="B85" s="13"/>
      <c r="C85" s="92"/>
      <c r="D85" s="13"/>
      <c r="E85" s="13"/>
      <c r="G85" s="79"/>
      <c r="H85" s="79"/>
      <c r="J85" s="13"/>
      <c r="K85" s="13"/>
      <c r="O85" s="90"/>
    </row>
    <row r="86" spans="1:15" x14ac:dyDescent="0.2">
      <c r="A86" s="78"/>
      <c r="B86" s="13"/>
      <c r="C86" s="92"/>
      <c r="D86" s="13"/>
      <c r="E86" s="13"/>
      <c r="G86" s="79"/>
      <c r="H86" s="79"/>
      <c r="J86" s="13"/>
      <c r="K86" s="13"/>
      <c r="O86" s="90"/>
    </row>
    <row r="87" spans="1:15" x14ac:dyDescent="0.2">
      <c r="A87" s="78"/>
      <c r="B87" s="13"/>
      <c r="D87" s="13"/>
      <c r="E87" s="13"/>
      <c r="G87" s="79"/>
      <c r="H87" s="79"/>
      <c r="J87" s="13"/>
      <c r="K87" s="13"/>
      <c r="O87" s="90"/>
    </row>
    <row r="88" spans="1:15" x14ac:dyDescent="0.2">
      <c r="A88" s="78"/>
      <c r="B88" s="13"/>
      <c r="C88" s="92"/>
      <c r="D88" s="13"/>
      <c r="E88" s="13"/>
      <c r="G88" s="91"/>
      <c r="H88" s="79"/>
      <c r="J88" s="13"/>
      <c r="K88" s="13"/>
      <c r="O88" s="90"/>
    </row>
    <row r="89" spans="1:15" x14ac:dyDescent="0.2">
      <c r="A89" s="78"/>
      <c r="B89" s="13"/>
      <c r="C89" s="92"/>
      <c r="D89" s="13"/>
      <c r="E89" s="13"/>
      <c r="G89" s="79"/>
      <c r="H89" s="79"/>
      <c r="J89" s="13"/>
      <c r="K89" s="13"/>
      <c r="O89" s="90"/>
    </row>
    <row r="90" spans="1:15" x14ac:dyDescent="0.2">
      <c r="A90" s="78"/>
      <c r="B90" s="13"/>
      <c r="C90" s="92"/>
      <c r="D90" s="13"/>
      <c r="E90" s="13"/>
      <c r="G90" s="79"/>
      <c r="H90" s="79"/>
      <c r="J90" s="13"/>
      <c r="K90" s="13"/>
      <c r="O90" s="90"/>
    </row>
    <row r="91" spans="1:15" x14ac:dyDescent="0.2">
      <c r="A91" s="78"/>
      <c r="B91" s="13"/>
      <c r="D91" s="13"/>
      <c r="E91" s="13"/>
      <c r="G91" s="79"/>
      <c r="H91" s="79"/>
      <c r="J91" s="13"/>
      <c r="K91" s="13"/>
      <c r="O91" s="90"/>
    </row>
    <row r="92" spans="1:15" x14ac:dyDescent="0.2">
      <c r="A92" s="78"/>
      <c r="B92" s="13"/>
      <c r="C92" s="92"/>
      <c r="D92" s="13"/>
      <c r="E92" s="13"/>
      <c r="G92" s="91"/>
      <c r="H92" s="79"/>
      <c r="J92" s="13"/>
      <c r="K92" s="13"/>
      <c r="O92" s="90"/>
    </row>
    <row r="93" spans="1:15" x14ac:dyDescent="0.2">
      <c r="A93" s="78"/>
      <c r="B93" s="13"/>
      <c r="C93" s="92"/>
      <c r="D93" s="13"/>
      <c r="E93" s="13"/>
      <c r="G93" s="79"/>
      <c r="H93" s="79"/>
      <c r="J93" s="13"/>
      <c r="K93" s="13"/>
      <c r="O93" s="90"/>
    </row>
    <row r="94" spans="1:15" x14ac:dyDescent="0.2">
      <c r="A94" s="78"/>
      <c r="B94" s="13"/>
      <c r="C94" s="92"/>
      <c r="D94" s="13"/>
      <c r="E94" s="13"/>
      <c r="G94" s="79"/>
      <c r="H94" s="79"/>
      <c r="J94" s="13"/>
      <c r="K94" s="13"/>
      <c r="O94" s="90"/>
    </row>
    <row r="95" spans="1:15" x14ac:dyDescent="0.2">
      <c r="A95" s="78"/>
      <c r="B95" s="13"/>
      <c r="D95" s="13"/>
      <c r="E95" s="13"/>
      <c r="G95" s="79"/>
      <c r="H95" s="79"/>
      <c r="J95" s="13"/>
      <c r="K95" s="13"/>
      <c r="O95" s="90"/>
    </row>
    <row r="96" spans="1:15" x14ac:dyDescent="0.2">
      <c r="A96" s="78"/>
      <c r="B96" s="13"/>
      <c r="C96" s="92"/>
      <c r="D96" s="13"/>
      <c r="E96" s="13"/>
      <c r="G96" s="91"/>
      <c r="H96" s="79"/>
      <c r="J96" s="13"/>
      <c r="K96" s="13"/>
      <c r="O96" s="90"/>
    </row>
    <row r="97" spans="1:15" x14ac:dyDescent="0.2">
      <c r="A97" s="78"/>
      <c r="B97" s="13"/>
      <c r="C97" s="92"/>
      <c r="D97" s="13"/>
      <c r="E97" s="13"/>
      <c r="G97" s="79"/>
      <c r="H97" s="79"/>
      <c r="J97" s="13"/>
      <c r="K97" s="13"/>
      <c r="O97" s="90"/>
    </row>
    <row r="98" spans="1:15" x14ac:dyDescent="0.2">
      <c r="A98" s="78"/>
      <c r="B98" s="13"/>
      <c r="C98" s="92"/>
      <c r="D98" s="13"/>
      <c r="E98" s="13"/>
      <c r="G98" s="79"/>
      <c r="H98" s="79"/>
      <c r="J98" s="13"/>
      <c r="K98" s="13"/>
      <c r="O98" s="90"/>
    </row>
    <row r="99" spans="1:15" x14ac:dyDescent="0.2">
      <c r="A99" s="78"/>
      <c r="B99" s="13"/>
      <c r="D99" s="13"/>
      <c r="E99" s="13"/>
      <c r="G99" s="79"/>
      <c r="H99" s="79"/>
      <c r="J99" s="13"/>
      <c r="K99" s="13"/>
      <c r="O99" s="90"/>
    </row>
    <row r="100" spans="1:15" x14ac:dyDescent="0.2">
      <c r="A100" s="78"/>
      <c r="B100" s="13"/>
      <c r="C100" s="92"/>
      <c r="D100" s="13"/>
      <c r="E100" s="13"/>
      <c r="G100" s="91"/>
      <c r="H100" s="79"/>
      <c r="J100" s="13"/>
      <c r="K100" s="13"/>
      <c r="O100" s="90"/>
    </row>
    <row r="101" spans="1:15" x14ac:dyDescent="0.2">
      <c r="A101" s="78"/>
      <c r="B101" s="13"/>
      <c r="C101" s="92"/>
      <c r="D101" s="13"/>
      <c r="E101" s="13"/>
      <c r="G101" s="79"/>
      <c r="H101" s="79"/>
      <c r="J101" s="13"/>
      <c r="K101" s="13"/>
      <c r="O101" s="90"/>
    </row>
    <row r="102" spans="1:15" x14ac:dyDescent="0.2">
      <c r="A102" s="78"/>
      <c r="B102" s="13"/>
      <c r="C102" s="92"/>
      <c r="D102" s="13"/>
      <c r="E102" s="13"/>
      <c r="G102" s="79"/>
      <c r="H102" s="79"/>
      <c r="J102" s="13"/>
      <c r="K102" s="13"/>
      <c r="O102" s="90"/>
    </row>
    <row r="103" spans="1:15" x14ac:dyDescent="0.2">
      <c r="A103" s="78"/>
      <c r="B103" s="13"/>
      <c r="D103" s="13"/>
      <c r="E103" s="13"/>
      <c r="G103" s="79"/>
      <c r="H103" s="79"/>
      <c r="J103" s="13"/>
      <c r="K103" s="13"/>
      <c r="O103" s="90"/>
    </row>
    <row r="104" spans="1:15" x14ac:dyDescent="0.2">
      <c r="A104" s="78"/>
      <c r="B104" s="13"/>
      <c r="C104" s="92"/>
      <c r="D104" s="13"/>
      <c r="E104" s="13"/>
      <c r="G104" s="91"/>
      <c r="H104" s="79"/>
      <c r="J104" s="13"/>
      <c r="K104" s="13"/>
      <c r="O104" s="90"/>
    </row>
    <row r="105" spans="1:15" x14ac:dyDescent="0.2">
      <c r="A105" s="78"/>
      <c r="B105" s="13"/>
      <c r="C105" s="92"/>
      <c r="D105" s="13"/>
      <c r="E105" s="13"/>
      <c r="G105" s="79"/>
      <c r="H105" s="79"/>
      <c r="J105" s="13"/>
      <c r="K105" s="13"/>
      <c r="O105" s="90"/>
    </row>
    <row r="106" spans="1:15" x14ac:dyDescent="0.2">
      <c r="A106" s="78"/>
      <c r="B106" s="13"/>
      <c r="C106" s="92"/>
      <c r="D106" s="13"/>
      <c r="E106" s="13"/>
      <c r="G106" s="79"/>
      <c r="H106" s="79"/>
      <c r="J106" s="13"/>
      <c r="K106" s="13"/>
      <c r="O106" s="90"/>
    </row>
    <row r="107" spans="1:15" x14ac:dyDescent="0.2">
      <c r="A107" s="78"/>
      <c r="B107" s="13"/>
      <c r="D107" s="13"/>
      <c r="E107" s="13"/>
      <c r="G107" s="79"/>
      <c r="H107" s="79"/>
      <c r="J107" s="13"/>
      <c r="K107" s="13"/>
      <c r="O107" s="90"/>
    </row>
    <row r="108" spans="1:15" x14ac:dyDescent="0.2">
      <c r="A108" s="78"/>
      <c r="B108" s="13"/>
      <c r="C108" s="92"/>
      <c r="D108" s="13"/>
      <c r="E108" s="13"/>
      <c r="G108" s="91"/>
      <c r="H108" s="79"/>
      <c r="J108" s="13"/>
      <c r="K108" s="13"/>
      <c r="O108" s="90"/>
    </row>
    <row r="109" spans="1:15" x14ac:dyDescent="0.2">
      <c r="A109" s="78"/>
      <c r="B109" s="13"/>
      <c r="C109" s="92"/>
      <c r="D109" s="13"/>
      <c r="E109" s="13"/>
      <c r="G109" s="79"/>
      <c r="H109" s="79"/>
      <c r="J109" s="13"/>
      <c r="K109" s="13"/>
      <c r="O109" s="90"/>
    </row>
    <row r="110" spans="1:15" x14ac:dyDescent="0.2">
      <c r="A110" s="78"/>
      <c r="B110" s="13"/>
      <c r="C110" s="92"/>
      <c r="D110" s="13"/>
      <c r="E110" s="13"/>
      <c r="G110" s="79"/>
      <c r="H110" s="79"/>
      <c r="J110" s="13"/>
      <c r="K110" s="13"/>
      <c r="O110" s="90"/>
    </row>
    <row r="111" spans="1:15" x14ac:dyDescent="0.2">
      <c r="A111" s="78"/>
      <c r="B111" s="13"/>
      <c r="D111" s="13"/>
      <c r="E111" s="13"/>
      <c r="G111" s="79"/>
      <c r="H111" s="79"/>
      <c r="J111" s="13"/>
      <c r="K111" s="13"/>
      <c r="O111" s="90"/>
    </row>
    <row r="112" spans="1:15" x14ac:dyDescent="0.2">
      <c r="A112" s="78"/>
      <c r="B112" s="13"/>
      <c r="C112" s="92"/>
      <c r="D112" s="13"/>
      <c r="E112" s="13"/>
      <c r="G112" s="91"/>
      <c r="H112" s="79"/>
      <c r="J112" s="13"/>
      <c r="K112" s="13"/>
      <c r="O112" s="90"/>
    </row>
    <row r="113" spans="1:15" x14ac:dyDescent="0.2">
      <c r="A113" s="78"/>
      <c r="B113" s="13"/>
      <c r="C113" s="92"/>
      <c r="D113" s="13"/>
      <c r="E113" s="13"/>
      <c r="G113" s="79"/>
      <c r="H113" s="79"/>
      <c r="J113" s="13"/>
      <c r="K113" s="13"/>
      <c r="O113" s="90"/>
    </row>
    <row r="114" spans="1:15" x14ac:dyDescent="0.2">
      <c r="A114" s="78"/>
      <c r="B114" s="13"/>
      <c r="C114" s="92"/>
      <c r="D114" s="13"/>
      <c r="E114" s="13"/>
      <c r="G114" s="79"/>
      <c r="H114" s="79"/>
      <c r="J114" s="13"/>
      <c r="K114" s="13"/>
      <c r="O114" s="90"/>
    </row>
    <row r="115" spans="1:15" x14ac:dyDescent="0.2">
      <c r="A115" s="78"/>
      <c r="B115" s="13"/>
      <c r="D115" s="13"/>
      <c r="E115" s="13"/>
      <c r="G115" s="79"/>
      <c r="H115" s="79"/>
      <c r="J115" s="13"/>
      <c r="K115" s="13"/>
      <c r="O115" s="90"/>
    </row>
    <row r="116" spans="1:15" x14ac:dyDescent="0.2">
      <c r="A116" s="78"/>
      <c r="B116" s="13"/>
      <c r="C116" s="92"/>
      <c r="D116" s="13"/>
      <c r="E116" s="13"/>
      <c r="G116" s="91"/>
      <c r="H116" s="79"/>
      <c r="J116" s="13"/>
      <c r="K116" s="13"/>
      <c r="O116" s="90"/>
    </row>
    <row r="117" spans="1:15" x14ac:dyDescent="0.2">
      <c r="A117" s="78"/>
      <c r="B117" s="13"/>
      <c r="C117" s="92"/>
      <c r="D117" s="13"/>
      <c r="E117" s="13"/>
      <c r="G117" s="79"/>
      <c r="H117" s="79"/>
      <c r="J117" s="13"/>
      <c r="K117" s="13"/>
      <c r="O117" s="90"/>
    </row>
    <row r="118" spans="1:15" x14ac:dyDescent="0.2">
      <c r="A118" s="78"/>
      <c r="B118" s="13"/>
      <c r="C118" s="92"/>
      <c r="D118" s="13"/>
      <c r="E118" s="13"/>
      <c r="G118" s="79"/>
      <c r="H118" s="79"/>
      <c r="J118" s="13"/>
      <c r="K118" s="13"/>
      <c r="O118" s="90"/>
    </row>
    <row r="119" spans="1:15" x14ac:dyDescent="0.2">
      <c r="A119" s="78"/>
      <c r="B119" s="13"/>
      <c r="D119" s="13"/>
      <c r="E119" s="13"/>
      <c r="G119" s="79"/>
      <c r="H119" s="79"/>
      <c r="J119" s="13"/>
      <c r="K119" s="13"/>
      <c r="O119" s="90"/>
    </row>
    <row r="120" spans="1:15" x14ac:dyDescent="0.2">
      <c r="A120" s="78"/>
      <c r="B120" s="13"/>
      <c r="C120" s="92"/>
      <c r="D120" s="13"/>
      <c r="E120" s="13"/>
      <c r="G120" s="91"/>
      <c r="H120" s="79"/>
      <c r="J120" s="13"/>
      <c r="K120" s="13"/>
      <c r="O120" s="90"/>
    </row>
    <row r="121" spans="1:15" x14ac:dyDescent="0.2">
      <c r="A121" s="78"/>
      <c r="B121" s="13"/>
      <c r="C121" s="92"/>
      <c r="D121" s="13"/>
      <c r="E121" s="13"/>
      <c r="G121" s="79"/>
      <c r="H121" s="79"/>
      <c r="J121" s="13"/>
      <c r="K121" s="13"/>
      <c r="O121" s="90"/>
    </row>
    <row r="122" spans="1:15" x14ac:dyDescent="0.2">
      <c r="A122" s="78"/>
      <c r="B122" s="13"/>
      <c r="C122" s="92"/>
      <c r="D122" s="13"/>
      <c r="E122" s="13"/>
      <c r="G122" s="79"/>
      <c r="H122" s="79"/>
      <c r="J122" s="13"/>
      <c r="K122" s="13"/>
      <c r="O122" s="90"/>
    </row>
    <row r="123" spans="1:15" x14ac:dyDescent="0.2">
      <c r="A123" s="78"/>
      <c r="B123" s="13"/>
      <c r="D123" s="13"/>
      <c r="E123" s="13"/>
      <c r="G123" s="79"/>
      <c r="H123" s="79"/>
      <c r="J123" s="13"/>
      <c r="K123" s="13"/>
      <c r="O123" s="90"/>
    </row>
    <row r="124" spans="1:15" x14ac:dyDescent="0.2">
      <c r="A124" s="78"/>
      <c r="B124" s="13"/>
      <c r="C124" s="92"/>
      <c r="D124" s="13"/>
      <c r="E124" s="13"/>
      <c r="G124" s="91"/>
      <c r="H124" s="79"/>
      <c r="J124" s="13"/>
      <c r="K124" s="13"/>
      <c r="O124" s="90"/>
    </row>
    <row r="125" spans="1:15" x14ac:dyDescent="0.2">
      <c r="A125" s="78"/>
      <c r="B125" s="13"/>
      <c r="C125" s="92"/>
      <c r="D125" s="13"/>
      <c r="E125" s="13"/>
      <c r="G125" s="79"/>
      <c r="H125" s="79"/>
      <c r="J125" s="13"/>
      <c r="K125" s="13"/>
      <c r="O125" s="90"/>
    </row>
    <row r="126" spans="1:15" x14ac:dyDescent="0.2">
      <c r="A126" s="78"/>
      <c r="B126" s="13"/>
      <c r="C126" s="92"/>
      <c r="D126" s="13"/>
      <c r="E126" s="13"/>
      <c r="G126" s="79"/>
      <c r="H126" s="79"/>
      <c r="J126" s="13"/>
      <c r="K126" s="13"/>
      <c r="O126" s="90"/>
    </row>
    <row r="127" spans="1:15" x14ac:dyDescent="0.2">
      <c r="A127" s="78"/>
      <c r="B127" s="13"/>
      <c r="D127" s="13"/>
      <c r="E127" s="13"/>
      <c r="G127" s="79"/>
      <c r="H127" s="79"/>
      <c r="J127" s="13"/>
      <c r="K127" s="13"/>
      <c r="O127" s="90"/>
    </row>
    <row r="128" spans="1:15" x14ac:dyDescent="0.2">
      <c r="A128" s="78"/>
      <c r="B128" s="13"/>
      <c r="C128" s="92"/>
      <c r="D128" s="13"/>
      <c r="E128" s="13"/>
      <c r="G128" s="91"/>
      <c r="H128" s="79"/>
      <c r="J128" s="13"/>
      <c r="K128" s="13"/>
      <c r="O128" s="90"/>
    </row>
    <row r="129" spans="1:15" x14ac:dyDescent="0.2">
      <c r="A129" s="78"/>
      <c r="B129" s="13"/>
      <c r="C129" s="92"/>
      <c r="D129" s="13"/>
      <c r="E129" s="13"/>
      <c r="G129" s="79"/>
      <c r="H129" s="79"/>
      <c r="J129" s="13"/>
      <c r="K129" s="13"/>
      <c r="O129" s="90"/>
    </row>
    <row r="130" spans="1:15" x14ac:dyDescent="0.2">
      <c r="A130" s="78"/>
      <c r="B130" s="13"/>
      <c r="C130" s="92"/>
      <c r="D130" s="13"/>
      <c r="E130" s="13"/>
      <c r="G130" s="79"/>
      <c r="H130" s="79"/>
      <c r="J130" s="13"/>
      <c r="K130" s="13"/>
      <c r="O130" s="90"/>
    </row>
    <row r="131" spans="1:15" x14ac:dyDescent="0.2">
      <c r="A131" s="78"/>
      <c r="B131" s="13"/>
      <c r="D131" s="13"/>
      <c r="E131" s="13"/>
      <c r="G131" s="79"/>
      <c r="H131" s="79"/>
      <c r="J131" s="13"/>
      <c r="K131" s="13"/>
      <c r="O131" s="90"/>
    </row>
    <row r="132" spans="1:15" x14ac:dyDescent="0.2">
      <c r="A132" s="78"/>
      <c r="B132" s="13"/>
      <c r="C132" s="92"/>
      <c r="D132" s="13"/>
      <c r="E132" s="13"/>
      <c r="G132" s="91"/>
      <c r="H132" s="79"/>
      <c r="J132" s="13"/>
      <c r="K132" s="13"/>
      <c r="O132" s="90"/>
    </row>
    <row r="133" spans="1:15" x14ac:dyDescent="0.2">
      <c r="A133" s="78"/>
      <c r="B133" s="13"/>
      <c r="C133" s="92"/>
      <c r="D133" s="13"/>
      <c r="E133" s="13"/>
      <c r="G133" s="79"/>
      <c r="H133" s="79"/>
      <c r="J133" s="13"/>
      <c r="K133" s="13"/>
      <c r="O133" s="90"/>
    </row>
    <row r="134" spans="1:15" x14ac:dyDescent="0.2">
      <c r="A134" s="78"/>
      <c r="B134" s="13"/>
      <c r="C134" s="92"/>
      <c r="D134" s="13"/>
      <c r="E134" s="13"/>
      <c r="G134" s="79"/>
      <c r="H134" s="79"/>
      <c r="J134" s="13"/>
      <c r="K134" s="13"/>
      <c r="O134" s="90"/>
    </row>
    <row r="135" spans="1:15" x14ac:dyDescent="0.2">
      <c r="A135" s="78"/>
      <c r="B135" s="13"/>
      <c r="D135" s="13"/>
      <c r="E135" s="13"/>
      <c r="G135" s="79"/>
      <c r="H135" s="79"/>
      <c r="J135" s="13"/>
      <c r="K135" s="13"/>
      <c r="O135" s="90"/>
    </row>
    <row r="136" spans="1:15" x14ac:dyDescent="0.2">
      <c r="A136" s="78"/>
      <c r="B136" s="13"/>
      <c r="C136" s="92"/>
      <c r="D136" s="13"/>
      <c r="E136" s="13"/>
      <c r="G136" s="91"/>
      <c r="H136" s="79"/>
      <c r="J136" s="13"/>
      <c r="K136" s="13"/>
      <c r="O136" s="90"/>
    </row>
    <row r="137" spans="1:15" x14ac:dyDescent="0.2">
      <c r="A137" s="78"/>
      <c r="B137" s="13"/>
      <c r="C137" s="92"/>
      <c r="D137" s="13"/>
      <c r="E137" s="13"/>
      <c r="G137" s="79"/>
      <c r="H137" s="79"/>
      <c r="J137" s="13"/>
      <c r="K137" s="13"/>
      <c r="O137" s="90"/>
    </row>
    <row r="138" spans="1:15" x14ac:dyDescent="0.2">
      <c r="A138" s="78"/>
      <c r="B138" s="13"/>
      <c r="C138" s="92"/>
      <c r="D138" s="13"/>
      <c r="E138" s="13"/>
      <c r="G138" s="79"/>
      <c r="H138" s="79"/>
      <c r="J138" s="13"/>
      <c r="K138" s="13"/>
      <c r="O138" s="90"/>
    </row>
    <row r="139" spans="1:15" x14ac:dyDescent="0.2">
      <c r="A139" s="78"/>
      <c r="B139" s="13"/>
      <c r="D139" s="13"/>
      <c r="E139" s="13"/>
      <c r="G139" s="79"/>
      <c r="H139" s="79"/>
      <c r="J139" s="13"/>
      <c r="K139" s="13"/>
      <c r="O139" s="90"/>
    </row>
    <row r="140" spans="1:15" x14ac:dyDescent="0.2">
      <c r="A140" s="78"/>
      <c r="B140" s="13"/>
      <c r="C140" s="92"/>
      <c r="D140" s="13"/>
      <c r="E140" s="13"/>
      <c r="G140" s="91"/>
      <c r="H140" s="79"/>
      <c r="J140" s="13"/>
      <c r="K140" s="13"/>
      <c r="O140" s="90"/>
    </row>
    <row r="141" spans="1:15" x14ac:dyDescent="0.2">
      <c r="A141" s="78"/>
      <c r="B141" s="13"/>
      <c r="C141" s="92"/>
      <c r="D141" s="13"/>
      <c r="E141" s="13"/>
      <c r="G141" s="79"/>
      <c r="H141" s="79"/>
      <c r="J141" s="13"/>
      <c r="K141" s="13"/>
      <c r="O141" s="90"/>
    </row>
    <row r="142" spans="1:15" x14ac:dyDescent="0.2">
      <c r="A142" s="78"/>
      <c r="B142" s="13"/>
      <c r="C142" s="92"/>
      <c r="D142" s="13"/>
      <c r="E142" s="13"/>
      <c r="G142" s="79"/>
      <c r="H142" s="79"/>
      <c r="J142" s="13"/>
      <c r="K142" s="13"/>
      <c r="O142" s="90"/>
    </row>
    <row r="143" spans="1:15" x14ac:dyDescent="0.2">
      <c r="A143" s="78"/>
      <c r="B143" s="13"/>
      <c r="D143" s="13"/>
      <c r="E143" s="13"/>
      <c r="G143" s="79"/>
      <c r="H143" s="79"/>
      <c r="J143" s="13"/>
      <c r="K143" s="13"/>
      <c r="O143" s="90"/>
    </row>
    <row r="144" spans="1:15" x14ac:dyDescent="0.2">
      <c r="A144" s="78"/>
      <c r="B144" s="13"/>
      <c r="C144" s="92"/>
      <c r="D144" s="13"/>
      <c r="E144" s="13"/>
      <c r="G144" s="91"/>
      <c r="H144" s="79"/>
      <c r="J144" s="13"/>
      <c r="K144" s="13"/>
      <c r="O144" s="90"/>
    </row>
    <row r="145" spans="1:15" x14ac:dyDescent="0.2">
      <c r="A145" s="78"/>
      <c r="B145" s="13"/>
      <c r="C145" s="92"/>
      <c r="D145" s="13"/>
      <c r="E145" s="13"/>
      <c r="G145" s="79"/>
      <c r="H145" s="79"/>
      <c r="J145" s="13"/>
      <c r="K145" s="13"/>
      <c r="O145" s="90"/>
    </row>
    <row r="146" spans="1:15" x14ac:dyDescent="0.2">
      <c r="A146" s="78"/>
      <c r="B146" s="13"/>
      <c r="C146" s="92"/>
      <c r="D146" s="13"/>
      <c r="E146" s="13"/>
      <c r="G146" s="79"/>
      <c r="H146" s="79"/>
      <c r="J146" s="13"/>
      <c r="K146" s="13"/>
      <c r="O146" s="90"/>
    </row>
    <row r="147" spans="1:15" x14ac:dyDescent="0.2">
      <c r="A147" s="78"/>
      <c r="B147" s="13"/>
      <c r="D147" s="13"/>
      <c r="E147" s="13"/>
      <c r="G147" s="79"/>
      <c r="H147" s="79"/>
      <c r="J147" s="13"/>
      <c r="K147" s="13"/>
      <c r="O147" s="90"/>
    </row>
    <row r="148" spans="1:15" x14ac:dyDescent="0.2">
      <c r="A148" s="78"/>
      <c r="B148" s="13"/>
      <c r="C148" s="92"/>
      <c r="D148" s="13"/>
      <c r="E148" s="13"/>
      <c r="G148" s="91"/>
      <c r="H148" s="79"/>
      <c r="J148" s="13"/>
      <c r="K148" s="13"/>
      <c r="O148" s="90"/>
    </row>
    <row r="149" spans="1:15" x14ac:dyDescent="0.2">
      <c r="A149" s="78"/>
      <c r="B149" s="13"/>
      <c r="C149" s="92"/>
      <c r="D149" s="13"/>
      <c r="E149" s="13"/>
      <c r="G149" s="79"/>
      <c r="H149" s="79"/>
      <c r="J149" s="13"/>
      <c r="K149" s="13"/>
      <c r="O149" s="90"/>
    </row>
    <row r="150" spans="1:15" x14ac:dyDescent="0.2">
      <c r="A150" s="78"/>
      <c r="B150" s="13"/>
      <c r="C150" s="92"/>
      <c r="D150" s="13"/>
      <c r="E150" s="13"/>
      <c r="G150" s="79"/>
      <c r="H150" s="79"/>
      <c r="J150" s="13"/>
      <c r="K150" s="13"/>
      <c r="O150" s="90"/>
    </row>
    <row r="151" spans="1:15" x14ac:dyDescent="0.2">
      <c r="A151" s="78"/>
      <c r="B151" s="13"/>
      <c r="D151" s="13"/>
      <c r="E151" s="13"/>
      <c r="G151" s="79"/>
      <c r="H151" s="79"/>
      <c r="J151" s="13"/>
      <c r="K151" s="13"/>
      <c r="O151" s="90"/>
    </row>
    <row r="152" spans="1:15" x14ac:dyDescent="0.2">
      <c r="A152" s="78"/>
      <c r="B152" s="13"/>
      <c r="C152" s="92"/>
      <c r="D152" s="13"/>
      <c r="E152" s="13"/>
      <c r="G152" s="91"/>
      <c r="H152" s="79"/>
      <c r="J152" s="13"/>
      <c r="K152" s="13"/>
      <c r="O152" s="90"/>
    </row>
    <row r="153" spans="1:15" x14ac:dyDescent="0.2">
      <c r="A153" s="78"/>
      <c r="B153" s="13"/>
      <c r="C153" s="92"/>
      <c r="D153" s="13"/>
      <c r="E153" s="13"/>
      <c r="G153" s="79"/>
      <c r="H153" s="79"/>
      <c r="J153" s="13"/>
      <c r="K153" s="13"/>
      <c r="O153" s="90"/>
    </row>
    <row r="154" spans="1:15" x14ac:dyDescent="0.2">
      <c r="A154" s="78"/>
      <c r="B154" s="13"/>
      <c r="C154" s="92"/>
      <c r="D154" s="13"/>
      <c r="E154" s="13"/>
      <c r="G154" s="79"/>
      <c r="H154" s="79"/>
      <c r="J154" s="13"/>
      <c r="K154" s="13"/>
      <c r="O154" s="90"/>
    </row>
    <row r="155" spans="1:15" x14ac:dyDescent="0.2">
      <c r="A155" s="78"/>
      <c r="B155" s="13"/>
      <c r="D155" s="13"/>
      <c r="E155" s="13"/>
      <c r="G155" s="79"/>
      <c r="H155" s="79"/>
      <c r="J155" s="13"/>
      <c r="K155" s="13"/>
      <c r="O155" s="90"/>
    </row>
    <row r="156" spans="1:15" x14ac:dyDescent="0.2">
      <c r="A156" s="78"/>
      <c r="B156" s="13"/>
      <c r="C156" s="92"/>
      <c r="D156" s="13"/>
      <c r="E156" s="13"/>
      <c r="G156" s="91"/>
      <c r="H156" s="79"/>
      <c r="J156" s="13"/>
      <c r="K156" s="13"/>
      <c r="O156" s="90"/>
    </row>
    <row r="157" spans="1:15" x14ac:dyDescent="0.2">
      <c r="A157" s="78"/>
      <c r="B157" s="13"/>
      <c r="C157" s="92"/>
      <c r="D157" s="13"/>
      <c r="E157" s="13"/>
      <c r="G157" s="79"/>
      <c r="H157" s="79"/>
      <c r="J157" s="13"/>
      <c r="K157" s="13"/>
      <c r="O157" s="90"/>
    </row>
    <row r="158" spans="1:15" x14ac:dyDescent="0.2">
      <c r="A158" s="78"/>
      <c r="B158" s="13"/>
      <c r="C158" s="92"/>
      <c r="D158" s="13"/>
      <c r="E158" s="13"/>
      <c r="G158" s="79"/>
      <c r="H158" s="79"/>
      <c r="J158" s="13"/>
      <c r="K158" s="13"/>
      <c r="O158" s="90"/>
    </row>
    <row r="159" spans="1:15" x14ac:dyDescent="0.2">
      <c r="A159" s="78"/>
      <c r="B159" s="13"/>
      <c r="D159" s="13"/>
      <c r="E159" s="13"/>
      <c r="G159" s="79"/>
      <c r="H159" s="79"/>
      <c r="J159" s="13"/>
      <c r="K159" s="13"/>
      <c r="O159" s="90"/>
    </row>
    <row r="160" spans="1:15" x14ac:dyDescent="0.2">
      <c r="A160" s="78"/>
      <c r="B160" s="13"/>
      <c r="C160" s="92"/>
      <c r="D160" s="13"/>
      <c r="E160" s="13"/>
      <c r="G160" s="91"/>
      <c r="H160" s="79"/>
      <c r="J160" s="13"/>
      <c r="K160" s="13"/>
      <c r="O160" s="90"/>
    </row>
    <row r="161" spans="1:15" x14ac:dyDescent="0.2">
      <c r="A161" s="78"/>
      <c r="B161" s="13"/>
      <c r="C161" s="92"/>
      <c r="D161" s="13"/>
      <c r="E161" s="13"/>
      <c r="G161" s="79"/>
      <c r="H161" s="79"/>
      <c r="J161" s="13"/>
      <c r="K161" s="13"/>
      <c r="O161" s="90"/>
    </row>
    <row r="162" spans="1:15" x14ac:dyDescent="0.2">
      <c r="A162" s="78"/>
      <c r="B162" s="13"/>
      <c r="C162" s="92"/>
      <c r="D162" s="13"/>
      <c r="E162" s="13"/>
      <c r="G162" s="79"/>
      <c r="H162" s="79"/>
      <c r="J162" s="13"/>
      <c r="K162" s="13"/>
      <c r="O162" s="90"/>
    </row>
    <row r="163" spans="1:15" x14ac:dyDescent="0.2">
      <c r="A163" s="78"/>
      <c r="B163" s="13"/>
      <c r="D163" s="13"/>
      <c r="E163" s="13"/>
      <c r="G163" s="79"/>
      <c r="H163" s="79"/>
      <c r="J163" s="13"/>
      <c r="K163" s="13"/>
      <c r="O163" s="90"/>
    </row>
    <row r="164" spans="1:15" x14ac:dyDescent="0.2">
      <c r="A164" s="78"/>
      <c r="B164" s="13"/>
      <c r="C164" s="92"/>
      <c r="D164" s="13"/>
      <c r="E164" s="13"/>
      <c r="G164" s="91"/>
      <c r="H164" s="79"/>
      <c r="J164" s="13"/>
      <c r="K164" s="13"/>
      <c r="O164" s="90"/>
    </row>
    <row r="165" spans="1:15" x14ac:dyDescent="0.2">
      <c r="A165" s="78"/>
      <c r="B165" s="13"/>
      <c r="C165" s="92"/>
      <c r="D165" s="13"/>
      <c r="E165" s="13"/>
      <c r="G165" s="79"/>
      <c r="H165" s="79"/>
      <c r="J165" s="13"/>
      <c r="K165" s="13"/>
      <c r="O165" s="90"/>
    </row>
    <row r="166" spans="1:15" x14ac:dyDescent="0.2">
      <c r="A166" s="78"/>
      <c r="B166" s="13"/>
      <c r="C166" s="92"/>
      <c r="D166" s="13"/>
      <c r="E166" s="13"/>
      <c r="G166" s="79"/>
      <c r="H166" s="79"/>
      <c r="J166" s="13"/>
      <c r="K166" s="13"/>
      <c r="O166" s="90"/>
    </row>
    <row r="167" spans="1:15" x14ac:dyDescent="0.2">
      <c r="A167" s="78"/>
      <c r="B167" s="13"/>
      <c r="D167" s="13"/>
      <c r="E167" s="13"/>
      <c r="G167" s="79"/>
      <c r="H167" s="79"/>
      <c r="J167" s="13"/>
      <c r="K167" s="13"/>
      <c r="O167" s="90"/>
    </row>
    <row r="168" spans="1:15" x14ac:dyDescent="0.2">
      <c r="A168" s="78"/>
      <c r="B168" s="13"/>
      <c r="C168" s="92"/>
      <c r="D168" s="13"/>
      <c r="E168" s="13"/>
      <c r="G168" s="91"/>
      <c r="H168" s="79"/>
      <c r="J168" s="13"/>
      <c r="K168" s="13"/>
      <c r="O168" s="90"/>
    </row>
    <row r="169" spans="1:15" x14ac:dyDescent="0.2">
      <c r="A169" s="78"/>
      <c r="B169" s="13"/>
      <c r="C169" s="92"/>
      <c r="D169" s="13"/>
      <c r="E169" s="13"/>
      <c r="G169" s="79"/>
      <c r="H169" s="79"/>
      <c r="J169" s="13"/>
      <c r="K169" s="13"/>
      <c r="O169" s="90"/>
    </row>
    <row r="170" spans="1:15" x14ac:dyDescent="0.2">
      <c r="A170" s="78"/>
      <c r="B170" s="13"/>
      <c r="C170" s="92"/>
      <c r="D170" s="13"/>
      <c r="E170" s="13"/>
      <c r="G170" s="79"/>
      <c r="H170" s="79"/>
      <c r="J170" s="13"/>
      <c r="K170" s="13"/>
      <c r="O170" s="90"/>
    </row>
    <row r="171" spans="1:15" x14ac:dyDescent="0.2">
      <c r="A171" s="78"/>
      <c r="B171" s="13"/>
      <c r="D171" s="13"/>
      <c r="E171" s="13"/>
      <c r="G171" s="79"/>
      <c r="H171" s="79"/>
      <c r="J171" s="13"/>
      <c r="K171" s="13"/>
      <c r="O171" s="90"/>
    </row>
    <row r="172" spans="1:15" x14ac:dyDescent="0.2">
      <c r="A172" s="78"/>
      <c r="B172" s="13"/>
      <c r="C172" s="92"/>
      <c r="D172" s="13"/>
      <c r="E172" s="13"/>
      <c r="G172" s="91"/>
      <c r="H172" s="79"/>
      <c r="J172" s="13"/>
      <c r="K172" s="13"/>
      <c r="O172" s="90"/>
    </row>
    <row r="173" spans="1:15" x14ac:dyDescent="0.2">
      <c r="A173" s="78"/>
      <c r="B173" s="13"/>
      <c r="C173" s="92"/>
      <c r="D173" s="13"/>
      <c r="E173" s="13"/>
      <c r="G173" s="79"/>
      <c r="H173" s="79"/>
      <c r="J173" s="13"/>
      <c r="K173" s="13"/>
      <c r="O173" s="90"/>
    </row>
    <row r="174" spans="1:15" x14ac:dyDescent="0.2">
      <c r="A174" s="78"/>
      <c r="B174" s="13"/>
      <c r="C174" s="92"/>
      <c r="D174" s="13"/>
      <c r="E174" s="13"/>
      <c r="G174" s="79"/>
      <c r="H174" s="79"/>
      <c r="J174" s="13"/>
      <c r="K174" s="13"/>
      <c r="O174" s="90"/>
    </row>
    <row r="175" spans="1:15" x14ac:dyDescent="0.2">
      <c r="A175" s="78"/>
      <c r="B175" s="13"/>
      <c r="D175" s="13"/>
      <c r="E175" s="13"/>
      <c r="G175" s="79"/>
      <c r="H175" s="79"/>
      <c r="J175" s="13"/>
      <c r="K175" s="13"/>
      <c r="O175" s="90"/>
    </row>
    <row r="176" spans="1:15" x14ac:dyDescent="0.2">
      <c r="A176" s="78"/>
      <c r="B176" s="13"/>
      <c r="C176" s="92"/>
      <c r="D176" s="13"/>
      <c r="E176" s="13"/>
      <c r="G176" s="91"/>
      <c r="H176" s="79"/>
      <c r="J176" s="13"/>
      <c r="K176" s="13"/>
      <c r="O176" s="90"/>
    </row>
    <row r="177" spans="1:15" x14ac:dyDescent="0.2">
      <c r="A177" s="78"/>
      <c r="B177" s="13"/>
      <c r="C177" s="92"/>
      <c r="D177" s="13"/>
      <c r="E177" s="13"/>
      <c r="G177" s="79"/>
      <c r="H177" s="79"/>
      <c r="J177" s="13"/>
      <c r="K177" s="13"/>
      <c r="O177" s="90"/>
    </row>
    <row r="178" spans="1:15" x14ac:dyDescent="0.2">
      <c r="A178" s="78"/>
      <c r="B178" s="13"/>
      <c r="C178" s="92"/>
      <c r="D178" s="13"/>
      <c r="E178" s="13"/>
      <c r="G178" s="79"/>
      <c r="H178" s="79"/>
      <c r="J178" s="13"/>
      <c r="K178" s="13"/>
      <c r="O178" s="90"/>
    </row>
    <row r="179" spans="1:15" x14ac:dyDescent="0.2">
      <c r="A179" s="78"/>
      <c r="B179" s="13"/>
      <c r="D179" s="13"/>
      <c r="E179" s="13"/>
      <c r="G179" s="79"/>
      <c r="H179" s="79"/>
      <c r="J179" s="13"/>
      <c r="K179" s="13"/>
      <c r="O179" s="90"/>
    </row>
    <row r="180" spans="1:15" x14ac:dyDescent="0.2">
      <c r="A180" s="78"/>
      <c r="B180" s="13"/>
      <c r="C180" s="92"/>
      <c r="D180" s="13"/>
      <c r="E180" s="13"/>
      <c r="G180" s="91"/>
      <c r="H180" s="79"/>
      <c r="J180" s="13"/>
      <c r="K180" s="13"/>
      <c r="O180" s="90"/>
    </row>
    <row r="181" spans="1:15" x14ac:dyDescent="0.2">
      <c r="A181" s="78"/>
      <c r="B181" s="13"/>
      <c r="C181" s="92"/>
      <c r="D181" s="13"/>
      <c r="E181" s="13"/>
      <c r="G181" s="79"/>
      <c r="H181" s="79"/>
      <c r="J181" s="13"/>
      <c r="K181" s="13"/>
      <c r="O181" s="90"/>
    </row>
    <row r="182" spans="1:15" x14ac:dyDescent="0.2">
      <c r="A182" s="78"/>
      <c r="B182" s="13"/>
      <c r="C182" s="92"/>
      <c r="D182" s="13"/>
      <c r="E182" s="13"/>
      <c r="G182" s="79"/>
      <c r="H182" s="79"/>
      <c r="J182" s="13"/>
      <c r="K182" s="13"/>
      <c r="O182" s="90"/>
    </row>
    <row r="183" spans="1:15" x14ac:dyDescent="0.2">
      <c r="A183" s="78"/>
      <c r="B183" s="13"/>
      <c r="D183" s="13"/>
      <c r="E183" s="13"/>
      <c r="G183" s="79"/>
      <c r="H183" s="79"/>
      <c r="J183" s="13"/>
      <c r="K183" s="13"/>
      <c r="O183" s="90"/>
    </row>
    <row r="184" spans="1:15" x14ac:dyDescent="0.2">
      <c r="A184" s="78"/>
      <c r="B184" s="13"/>
      <c r="C184" s="92"/>
      <c r="D184" s="13"/>
      <c r="E184" s="13"/>
      <c r="G184" s="91"/>
      <c r="H184" s="79"/>
      <c r="J184" s="13"/>
      <c r="K184" s="13"/>
      <c r="O184" s="90"/>
    </row>
    <row r="185" spans="1:15" x14ac:dyDescent="0.2">
      <c r="A185" s="78"/>
      <c r="B185" s="13"/>
      <c r="C185" s="92"/>
      <c r="D185" s="13"/>
      <c r="E185" s="13"/>
      <c r="G185" s="79"/>
      <c r="H185" s="79"/>
      <c r="J185" s="13"/>
      <c r="K185" s="13"/>
      <c r="O185" s="90"/>
    </row>
    <row r="186" spans="1:15" x14ac:dyDescent="0.2">
      <c r="A186" s="78"/>
      <c r="B186" s="13"/>
      <c r="C186" s="92"/>
      <c r="D186" s="13"/>
      <c r="E186" s="13"/>
      <c r="G186" s="79"/>
      <c r="H186" s="79"/>
      <c r="J186" s="13"/>
      <c r="K186" s="13"/>
      <c r="O186" s="90"/>
    </row>
    <row r="187" spans="1:15" x14ac:dyDescent="0.2">
      <c r="A187" s="78"/>
      <c r="B187" s="13"/>
      <c r="D187" s="13"/>
      <c r="E187" s="13"/>
      <c r="G187" s="79"/>
      <c r="H187" s="79"/>
      <c r="J187" s="13"/>
      <c r="K187" s="13"/>
      <c r="O187" s="90"/>
    </row>
    <row r="188" spans="1:15" x14ac:dyDescent="0.2">
      <c r="A188" s="78"/>
      <c r="B188" s="13"/>
      <c r="C188" s="92"/>
      <c r="D188" s="13"/>
      <c r="E188" s="13"/>
      <c r="G188" s="91"/>
      <c r="H188" s="79"/>
      <c r="J188" s="13"/>
      <c r="K188" s="13"/>
      <c r="O188" s="90"/>
    </row>
    <row r="189" spans="1:15" x14ac:dyDescent="0.2">
      <c r="A189" s="78"/>
      <c r="B189" s="13"/>
      <c r="C189" s="92"/>
      <c r="D189" s="13"/>
      <c r="E189" s="13"/>
      <c r="G189" s="79"/>
      <c r="H189" s="79"/>
      <c r="J189" s="13"/>
      <c r="K189" s="13"/>
      <c r="O189" s="90"/>
    </row>
    <row r="190" spans="1:15" x14ac:dyDescent="0.2">
      <c r="A190" s="78"/>
      <c r="B190" s="13"/>
      <c r="C190" s="92"/>
      <c r="D190" s="13"/>
      <c r="E190" s="13"/>
      <c r="G190" s="79"/>
      <c r="H190" s="79"/>
      <c r="J190" s="13"/>
      <c r="K190" s="13"/>
      <c r="O190" s="90"/>
    </row>
    <row r="191" spans="1:15" x14ac:dyDescent="0.2">
      <c r="A191" s="78"/>
      <c r="B191" s="13"/>
      <c r="D191" s="13"/>
      <c r="E191" s="13"/>
      <c r="G191" s="79"/>
      <c r="H191" s="79"/>
      <c r="J191" s="13"/>
      <c r="K191" s="13"/>
      <c r="O191" s="90"/>
    </row>
    <row r="192" spans="1:15" x14ac:dyDescent="0.2">
      <c r="A192" s="78"/>
      <c r="B192" s="13"/>
      <c r="C192" s="92"/>
      <c r="D192" s="13"/>
      <c r="E192" s="13"/>
      <c r="G192" s="91"/>
      <c r="H192" s="79"/>
      <c r="J192" s="13"/>
      <c r="K192" s="13"/>
      <c r="O192" s="90"/>
    </row>
    <row r="193" spans="1:15" x14ac:dyDescent="0.2">
      <c r="A193" s="78"/>
      <c r="B193" s="13"/>
      <c r="C193" s="92"/>
      <c r="D193" s="13"/>
      <c r="E193" s="13"/>
      <c r="G193" s="79"/>
      <c r="H193" s="79"/>
      <c r="J193" s="13"/>
      <c r="K193" s="13"/>
      <c r="O193" s="90"/>
    </row>
    <row r="194" spans="1:15" x14ac:dyDescent="0.2">
      <c r="A194" s="78"/>
      <c r="B194" s="13"/>
      <c r="C194" s="92"/>
      <c r="D194" s="13"/>
      <c r="E194" s="13"/>
      <c r="G194" s="79"/>
      <c r="H194" s="79"/>
      <c r="J194" s="13"/>
      <c r="K194" s="13"/>
      <c r="O194" s="90"/>
    </row>
    <row r="195" spans="1:15" x14ac:dyDescent="0.2">
      <c r="A195" s="78"/>
      <c r="B195" s="13"/>
      <c r="D195" s="13"/>
      <c r="E195" s="13"/>
      <c r="G195" s="79"/>
      <c r="H195" s="79"/>
      <c r="J195" s="13"/>
      <c r="K195" s="13"/>
      <c r="O195" s="90"/>
    </row>
    <row r="196" spans="1:15" x14ac:dyDescent="0.2">
      <c r="A196" s="78"/>
      <c r="B196" s="13"/>
      <c r="C196" s="92"/>
      <c r="D196" s="13"/>
      <c r="E196" s="13"/>
      <c r="G196" s="91"/>
      <c r="H196" s="79"/>
      <c r="J196" s="13"/>
      <c r="K196" s="13"/>
      <c r="O196" s="90"/>
    </row>
    <row r="197" spans="1:15" x14ac:dyDescent="0.2">
      <c r="A197" s="78"/>
      <c r="B197" s="13"/>
      <c r="C197" s="92"/>
      <c r="D197" s="13"/>
      <c r="E197" s="13"/>
      <c r="G197" s="79"/>
      <c r="H197" s="79"/>
      <c r="J197" s="13"/>
      <c r="K197" s="13"/>
      <c r="O197" s="90"/>
    </row>
    <row r="198" spans="1:15" x14ac:dyDescent="0.2">
      <c r="A198" s="78"/>
      <c r="B198" s="13"/>
      <c r="C198" s="92"/>
      <c r="D198" s="13"/>
      <c r="E198" s="13"/>
      <c r="G198" s="79"/>
      <c r="H198" s="79"/>
      <c r="J198" s="13"/>
      <c r="K198" s="13"/>
      <c r="O198" s="90"/>
    </row>
    <row r="199" spans="1:15" x14ac:dyDescent="0.2">
      <c r="A199" s="78"/>
      <c r="B199" s="13"/>
      <c r="D199" s="13"/>
      <c r="E199" s="13"/>
      <c r="G199" s="79"/>
      <c r="H199" s="79"/>
      <c r="J199" s="13"/>
      <c r="K199" s="13"/>
      <c r="O199" s="90"/>
    </row>
    <row r="200" spans="1:15" x14ac:dyDescent="0.2">
      <c r="A200" s="78"/>
      <c r="B200" s="13"/>
      <c r="C200" s="92"/>
      <c r="D200" s="13"/>
      <c r="E200" s="13"/>
      <c r="G200" s="91"/>
      <c r="H200" s="79"/>
      <c r="J200" s="13"/>
      <c r="K200" s="13"/>
      <c r="O200" s="90"/>
    </row>
    <row r="201" spans="1:15" x14ac:dyDescent="0.2">
      <c r="A201" s="78"/>
      <c r="B201" s="13"/>
      <c r="C201" s="92"/>
      <c r="D201" s="13"/>
      <c r="E201" s="13"/>
      <c r="G201" s="79"/>
      <c r="H201" s="79"/>
      <c r="J201" s="13"/>
      <c r="K201" s="13"/>
      <c r="O201" s="90"/>
    </row>
    <row r="202" spans="1:15" x14ac:dyDescent="0.2">
      <c r="A202" s="78"/>
      <c r="B202" s="13"/>
      <c r="C202" s="92"/>
      <c r="D202" s="13"/>
      <c r="E202" s="13"/>
      <c r="G202" s="79"/>
      <c r="H202" s="79"/>
      <c r="J202" s="13"/>
      <c r="K202" s="13"/>
      <c r="O202" s="90"/>
    </row>
    <row r="203" spans="1:15" x14ac:dyDescent="0.2">
      <c r="A203" s="78"/>
      <c r="B203" s="13"/>
      <c r="D203" s="13"/>
      <c r="E203" s="13"/>
      <c r="G203" s="79"/>
      <c r="H203" s="79"/>
      <c r="J203" s="13"/>
      <c r="K203" s="13"/>
      <c r="O203" s="90"/>
    </row>
    <row r="204" spans="1:15" x14ac:dyDescent="0.2">
      <c r="A204" s="78"/>
      <c r="B204" s="13"/>
      <c r="C204" s="92"/>
      <c r="D204" s="13"/>
      <c r="E204" s="13"/>
      <c r="G204" s="91"/>
      <c r="H204" s="79"/>
      <c r="J204" s="13"/>
      <c r="K204" s="13"/>
      <c r="O204" s="90"/>
    </row>
    <row r="205" spans="1:15" x14ac:dyDescent="0.2">
      <c r="A205" s="78"/>
      <c r="B205" s="13"/>
      <c r="C205" s="92"/>
      <c r="D205" s="13"/>
      <c r="E205" s="13"/>
      <c r="G205" s="79"/>
      <c r="H205" s="79"/>
      <c r="J205" s="13"/>
      <c r="K205" s="13"/>
      <c r="O205" s="90"/>
    </row>
    <row r="206" spans="1:15" x14ac:dyDescent="0.2">
      <c r="A206" s="78"/>
      <c r="B206" s="13"/>
      <c r="C206" s="92"/>
      <c r="D206" s="13"/>
      <c r="E206" s="13"/>
      <c r="G206" s="79"/>
      <c r="H206" s="79"/>
      <c r="J206" s="13"/>
      <c r="K206" s="13"/>
      <c r="O206" s="90"/>
    </row>
    <row r="207" spans="1:15" x14ac:dyDescent="0.2">
      <c r="A207" s="78"/>
      <c r="B207" s="13"/>
      <c r="D207" s="13"/>
      <c r="E207" s="13"/>
      <c r="G207" s="79"/>
      <c r="H207" s="79"/>
      <c r="J207" s="13"/>
      <c r="K207" s="13"/>
      <c r="O207" s="90"/>
    </row>
    <row r="208" spans="1:15" x14ac:dyDescent="0.2">
      <c r="A208" s="78"/>
      <c r="B208" s="13"/>
      <c r="C208" s="92"/>
      <c r="D208" s="13"/>
      <c r="E208" s="13"/>
      <c r="G208" s="91"/>
      <c r="H208" s="79"/>
      <c r="J208" s="13"/>
      <c r="K208" s="13"/>
      <c r="O208" s="90"/>
    </row>
    <row r="209" spans="1:15" x14ac:dyDescent="0.2">
      <c r="A209" s="78"/>
      <c r="B209" s="13"/>
      <c r="C209" s="92"/>
      <c r="D209" s="13"/>
      <c r="E209" s="13"/>
      <c r="G209" s="79"/>
      <c r="H209" s="79"/>
      <c r="J209" s="13"/>
      <c r="K209" s="13"/>
      <c r="O209" s="90"/>
    </row>
    <row r="210" spans="1:15" x14ac:dyDescent="0.2">
      <c r="A210" s="78"/>
      <c r="B210" s="13"/>
      <c r="C210" s="92"/>
      <c r="D210" s="13"/>
      <c r="E210" s="13"/>
      <c r="G210" s="79"/>
      <c r="H210" s="79"/>
      <c r="J210" s="13"/>
      <c r="K210" s="13"/>
      <c r="O210" s="90"/>
    </row>
    <row r="211" spans="1:15" x14ac:dyDescent="0.2">
      <c r="A211" s="78"/>
      <c r="B211" s="13"/>
      <c r="D211" s="13"/>
      <c r="E211" s="13"/>
      <c r="G211" s="79"/>
      <c r="H211" s="79"/>
      <c r="J211" s="13"/>
      <c r="K211" s="13"/>
      <c r="O211" s="90"/>
    </row>
    <row r="212" spans="1:15" x14ac:dyDescent="0.2">
      <c r="A212" s="78"/>
      <c r="B212" s="13"/>
      <c r="C212" s="92"/>
      <c r="D212" s="13"/>
      <c r="E212" s="13"/>
      <c r="G212" s="91"/>
      <c r="H212" s="79"/>
      <c r="J212" s="13"/>
      <c r="K212" s="13"/>
      <c r="O212" s="90"/>
    </row>
    <row r="213" spans="1:15" x14ac:dyDescent="0.2">
      <c r="A213" s="78"/>
      <c r="B213" s="13"/>
      <c r="C213" s="92"/>
      <c r="D213" s="13"/>
      <c r="E213" s="13"/>
      <c r="G213" s="79"/>
      <c r="H213" s="79"/>
      <c r="J213" s="13"/>
      <c r="K213" s="13"/>
      <c r="O213" s="90"/>
    </row>
    <row r="214" spans="1:15" x14ac:dyDescent="0.2">
      <c r="A214" s="78"/>
      <c r="B214" s="13"/>
      <c r="C214" s="92"/>
      <c r="D214" s="13"/>
      <c r="E214" s="13"/>
      <c r="G214" s="79"/>
      <c r="H214" s="79"/>
      <c r="J214" s="13"/>
      <c r="K214" s="13"/>
      <c r="O214" s="90"/>
    </row>
    <row r="215" spans="1:15" x14ac:dyDescent="0.2">
      <c r="A215" s="78"/>
      <c r="B215" s="13"/>
      <c r="D215" s="13"/>
      <c r="E215" s="13"/>
      <c r="G215" s="79"/>
      <c r="H215" s="79"/>
      <c r="J215" s="13"/>
      <c r="K215" s="13"/>
      <c r="O215" s="90"/>
    </row>
    <row r="216" spans="1:15" x14ac:dyDescent="0.2">
      <c r="A216" s="78"/>
      <c r="B216" s="13"/>
      <c r="C216" s="92"/>
      <c r="D216" s="13"/>
      <c r="E216" s="13"/>
      <c r="G216" s="91"/>
      <c r="H216" s="79"/>
      <c r="J216" s="13"/>
      <c r="K216" s="13"/>
      <c r="O216" s="90"/>
    </row>
    <row r="217" spans="1:15" x14ac:dyDescent="0.2">
      <c r="A217" s="78"/>
      <c r="B217" s="13"/>
      <c r="C217" s="92"/>
      <c r="D217" s="13"/>
      <c r="E217" s="13"/>
      <c r="G217" s="79"/>
      <c r="H217" s="79"/>
      <c r="J217" s="13"/>
      <c r="K217" s="13"/>
      <c r="O217" s="90"/>
    </row>
    <row r="218" spans="1:15" x14ac:dyDescent="0.2">
      <c r="A218" s="78"/>
      <c r="B218" s="13"/>
      <c r="C218" s="92"/>
      <c r="D218" s="13"/>
      <c r="E218" s="13"/>
      <c r="G218" s="79"/>
      <c r="H218" s="79"/>
      <c r="J218" s="13"/>
      <c r="K218" s="13"/>
      <c r="O218" s="90"/>
    </row>
    <row r="219" spans="1:15" x14ac:dyDescent="0.2">
      <c r="A219" s="78"/>
      <c r="B219" s="13"/>
      <c r="D219" s="13"/>
      <c r="E219" s="13"/>
      <c r="G219" s="79"/>
      <c r="H219" s="79"/>
      <c r="J219" s="13"/>
      <c r="K219" s="13"/>
      <c r="O219" s="90"/>
    </row>
    <row r="220" spans="1:15" x14ac:dyDescent="0.2">
      <c r="A220" s="78"/>
      <c r="B220" s="13"/>
      <c r="C220" s="92"/>
      <c r="D220" s="13"/>
      <c r="E220" s="13"/>
      <c r="G220" s="91"/>
      <c r="H220" s="79"/>
      <c r="J220" s="13"/>
      <c r="K220" s="13"/>
      <c r="O220" s="90"/>
    </row>
    <row r="221" spans="1:15" x14ac:dyDescent="0.2">
      <c r="A221" s="78"/>
      <c r="B221" s="13"/>
      <c r="C221" s="92"/>
      <c r="D221" s="13"/>
      <c r="E221" s="13"/>
      <c r="G221" s="79"/>
      <c r="H221" s="79"/>
      <c r="J221" s="13"/>
      <c r="K221" s="13"/>
      <c r="O221" s="90"/>
    </row>
    <row r="222" spans="1:15" x14ac:dyDescent="0.2">
      <c r="A222" s="78"/>
      <c r="B222" s="13"/>
      <c r="C222" s="92"/>
      <c r="D222" s="13"/>
      <c r="E222" s="13"/>
      <c r="G222" s="79"/>
      <c r="H222" s="79"/>
      <c r="J222" s="13"/>
      <c r="K222" s="13"/>
      <c r="O222" s="90"/>
    </row>
    <row r="223" spans="1:15" x14ac:dyDescent="0.2">
      <c r="A223" s="78"/>
      <c r="B223" s="13"/>
      <c r="D223" s="13"/>
      <c r="E223" s="13"/>
      <c r="G223" s="79"/>
      <c r="H223" s="79"/>
      <c r="J223" s="13"/>
      <c r="K223" s="13"/>
      <c r="O223" s="90"/>
    </row>
    <row r="224" spans="1:15" x14ac:dyDescent="0.2">
      <c r="A224" s="78"/>
      <c r="B224" s="13"/>
      <c r="C224" s="92"/>
      <c r="D224" s="13"/>
      <c r="E224" s="13"/>
      <c r="G224" s="91"/>
      <c r="H224" s="79"/>
      <c r="J224" s="13"/>
      <c r="K224" s="13"/>
      <c r="O224" s="90"/>
    </row>
    <row r="225" spans="1:15" x14ac:dyDescent="0.2">
      <c r="A225" s="78"/>
      <c r="B225" s="13"/>
      <c r="C225" s="92"/>
      <c r="D225" s="13"/>
      <c r="E225" s="13"/>
      <c r="G225" s="79"/>
      <c r="H225" s="79"/>
      <c r="J225" s="13"/>
      <c r="K225" s="13"/>
      <c r="O225" s="90"/>
    </row>
    <row r="226" spans="1:15" x14ac:dyDescent="0.2">
      <c r="A226" s="78"/>
      <c r="B226" s="13"/>
      <c r="C226" s="92"/>
      <c r="D226" s="13"/>
      <c r="E226" s="13"/>
      <c r="G226" s="79"/>
      <c r="H226" s="79"/>
      <c r="J226" s="13"/>
      <c r="K226" s="13"/>
      <c r="O226" s="90"/>
    </row>
    <row r="227" spans="1:15" x14ac:dyDescent="0.2">
      <c r="A227" s="78"/>
      <c r="B227" s="13"/>
      <c r="D227" s="13"/>
      <c r="E227" s="13"/>
      <c r="G227" s="79"/>
      <c r="H227" s="79"/>
      <c r="J227" s="13"/>
      <c r="K227" s="13"/>
      <c r="O227" s="90"/>
    </row>
    <row r="228" spans="1:15" x14ac:dyDescent="0.2">
      <c r="A228" s="78"/>
      <c r="B228" s="13"/>
      <c r="C228" s="92"/>
      <c r="D228" s="13"/>
      <c r="E228" s="13"/>
      <c r="G228" s="91"/>
      <c r="H228" s="79"/>
      <c r="J228" s="13"/>
      <c r="K228" s="13"/>
      <c r="O228" s="90"/>
    </row>
    <row r="229" spans="1:15" x14ac:dyDescent="0.2">
      <c r="A229" s="78"/>
      <c r="B229" s="13"/>
      <c r="C229" s="92"/>
      <c r="D229" s="13"/>
      <c r="E229" s="13"/>
      <c r="G229" s="79"/>
      <c r="H229" s="79"/>
      <c r="J229" s="13"/>
      <c r="K229" s="13"/>
      <c r="O229" s="90"/>
    </row>
    <row r="230" spans="1:15" x14ac:dyDescent="0.2">
      <c r="A230" s="78"/>
      <c r="B230" s="13"/>
      <c r="C230" s="92"/>
      <c r="D230" s="13"/>
      <c r="E230" s="13"/>
      <c r="G230" s="79"/>
      <c r="H230" s="79"/>
      <c r="J230" s="13"/>
      <c r="K230" s="13"/>
      <c r="O230" s="90"/>
    </row>
    <row r="231" spans="1:15" x14ac:dyDescent="0.2">
      <c r="A231" s="78"/>
      <c r="B231" s="13"/>
      <c r="D231" s="13"/>
      <c r="E231" s="13"/>
      <c r="G231" s="79"/>
      <c r="H231" s="79"/>
      <c r="J231" s="13"/>
      <c r="K231" s="13"/>
      <c r="O231" s="90"/>
    </row>
    <row r="232" spans="1:15" x14ac:dyDescent="0.2">
      <c r="A232" s="78"/>
      <c r="B232" s="13"/>
      <c r="C232" s="92"/>
      <c r="D232" s="13"/>
      <c r="E232" s="13"/>
      <c r="G232" s="91"/>
      <c r="H232" s="79"/>
      <c r="J232" s="13"/>
      <c r="K232" s="13"/>
      <c r="O232" s="90"/>
    </row>
    <row r="233" spans="1:15" x14ac:dyDescent="0.2">
      <c r="A233" s="78"/>
      <c r="B233" s="13"/>
      <c r="C233" s="92"/>
      <c r="D233" s="13"/>
      <c r="E233" s="13"/>
      <c r="G233" s="79"/>
      <c r="H233" s="79"/>
      <c r="J233" s="13"/>
      <c r="K233" s="13"/>
      <c r="O233" s="90"/>
    </row>
    <row r="234" spans="1:15" x14ac:dyDescent="0.2">
      <c r="A234" s="78"/>
      <c r="B234" s="13"/>
      <c r="C234" s="92"/>
      <c r="D234" s="13"/>
      <c r="E234" s="13"/>
      <c r="G234" s="79"/>
      <c r="H234" s="79"/>
      <c r="J234" s="13"/>
      <c r="K234" s="13"/>
      <c r="O234" s="90"/>
    </row>
    <row r="235" spans="1:15" x14ac:dyDescent="0.2">
      <c r="A235" s="78"/>
      <c r="B235" s="13"/>
      <c r="D235" s="13"/>
      <c r="E235" s="13"/>
      <c r="G235" s="79"/>
      <c r="H235" s="79"/>
      <c r="J235" s="13"/>
      <c r="K235" s="13"/>
      <c r="O235" s="90"/>
    </row>
    <row r="236" spans="1:15" x14ac:dyDescent="0.2">
      <c r="A236" s="78"/>
      <c r="B236" s="13"/>
      <c r="C236" s="92"/>
      <c r="D236" s="13"/>
      <c r="E236" s="13"/>
      <c r="G236" s="91"/>
      <c r="H236" s="79"/>
      <c r="J236" s="13"/>
      <c r="K236" s="13"/>
      <c r="O236" s="90"/>
    </row>
    <row r="237" spans="1:15" x14ac:dyDescent="0.2">
      <c r="A237" s="78"/>
      <c r="B237" s="13"/>
      <c r="C237" s="92"/>
      <c r="D237" s="13"/>
      <c r="E237" s="13"/>
      <c r="G237" s="79"/>
      <c r="H237" s="79"/>
      <c r="J237" s="13"/>
      <c r="K237" s="13"/>
      <c r="O237" s="90"/>
    </row>
    <row r="238" spans="1:15" x14ac:dyDescent="0.2">
      <c r="A238" s="78"/>
      <c r="B238" s="13"/>
      <c r="C238" s="92"/>
      <c r="D238" s="13"/>
      <c r="E238" s="13"/>
      <c r="G238" s="79"/>
      <c r="H238" s="79"/>
      <c r="J238" s="13"/>
      <c r="K238" s="13"/>
      <c r="O238" s="90"/>
    </row>
    <row r="239" spans="1:15" x14ac:dyDescent="0.2">
      <c r="A239" s="78"/>
      <c r="B239" s="13"/>
      <c r="D239" s="13"/>
      <c r="E239" s="13"/>
      <c r="G239" s="79"/>
      <c r="H239" s="79"/>
      <c r="J239" s="13"/>
      <c r="K239" s="13"/>
      <c r="O239" s="90"/>
    </row>
    <row r="240" spans="1:15" x14ac:dyDescent="0.2">
      <c r="A240" s="78"/>
      <c r="B240" s="13"/>
      <c r="C240" s="92"/>
      <c r="D240" s="13"/>
      <c r="E240" s="13"/>
      <c r="G240" s="91"/>
      <c r="H240" s="79"/>
      <c r="J240" s="13"/>
      <c r="K240" s="13"/>
      <c r="O240" s="90"/>
    </row>
    <row r="241" spans="1:15" x14ac:dyDescent="0.2">
      <c r="A241" s="78"/>
      <c r="B241" s="13"/>
      <c r="C241" s="92"/>
      <c r="D241" s="13"/>
      <c r="E241" s="13"/>
      <c r="G241" s="79"/>
      <c r="H241" s="79"/>
      <c r="J241" s="13"/>
      <c r="K241" s="13"/>
      <c r="O241" s="90"/>
    </row>
    <row r="242" spans="1:15" x14ac:dyDescent="0.2">
      <c r="A242" s="78"/>
      <c r="B242" s="13"/>
      <c r="C242" s="92"/>
      <c r="D242" s="13"/>
      <c r="E242" s="13"/>
      <c r="G242" s="79"/>
      <c r="H242" s="79"/>
      <c r="J242" s="13"/>
      <c r="K242" s="13"/>
      <c r="O242" s="90"/>
    </row>
    <row r="243" spans="1:15" x14ac:dyDescent="0.2">
      <c r="A243" s="78"/>
      <c r="B243" s="13"/>
      <c r="D243" s="13"/>
      <c r="E243" s="13"/>
      <c r="G243" s="79"/>
      <c r="H243" s="79"/>
      <c r="J243" s="13"/>
      <c r="K243" s="13"/>
      <c r="O243" s="90"/>
    </row>
    <row r="244" spans="1:15" x14ac:dyDescent="0.2">
      <c r="A244" s="78"/>
      <c r="B244" s="13"/>
      <c r="C244" s="92"/>
      <c r="D244" s="13"/>
      <c r="E244" s="13"/>
      <c r="G244" s="91"/>
      <c r="H244" s="79"/>
      <c r="J244" s="13"/>
      <c r="K244" s="13"/>
      <c r="O244" s="90"/>
    </row>
    <row r="245" spans="1:15" x14ac:dyDescent="0.2">
      <c r="A245" s="78"/>
      <c r="B245" s="13"/>
      <c r="C245" s="92"/>
      <c r="D245" s="13"/>
      <c r="E245" s="13"/>
      <c r="G245" s="79"/>
      <c r="H245" s="79"/>
      <c r="J245" s="13"/>
      <c r="K245" s="13"/>
      <c r="O245" s="90"/>
    </row>
    <row r="246" spans="1:15" x14ac:dyDescent="0.2">
      <c r="A246" s="78"/>
      <c r="B246" s="13"/>
      <c r="C246" s="92"/>
      <c r="D246" s="13"/>
      <c r="E246" s="13"/>
      <c r="G246" s="79"/>
      <c r="H246" s="79"/>
      <c r="J246" s="13"/>
      <c r="K246" s="13"/>
      <c r="O246" s="90"/>
    </row>
    <row r="247" spans="1:15" x14ac:dyDescent="0.2">
      <c r="A247" s="78"/>
      <c r="B247" s="13"/>
      <c r="D247" s="13"/>
      <c r="E247" s="13"/>
      <c r="G247" s="79"/>
      <c r="H247" s="79"/>
      <c r="J247" s="13"/>
      <c r="K247" s="13"/>
      <c r="O247" s="90"/>
    </row>
    <row r="248" spans="1:15" x14ac:dyDescent="0.2">
      <c r="A248" s="78"/>
      <c r="B248" s="13"/>
      <c r="C248" s="92"/>
      <c r="D248" s="13"/>
      <c r="E248" s="13"/>
      <c r="G248" s="91"/>
      <c r="H248" s="79"/>
      <c r="J248" s="13"/>
      <c r="K248" s="13"/>
      <c r="O248" s="90"/>
    </row>
    <row r="249" spans="1:15" x14ac:dyDescent="0.2">
      <c r="A249" s="78"/>
      <c r="B249" s="13"/>
      <c r="C249" s="92"/>
      <c r="D249" s="13"/>
      <c r="E249" s="13"/>
      <c r="G249" s="79"/>
      <c r="H249" s="79"/>
      <c r="J249" s="13"/>
      <c r="K249" s="13"/>
      <c r="O249" s="90"/>
    </row>
    <row r="250" spans="1:15" x14ac:dyDescent="0.2">
      <c r="A250" s="78"/>
      <c r="B250" s="13"/>
      <c r="C250" s="92"/>
      <c r="D250" s="13"/>
      <c r="E250" s="13"/>
      <c r="G250" s="79"/>
      <c r="H250" s="79"/>
      <c r="J250" s="13"/>
      <c r="K250" s="13"/>
      <c r="O250" s="90"/>
    </row>
    <row r="251" spans="1:15" x14ac:dyDescent="0.2">
      <c r="A251" s="78"/>
      <c r="B251" s="13"/>
      <c r="D251" s="13"/>
      <c r="E251" s="13"/>
      <c r="G251" s="79"/>
      <c r="H251" s="79"/>
      <c r="J251" s="13"/>
      <c r="K251" s="13"/>
      <c r="O251" s="90"/>
    </row>
    <row r="252" spans="1:15" x14ac:dyDescent="0.2">
      <c r="A252" s="78"/>
      <c r="B252" s="13"/>
      <c r="C252" s="92"/>
      <c r="D252" s="13"/>
      <c r="E252" s="13"/>
      <c r="G252" s="91"/>
      <c r="H252" s="79"/>
      <c r="J252" s="13"/>
      <c r="K252" s="13"/>
      <c r="O252" s="90"/>
    </row>
    <row r="253" spans="1:15" x14ac:dyDescent="0.2">
      <c r="A253" s="78"/>
      <c r="B253" s="13"/>
      <c r="C253" s="92"/>
      <c r="D253" s="13"/>
      <c r="E253" s="13"/>
      <c r="G253" s="79"/>
      <c r="H253" s="79"/>
      <c r="J253" s="13"/>
      <c r="K253" s="13"/>
      <c r="O253" s="90"/>
    </row>
    <row r="254" spans="1:15" x14ac:dyDescent="0.2">
      <c r="A254" s="78"/>
      <c r="B254" s="13"/>
      <c r="C254" s="92"/>
      <c r="D254" s="13"/>
      <c r="E254" s="13"/>
      <c r="G254" s="79"/>
      <c r="H254" s="79"/>
      <c r="J254" s="13"/>
      <c r="K254" s="13"/>
      <c r="O254" s="90"/>
    </row>
    <row r="255" spans="1:15" x14ac:dyDescent="0.2">
      <c r="A255" s="78"/>
      <c r="B255" s="13"/>
      <c r="D255" s="13"/>
      <c r="E255" s="13"/>
      <c r="G255" s="79"/>
      <c r="H255" s="79"/>
      <c r="J255" s="13"/>
      <c r="K255" s="13"/>
      <c r="O255" s="90"/>
    </row>
    <row r="256" spans="1:15" x14ac:dyDescent="0.2">
      <c r="A256" s="78"/>
      <c r="B256" s="13"/>
      <c r="C256" s="92"/>
      <c r="D256" s="13"/>
      <c r="E256" s="13"/>
      <c r="G256" s="91"/>
      <c r="H256" s="79"/>
      <c r="J256" s="13"/>
      <c r="K256" s="13"/>
      <c r="O256" s="90"/>
    </row>
    <row r="257" spans="1:15" x14ac:dyDescent="0.2">
      <c r="A257" s="78"/>
      <c r="B257" s="13"/>
      <c r="C257" s="92"/>
      <c r="D257" s="13"/>
      <c r="E257" s="13"/>
      <c r="G257" s="79"/>
      <c r="H257" s="79"/>
      <c r="J257" s="13"/>
      <c r="K257" s="13"/>
      <c r="O257" s="90"/>
    </row>
    <row r="258" spans="1:15" x14ac:dyDescent="0.2">
      <c r="A258" s="78"/>
      <c r="B258" s="13"/>
      <c r="C258" s="92"/>
      <c r="D258" s="13"/>
      <c r="E258" s="13"/>
      <c r="G258" s="79"/>
      <c r="H258" s="79"/>
      <c r="J258" s="13"/>
      <c r="K258" s="13"/>
      <c r="O258" s="90"/>
    </row>
    <row r="259" spans="1:15" x14ac:dyDescent="0.2">
      <c r="A259" s="78"/>
      <c r="B259" s="13"/>
      <c r="D259" s="13"/>
      <c r="E259" s="13"/>
      <c r="G259" s="79"/>
      <c r="H259" s="79"/>
      <c r="J259" s="13"/>
      <c r="K259" s="13"/>
      <c r="O259" s="90"/>
    </row>
    <row r="260" spans="1:15" x14ac:dyDescent="0.2">
      <c r="A260" s="78"/>
      <c r="B260" s="13"/>
      <c r="C260" s="92"/>
      <c r="D260" s="13"/>
      <c r="E260" s="13"/>
      <c r="G260" s="91"/>
      <c r="H260" s="79"/>
      <c r="J260" s="13"/>
      <c r="K260" s="13"/>
      <c r="O260" s="90"/>
    </row>
    <row r="261" spans="1:15" x14ac:dyDescent="0.2">
      <c r="A261" s="78"/>
      <c r="B261" s="13"/>
      <c r="C261" s="92"/>
      <c r="D261" s="13"/>
      <c r="E261" s="13"/>
      <c r="G261" s="79"/>
      <c r="H261" s="79"/>
      <c r="J261" s="13"/>
      <c r="K261" s="13"/>
      <c r="O261" s="90"/>
    </row>
    <row r="262" spans="1:15" x14ac:dyDescent="0.2">
      <c r="A262" s="78"/>
      <c r="B262" s="13"/>
      <c r="C262" s="92"/>
      <c r="D262" s="13"/>
      <c r="E262" s="13"/>
      <c r="G262" s="79"/>
      <c r="H262" s="79"/>
      <c r="J262" s="13"/>
      <c r="K262" s="13"/>
      <c r="O262" s="90"/>
    </row>
    <row r="263" spans="1:15" x14ac:dyDescent="0.2">
      <c r="A263" s="78"/>
      <c r="B263" s="13"/>
      <c r="D263" s="13"/>
      <c r="E263" s="13"/>
      <c r="G263" s="79"/>
      <c r="H263" s="79"/>
      <c r="J263" s="13"/>
      <c r="K263" s="13"/>
      <c r="O263" s="90"/>
    </row>
    <row r="264" spans="1:15" x14ac:dyDescent="0.2">
      <c r="A264" s="78"/>
      <c r="B264" s="13"/>
      <c r="C264" s="92"/>
      <c r="D264" s="13"/>
      <c r="E264" s="13"/>
      <c r="G264" s="91"/>
      <c r="H264" s="79"/>
      <c r="J264" s="13"/>
      <c r="K264" s="13"/>
      <c r="O264" s="90"/>
    </row>
    <row r="265" spans="1:15" x14ac:dyDescent="0.2">
      <c r="A265" s="78"/>
      <c r="B265" s="13"/>
      <c r="C265" s="92"/>
      <c r="D265" s="13"/>
      <c r="E265" s="13"/>
      <c r="G265" s="79"/>
      <c r="H265" s="79"/>
      <c r="J265" s="13"/>
      <c r="K265" s="13"/>
      <c r="O265" s="90"/>
    </row>
    <row r="266" spans="1:15" x14ac:dyDescent="0.2">
      <c r="A266" s="78"/>
      <c r="B266" s="13"/>
      <c r="C266" s="92"/>
      <c r="D266" s="13"/>
      <c r="E266" s="13"/>
      <c r="G266" s="79"/>
      <c r="H266" s="79"/>
      <c r="J266" s="13"/>
      <c r="K266" s="13"/>
      <c r="O266" s="90"/>
    </row>
    <row r="267" spans="1:15" x14ac:dyDescent="0.2">
      <c r="A267" s="78"/>
      <c r="B267" s="13"/>
      <c r="D267" s="13"/>
      <c r="E267" s="13"/>
      <c r="G267" s="79"/>
      <c r="H267" s="79"/>
      <c r="J267" s="13"/>
      <c r="K267" s="13"/>
      <c r="O267" s="90"/>
    </row>
    <row r="268" spans="1:15" x14ac:dyDescent="0.2">
      <c r="A268" s="78"/>
      <c r="B268" s="13"/>
      <c r="C268" s="92"/>
      <c r="D268" s="13"/>
      <c r="E268" s="13"/>
      <c r="G268" s="91"/>
      <c r="H268" s="79"/>
      <c r="J268" s="13"/>
      <c r="K268" s="13"/>
      <c r="O268" s="90"/>
    </row>
    <row r="269" spans="1:15" x14ac:dyDescent="0.2">
      <c r="A269" s="78"/>
      <c r="B269" s="13"/>
      <c r="C269" s="92"/>
      <c r="D269" s="13"/>
      <c r="E269" s="13"/>
      <c r="G269" s="79"/>
      <c r="H269" s="79"/>
      <c r="J269" s="13"/>
      <c r="K269" s="13"/>
      <c r="O269" s="90"/>
    </row>
    <row r="270" spans="1:15" x14ac:dyDescent="0.2">
      <c r="A270" s="78"/>
      <c r="B270" s="13"/>
      <c r="C270" s="92"/>
      <c r="D270" s="13"/>
      <c r="E270" s="13"/>
      <c r="G270" s="79"/>
      <c r="H270" s="79"/>
      <c r="J270" s="13"/>
      <c r="K270" s="13"/>
      <c r="O270" s="90"/>
    </row>
    <row r="271" spans="1:15" x14ac:dyDescent="0.2">
      <c r="A271" s="78"/>
      <c r="B271" s="13"/>
      <c r="D271" s="13"/>
      <c r="E271" s="13"/>
      <c r="G271" s="79"/>
      <c r="H271" s="79"/>
      <c r="J271" s="13"/>
      <c r="K271" s="13"/>
      <c r="O271" s="90"/>
    </row>
    <row r="272" spans="1:15" x14ac:dyDescent="0.2">
      <c r="A272" s="78"/>
      <c r="B272" s="13"/>
      <c r="C272" s="92"/>
      <c r="D272" s="13"/>
      <c r="E272" s="13"/>
      <c r="G272" s="91"/>
      <c r="H272" s="79"/>
      <c r="J272" s="13"/>
      <c r="K272" s="13"/>
      <c r="O272" s="90"/>
    </row>
    <row r="273" spans="1:15" x14ac:dyDescent="0.2">
      <c r="A273" s="78"/>
      <c r="B273" s="13"/>
      <c r="C273" s="92"/>
      <c r="D273" s="13"/>
      <c r="E273" s="13"/>
      <c r="G273" s="79"/>
      <c r="H273" s="79"/>
      <c r="J273" s="13"/>
      <c r="K273" s="13"/>
      <c r="O273" s="90"/>
    </row>
    <row r="274" spans="1:15" x14ac:dyDescent="0.2">
      <c r="A274" s="78"/>
      <c r="B274" s="13"/>
      <c r="C274" s="92"/>
      <c r="D274" s="13"/>
      <c r="E274" s="13"/>
      <c r="G274" s="79"/>
      <c r="H274" s="79"/>
      <c r="J274" s="13"/>
      <c r="K274" s="13"/>
      <c r="O274" s="90"/>
    </row>
    <row r="275" spans="1:15" x14ac:dyDescent="0.2">
      <c r="A275" s="78"/>
      <c r="B275" s="13"/>
      <c r="D275" s="13"/>
      <c r="E275" s="13"/>
      <c r="G275" s="79"/>
      <c r="H275" s="79"/>
      <c r="J275" s="13"/>
      <c r="K275" s="13"/>
      <c r="O275" s="90"/>
    </row>
    <row r="276" spans="1:15" x14ac:dyDescent="0.2">
      <c r="A276" s="78"/>
      <c r="B276" s="13"/>
      <c r="C276" s="92"/>
      <c r="D276" s="13"/>
      <c r="E276" s="13"/>
      <c r="G276" s="91"/>
      <c r="H276" s="79"/>
      <c r="J276" s="13"/>
      <c r="K276" s="13"/>
      <c r="O276" s="90"/>
    </row>
    <row r="277" spans="1:15" x14ac:dyDescent="0.2">
      <c r="A277" s="78"/>
      <c r="B277" s="13"/>
      <c r="C277" s="92"/>
      <c r="D277" s="13"/>
      <c r="E277" s="13"/>
      <c r="G277" s="79"/>
      <c r="H277" s="79"/>
      <c r="J277" s="13"/>
      <c r="K277" s="13"/>
      <c r="O277" s="90"/>
    </row>
    <row r="278" spans="1:15" x14ac:dyDescent="0.2">
      <c r="A278" s="78"/>
      <c r="B278" s="13"/>
      <c r="C278" s="92"/>
      <c r="D278" s="13"/>
      <c r="E278" s="13"/>
      <c r="G278" s="79"/>
      <c r="H278" s="79"/>
      <c r="J278" s="13"/>
      <c r="K278" s="13"/>
      <c r="O278" s="90"/>
    </row>
    <row r="279" spans="1:15" x14ac:dyDescent="0.2">
      <c r="A279" s="78"/>
      <c r="B279" s="13"/>
      <c r="D279" s="13"/>
      <c r="E279" s="13"/>
      <c r="G279" s="79"/>
      <c r="H279" s="79"/>
      <c r="J279" s="13"/>
      <c r="K279" s="13"/>
      <c r="O279" s="90"/>
    </row>
    <row r="280" spans="1:15" x14ac:dyDescent="0.2">
      <c r="A280" s="78"/>
      <c r="B280" s="13"/>
      <c r="C280" s="92"/>
      <c r="D280" s="13"/>
      <c r="E280" s="13"/>
      <c r="G280" s="91"/>
      <c r="H280" s="79"/>
      <c r="J280" s="13"/>
      <c r="K280" s="13"/>
      <c r="O280" s="90"/>
    </row>
    <row r="281" spans="1:15" x14ac:dyDescent="0.2">
      <c r="A281" s="78"/>
      <c r="B281" s="13"/>
      <c r="C281" s="92"/>
      <c r="D281" s="13"/>
      <c r="E281" s="13"/>
      <c r="G281" s="79"/>
      <c r="H281" s="79"/>
      <c r="J281" s="13"/>
      <c r="K281" s="13"/>
      <c r="O281" s="90"/>
    </row>
    <row r="282" spans="1:15" x14ac:dyDescent="0.2">
      <c r="A282" s="78"/>
      <c r="B282" s="13"/>
      <c r="C282" s="92"/>
      <c r="D282" s="13"/>
      <c r="E282" s="13"/>
      <c r="G282" s="79"/>
      <c r="H282" s="79"/>
      <c r="J282" s="13"/>
      <c r="K282" s="13"/>
      <c r="O282" s="90"/>
    </row>
    <row r="283" spans="1:15" x14ac:dyDescent="0.2">
      <c r="A283" s="78"/>
      <c r="B283" s="13"/>
      <c r="D283" s="13"/>
      <c r="E283" s="13"/>
      <c r="G283" s="79"/>
      <c r="H283" s="79"/>
      <c r="J283" s="13"/>
      <c r="K283" s="13"/>
      <c r="O283" s="90"/>
    </row>
    <row r="284" spans="1:15" x14ac:dyDescent="0.2">
      <c r="A284" s="78"/>
      <c r="B284" s="13"/>
      <c r="C284" s="92"/>
      <c r="D284" s="13"/>
      <c r="E284" s="13"/>
      <c r="G284" s="91"/>
      <c r="H284" s="79"/>
      <c r="J284" s="13"/>
      <c r="K284" s="13"/>
      <c r="O284" s="90"/>
    </row>
    <row r="285" spans="1:15" x14ac:dyDescent="0.2">
      <c r="A285" s="78"/>
      <c r="B285" s="13"/>
      <c r="C285" s="92"/>
      <c r="D285" s="13"/>
      <c r="E285" s="13"/>
      <c r="G285" s="79"/>
      <c r="H285" s="79"/>
      <c r="J285" s="13"/>
      <c r="K285" s="13"/>
      <c r="O285" s="90"/>
    </row>
    <row r="286" spans="1:15" x14ac:dyDescent="0.2">
      <c r="A286" s="78"/>
      <c r="B286" s="13"/>
      <c r="C286" s="92"/>
      <c r="D286" s="13"/>
      <c r="E286" s="13"/>
      <c r="G286" s="79"/>
      <c r="H286" s="79"/>
      <c r="J286" s="13"/>
      <c r="K286" s="13"/>
      <c r="O286" s="90"/>
    </row>
    <row r="287" spans="1:15" x14ac:dyDescent="0.2">
      <c r="A287" s="78"/>
      <c r="B287" s="13"/>
      <c r="D287" s="13"/>
      <c r="E287" s="13"/>
      <c r="G287" s="79"/>
      <c r="H287" s="79"/>
      <c r="J287" s="13"/>
      <c r="K287" s="13"/>
      <c r="O287" s="90"/>
    </row>
    <row r="288" spans="1:15" x14ac:dyDescent="0.2">
      <c r="A288" s="78"/>
      <c r="B288" s="13"/>
      <c r="C288" s="92"/>
      <c r="D288" s="13"/>
      <c r="E288" s="13"/>
      <c r="G288" s="91"/>
      <c r="H288" s="79"/>
      <c r="J288" s="13"/>
      <c r="K288" s="13"/>
      <c r="O288" s="90"/>
    </row>
    <row r="289" spans="1:15" x14ac:dyDescent="0.2">
      <c r="A289" s="78"/>
      <c r="B289" s="13"/>
      <c r="C289" s="92"/>
      <c r="D289" s="13"/>
      <c r="E289" s="13"/>
      <c r="G289" s="79"/>
      <c r="H289" s="79"/>
      <c r="J289" s="13"/>
      <c r="K289" s="13"/>
      <c r="O289" s="90"/>
    </row>
    <row r="290" spans="1:15" x14ac:dyDescent="0.2">
      <c r="A290" s="78"/>
      <c r="B290" s="13"/>
      <c r="C290" s="92"/>
      <c r="D290" s="13"/>
      <c r="E290" s="13"/>
      <c r="G290" s="79"/>
      <c r="H290" s="79"/>
      <c r="J290" s="13"/>
      <c r="K290" s="13"/>
      <c r="O290" s="90"/>
    </row>
    <row r="291" spans="1:15" x14ac:dyDescent="0.2">
      <c r="A291" s="78"/>
      <c r="B291" s="13"/>
      <c r="D291" s="13"/>
      <c r="E291" s="13"/>
      <c r="G291" s="79"/>
      <c r="H291" s="79"/>
      <c r="J291" s="13"/>
      <c r="K291" s="13"/>
      <c r="O291" s="90"/>
    </row>
    <row r="292" spans="1:15" x14ac:dyDescent="0.2">
      <c r="A292" s="78"/>
      <c r="B292" s="13"/>
      <c r="C292" s="92"/>
      <c r="D292" s="13"/>
      <c r="E292" s="13"/>
      <c r="G292" s="91"/>
      <c r="H292" s="79"/>
      <c r="J292" s="13"/>
      <c r="K292" s="13"/>
      <c r="O292" s="90"/>
    </row>
    <row r="293" spans="1:15" x14ac:dyDescent="0.2">
      <c r="A293" s="78"/>
      <c r="B293" s="13"/>
      <c r="C293" s="92"/>
      <c r="D293" s="13"/>
      <c r="E293" s="13"/>
      <c r="G293" s="79"/>
      <c r="H293" s="79"/>
      <c r="J293" s="13"/>
      <c r="K293" s="13"/>
      <c r="O293" s="90"/>
    </row>
    <row r="294" spans="1:15" x14ac:dyDescent="0.2">
      <c r="A294" s="78"/>
      <c r="B294" s="13"/>
      <c r="C294" s="92"/>
      <c r="D294" s="13"/>
      <c r="E294" s="13"/>
      <c r="G294" s="79"/>
      <c r="H294" s="79"/>
      <c r="J294" s="13"/>
      <c r="K294" s="13"/>
      <c r="O294" s="90"/>
    </row>
    <row r="295" spans="1:15" x14ac:dyDescent="0.2">
      <c r="A295" s="78"/>
      <c r="B295" s="13"/>
      <c r="D295" s="13"/>
      <c r="E295" s="13"/>
      <c r="G295" s="79"/>
      <c r="H295" s="79"/>
      <c r="J295" s="13"/>
      <c r="K295" s="13"/>
      <c r="O295" s="90"/>
    </row>
    <row r="296" spans="1:15" x14ac:dyDescent="0.2">
      <c r="A296" s="78"/>
      <c r="B296" s="13"/>
      <c r="C296" s="92"/>
      <c r="D296" s="13"/>
      <c r="E296" s="13"/>
      <c r="G296" s="91"/>
      <c r="H296" s="79"/>
      <c r="J296" s="13"/>
      <c r="K296" s="13"/>
      <c r="O296" s="90"/>
    </row>
    <row r="297" spans="1:15" x14ac:dyDescent="0.2">
      <c r="A297" s="78"/>
      <c r="B297" s="13"/>
      <c r="C297" s="92"/>
      <c r="D297" s="13"/>
      <c r="E297" s="13"/>
      <c r="G297" s="79"/>
      <c r="H297" s="79"/>
      <c r="J297" s="13"/>
      <c r="K297" s="13"/>
      <c r="O297" s="90"/>
    </row>
    <row r="298" spans="1:15" x14ac:dyDescent="0.2">
      <c r="A298" s="78"/>
      <c r="B298" s="13"/>
      <c r="C298" s="92"/>
      <c r="D298" s="13"/>
      <c r="E298" s="13"/>
      <c r="G298" s="79"/>
      <c r="H298" s="79"/>
      <c r="J298" s="13"/>
      <c r="K298" s="13"/>
      <c r="O298" s="90"/>
    </row>
    <row r="299" spans="1:15" x14ac:dyDescent="0.2">
      <c r="A299" s="78"/>
      <c r="B299" s="13"/>
      <c r="D299" s="13"/>
      <c r="E299" s="13"/>
      <c r="G299" s="79"/>
      <c r="H299" s="79"/>
      <c r="J299" s="13"/>
      <c r="K299" s="13"/>
      <c r="O299" s="90"/>
    </row>
    <row r="300" spans="1:15" x14ac:dyDescent="0.2">
      <c r="A300" s="78"/>
      <c r="B300" s="13"/>
      <c r="C300" s="92"/>
      <c r="D300" s="13"/>
      <c r="E300" s="13"/>
      <c r="G300" s="91"/>
      <c r="H300" s="79"/>
      <c r="J300" s="13"/>
      <c r="K300" s="13"/>
      <c r="O300" s="90"/>
    </row>
    <row r="301" spans="1:15" x14ac:dyDescent="0.2">
      <c r="A301" s="78"/>
      <c r="B301" s="13"/>
      <c r="C301" s="92"/>
      <c r="D301" s="13"/>
      <c r="E301" s="13"/>
      <c r="G301" s="79"/>
      <c r="H301" s="79"/>
      <c r="J301" s="13"/>
      <c r="K301" s="13"/>
      <c r="O301" s="90"/>
    </row>
    <row r="302" spans="1:15" x14ac:dyDescent="0.2">
      <c r="A302" s="78"/>
      <c r="B302" s="13"/>
      <c r="C302" s="92"/>
      <c r="D302" s="13"/>
      <c r="E302" s="13"/>
      <c r="G302" s="79"/>
      <c r="H302" s="79"/>
      <c r="J302" s="13"/>
      <c r="K302" s="13"/>
      <c r="O302" s="90"/>
    </row>
    <row r="303" spans="1:15" x14ac:dyDescent="0.2">
      <c r="A303" s="78"/>
      <c r="B303" s="13"/>
      <c r="D303" s="13"/>
      <c r="E303" s="13"/>
      <c r="G303" s="79"/>
      <c r="H303" s="79"/>
      <c r="J303" s="13"/>
      <c r="K303" s="13"/>
      <c r="O303" s="90"/>
    </row>
    <row r="304" spans="1:15" x14ac:dyDescent="0.2">
      <c r="A304" s="78"/>
      <c r="B304" s="13"/>
      <c r="C304" s="92"/>
      <c r="D304" s="13"/>
      <c r="E304" s="13"/>
      <c r="G304" s="91"/>
      <c r="H304" s="79"/>
      <c r="J304" s="13"/>
      <c r="K304" s="13"/>
      <c r="O304" s="90"/>
    </row>
    <row r="305" spans="1:15" x14ac:dyDescent="0.2">
      <c r="A305" s="78"/>
      <c r="B305" s="13"/>
      <c r="C305" s="92"/>
      <c r="D305" s="13"/>
      <c r="E305" s="13"/>
      <c r="G305" s="79"/>
      <c r="H305" s="79"/>
      <c r="J305" s="13"/>
      <c r="K305" s="13"/>
      <c r="O305" s="90"/>
    </row>
    <row r="306" spans="1:15" x14ac:dyDescent="0.2">
      <c r="A306" s="78"/>
      <c r="B306" s="13"/>
      <c r="C306" s="92"/>
      <c r="D306" s="13"/>
      <c r="E306" s="13"/>
      <c r="G306" s="79"/>
      <c r="H306" s="79"/>
      <c r="J306" s="13"/>
      <c r="K306" s="13"/>
      <c r="O306" s="90"/>
    </row>
    <row r="307" spans="1:15" x14ac:dyDescent="0.2">
      <c r="A307" s="78"/>
      <c r="B307" s="13"/>
      <c r="D307" s="13"/>
      <c r="E307" s="13"/>
      <c r="G307" s="79"/>
      <c r="H307" s="79"/>
      <c r="J307" s="13"/>
      <c r="K307" s="13"/>
      <c r="O307" s="90"/>
    </row>
    <row r="308" spans="1:15" x14ac:dyDescent="0.2">
      <c r="A308" s="78"/>
      <c r="B308" s="13"/>
      <c r="C308" s="92"/>
      <c r="D308" s="13"/>
      <c r="E308" s="13"/>
      <c r="G308" s="91"/>
      <c r="H308" s="79"/>
      <c r="J308" s="13"/>
      <c r="K308" s="13"/>
      <c r="O308" s="90"/>
    </row>
    <row r="309" spans="1:15" x14ac:dyDescent="0.2">
      <c r="A309" s="78"/>
      <c r="B309" s="13"/>
      <c r="C309" s="92"/>
      <c r="D309" s="13"/>
      <c r="E309" s="13"/>
      <c r="G309" s="79"/>
      <c r="H309" s="79"/>
      <c r="J309" s="13"/>
      <c r="K309" s="13"/>
      <c r="O309" s="90"/>
    </row>
    <row r="310" spans="1:15" x14ac:dyDescent="0.2">
      <c r="A310" s="78"/>
      <c r="B310" s="13"/>
      <c r="C310" s="92"/>
      <c r="D310" s="13"/>
      <c r="E310" s="13"/>
      <c r="G310" s="79"/>
      <c r="H310" s="79"/>
      <c r="J310" s="13"/>
      <c r="K310" s="13"/>
      <c r="O310" s="90"/>
    </row>
    <row r="311" spans="1:15" x14ac:dyDescent="0.2">
      <c r="A311" s="78"/>
      <c r="B311" s="13"/>
      <c r="D311" s="13"/>
      <c r="E311" s="13"/>
      <c r="G311" s="79"/>
      <c r="H311" s="79"/>
      <c r="J311" s="13"/>
      <c r="K311" s="13"/>
      <c r="O311" s="90"/>
    </row>
    <row r="312" spans="1:15" x14ac:dyDescent="0.2">
      <c r="A312" s="78"/>
      <c r="B312" s="13"/>
      <c r="C312" s="92"/>
      <c r="D312" s="13"/>
      <c r="E312" s="13"/>
      <c r="G312" s="91"/>
      <c r="H312" s="79"/>
      <c r="J312" s="13"/>
      <c r="K312" s="13"/>
      <c r="O312" s="90"/>
    </row>
    <row r="313" spans="1:15" x14ac:dyDescent="0.2">
      <c r="A313" s="78"/>
      <c r="B313" s="13"/>
      <c r="C313" s="92"/>
      <c r="D313" s="13"/>
      <c r="E313" s="13"/>
      <c r="G313" s="79"/>
      <c r="H313" s="79"/>
      <c r="J313" s="13"/>
      <c r="K313" s="13"/>
      <c r="O313" s="90"/>
    </row>
    <row r="314" spans="1:15" x14ac:dyDescent="0.2">
      <c r="A314" s="78"/>
      <c r="B314" s="13"/>
      <c r="C314" s="92"/>
      <c r="D314" s="13"/>
      <c r="E314" s="13"/>
      <c r="G314" s="79"/>
      <c r="H314" s="79"/>
      <c r="J314" s="13"/>
      <c r="K314" s="13"/>
      <c r="O314" s="90"/>
    </row>
    <row r="315" spans="1:15" x14ac:dyDescent="0.2">
      <c r="A315" s="78"/>
      <c r="B315" s="13"/>
      <c r="D315" s="13"/>
      <c r="E315" s="13"/>
      <c r="G315" s="79"/>
      <c r="H315" s="79"/>
      <c r="J315" s="13"/>
      <c r="K315" s="13"/>
      <c r="O315" s="90"/>
    </row>
    <row r="316" spans="1:15" x14ac:dyDescent="0.2">
      <c r="A316" s="78"/>
      <c r="B316" s="13"/>
      <c r="C316" s="92"/>
      <c r="D316" s="13"/>
      <c r="E316" s="13"/>
      <c r="G316" s="91"/>
      <c r="H316" s="79"/>
      <c r="J316" s="13"/>
      <c r="K316" s="13"/>
      <c r="O316" s="90"/>
    </row>
    <row r="317" spans="1:15" x14ac:dyDescent="0.2">
      <c r="A317" s="78"/>
      <c r="B317" s="13"/>
      <c r="C317" s="92"/>
      <c r="D317" s="13"/>
      <c r="E317" s="13"/>
      <c r="G317" s="79"/>
      <c r="H317" s="79"/>
      <c r="J317" s="13"/>
      <c r="K317" s="13"/>
      <c r="O317" s="90"/>
    </row>
    <row r="318" spans="1:15" x14ac:dyDescent="0.2">
      <c r="A318" s="78"/>
      <c r="B318" s="13"/>
      <c r="C318" s="92"/>
      <c r="D318" s="13"/>
      <c r="E318" s="13"/>
      <c r="G318" s="79"/>
      <c r="H318" s="79"/>
      <c r="J318" s="13"/>
      <c r="K318" s="13"/>
      <c r="O318" s="90"/>
    </row>
    <row r="319" spans="1:15" x14ac:dyDescent="0.2">
      <c r="A319" s="78"/>
      <c r="B319" s="13"/>
      <c r="D319" s="13"/>
      <c r="E319" s="13"/>
      <c r="G319" s="79"/>
      <c r="H319" s="79"/>
      <c r="J319" s="13"/>
      <c r="K319" s="13"/>
      <c r="O319" s="90"/>
    </row>
    <row r="320" spans="1:15" x14ac:dyDescent="0.2">
      <c r="A320" s="78"/>
      <c r="B320" s="13"/>
      <c r="C320" s="92"/>
      <c r="D320" s="13"/>
      <c r="E320" s="13"/>
      <c r="G320" s="91"/>
      <c r="H320" s="79"/>
      <c r="J320" s="13"/>
      <c r="K320" s="13"/>
      <c r="O320" s="90"/>
    </row>
    <row r="321" spans="1:15" x14ac:dyDescent="0.2">
      <c r="A321" s="78"/>
      <c r="B321" s="13"/>
      <c r="C321" s="92"/>
      <c r="D321" s="13"/>
      <c r="E321" s="13"/>
      <c r="G321" s="79"/>
      <c r="H321" s="79"/>
      <c r="J321" s="13"/>
      <c r="K321" s="13"/>
      <c r="O321" s="90"/>
    </row>
    <row r="322" spans="1:15" x14ac:dyDescent="0.2">
      <c r="A322" s="78"/>
      <c r="B322" s="13"/>
      <c r="C322" s="92"/>
      <c r="D322" s="13"/>
      <c r="E322" s="13"/>
      <c r="G322" s="79"/>
      <c r="H322" s="79"/>
      <c r="J322" s="13"/>
      <c r="K322" s="13"/>
      <c r="O322" s="90"/>
    </row>
    <row r="323" spans="1:15" x14ac:dyDescent="0.2">
      <c r="A323" s="78"/>
      <c r="B323" s="13"/>
      <c r="D323" s="13"/>
      <c r="E323" s="13"/>
      <c r="G323" s="79"/>
      <c r="H323" s="79"/>
      <c r="J323" s="13"/>
      <c r="K323" s="13"/>
      <c r="O323" s="90"/>
    </row>
    <row r="324" spans="1:15" x14ac:dyDescent="0.2">
      <c r="A324" s="78"/>
      <c r="B324" s="13"/>
      <c r="C324" s="92"/>
      <c r="D324" s="13"/>
      <c r="E324" s="13"/>
      <c r="G324" s="91"/>
      <c r="H324" s="79"/>
      <c r="J324" s="13"/>
      <c r="K324" s="13"/>
      <c r="O324" s="90"/>
    </row>
    <row r="325" spans="1:15" x14ac:dyDescent="0.2">
      <c r="A325" s="78"/>
      <c r="B325" s="13"/>
      <c r="C325" s="92"/>
      <c r="D325" s="13"/>
      <c r="E325" s="13"/>
      <c r="G325" s="79"/>
      <c r="H325" s="79"/>
      <c r="J325" s="13"/>
      <c r="K325" s="13"/>
      <c r="O325" s="90"/>
    </row>
    <row r="326" spans="1:15" x14ac:dyDescent="0.2">
      <c r="A326" s="78"/>
      <c r="B326" s="13"/>
      <c r="C326" s="92"/>
      <c r="D326" s="13"/>
      <c r="E326" s="13"/>
      <c r="G326" s="79"/>
      <c r="H326" s="79"/>
      <c r="J326" s="13"/>
      <c r="K326" s="13"/>
      <c r="O326" s="90"/>
    </row>
    <row r="327" spans="1:15" x14ac:dyDescent="0.2">
      <c r="A327" s="78"/>
      <c r="B327" s="13"/>
      <c r="D327" s="13"/>
      <c r="E327" s="13"/>
      <c r="G327" s="79"/>
      <c r="H327" s="79"/>
      <c r="J327" s="13"/>
      <c r="K327" s="13"/>
      <c r="O327" s="90"/>
    </row>
    <row r="328" spans="1:15" x14ac:dyDescent="0.2">
      <c r="A328" s="78"/>
      <c r="B328" s="13"/>
      <c r="C328" s="92"/>
      <c r="D328" s="13"/>
      <c r="E328" s="13"/>
      <c r="G328" s="91"/>
      <c r="H328" s="79"/>
      <c r="J328" s="13"/>
      <c r="K328" s="13"/>
      <c r="O328" s="90"/>
    </row>
    <row r="329" spans="1:15" x14ac:dyDescent="0.2">
      <c r="A329" s="78"/>
      <c r="B329" s="13"/>
      <c r="C329" s="92"/>
      <c r="D329" s="13"/>
      <c r="E329" s="13"/>
      <c r="G329" s="79"/>
      <c r="H329" s="79"/>
      <c r="J329" s="13"/>
      <c r="K329" s="13"/>
      <c r="O329" s="90"/>
    </row>
    <row r="330" spans="1:15" x14ac:dyDescent="0.2">
      <c r="A330" s="78"/>
      <c r="B330" s="13"/>
      <c r="C330" s="92"/>
      <c r="D330" s="13"/>
      <c r="E330" s="13"/>
      <c r="G330" s="79"/>
      <c r="H330" s="79"/>
      <c r="J330" s="13"/>
      <c r="K330" s="13"/>
      <c r="O330" s="90"/>
    </row>
    <row r="331" spans="1:15" x14ac:dyDescent="0.2">
      <c r="A331" s="78"/>
      <c r="B331" s="13"/>
      <c r="D331" s="13"/>
      <c r="E331" s="13"/>
      <c r="G331" s="79"/>
      <c r="H331" s="79"/>
      <c r="J331" s="13"/>
      <c r="K331" s="13"/>
      <c r="O331" s="90"/>
    </row>
    <row r="332" spans="1:15" x14ac:dyDescent="0.2">
      <c r="A332" s="78"/>
      <c r="B332" s="13"/>
      <c r="C332" s="92"/>
      <c r="D332" s="13"/>
      <c r="E332" s="13"/>
      <c r="G332" s="91"/>
      <c r="H332" s="79"/>
      <c r="J332" s="13"/>
      <c r="K332" s="13"/>
      <c r="O332" s="90"/>
    </row>
    <row r="333" spans="1:15" x14ac:dyDescent="0.2">
      <c r="A333" s="78"/>
      <c r="B333" s="13"/>
      <c r="C333" s="92"/>
      <c r="D333" s="13"/>
      <c r="E333" s="13"/>
      <c r="G333" s="79"/>
      <c r="H333" s="79"/>
      <c r="J333" s="13"/>
      <c r="K333" s="13"/>
      <c r="O333" s="90"/>
    </row>
    <row r="334" spans="1:15" x14ac:dyDescent="0.2">
      <c r="A334" s="78"/>
      <c r="B334" s="13"/>
      <c r="C334" s="92"/>
      <c r="D334" s="13"/>
      <c r="E334" s="13"/>
      <c r="G334" s="79"/>
      <c r="H334" s="79"/>
      <c r="J334" s="13"/>
      <c r="K334" s="13"/>
      <c r="O334" s="90"/>
    </row>
    <row r="335" spans="1:15" x14ac:dyDescent="0.2">
      <c r="A335" s="78"/>
      <c r="B335" s="13"/>
      <c r="D335" s="13"/>
      <c r="E335" s="13"/>
      <c r="G335" s="79"/>
      <c r="H335" s="79"/>
      <c r="J335" s="13"/>
      <c r="K335" s="13"/>
      <c r="O335" s="90"/>
    </row>
    <row r="336" spans="1:15" x14ac:dyDescent="0.2">
      <c r="A336" s="78"/>
      <c r="B336" s="13"/>
      <c r="C336" s="92"/>
      <c r="D336" s="13"/>
      <c r="E336" s="13"/>
      <c r="G336" s="91"/>
      <c r="H336" s="79"/>
      <c r="J336" s="13"/>
      <c r="K336" s="13"/>
      <c r="O336" s="90"/>
    </row>
    <row r="337" spans="1:15" x14ac:dyDescent="0.2">
      <c r="A337" s="78"/>
      <c r="B337" s="13"/>
      <c r="C337" s="92"/>
      <c r="D337" s="13"/>
      <c r="E337" s="13"/>
      <c r="G337" s="79"/>
      <c r="H337" s="79"/>
      <c r="J337" s="13"/>
      <c r="K337" s="13"/>
      <c r="O337" s="90"/>
    </row>
    <row r="338" spans="1:15" x14ac:dyDescent="0.2">
      <c r="A338" s="78"/>
      <c r="B338" s="13"/>
      <c r="C338" s="92"/>
      <c r="D338" s="13"/>
      <c r="E338" s="13"/>
      <c r="G338" s="79"/>
      <c r="H338" s="79"/>
      <c r="J338" s="13"/>
      <c r="K338" s="13"/>
      <c r="O338" s="90"/>
    </row>
    <row r="339" spans="1:15" x14ac:dyDescent="0.2">
      <c r="A339" s="78"/>
      <c r="B339" s="13"/>
      <c r="D339" s="13"/>
      <c r="E339" s="13"/>
      <c r="G339" s="79"/>
      <c r="H339" s="79"/>
      <c r="J339" s="13"/>
      <c r="K339" s="13"/>
      <c r="O339" s="90"/>
    </row>
    <row r="340" spans="1:15" x14ac:dyDescent="0.2">
      <c r="A340" s="78"/>
      <c r="B340" s="13"/>
      <c r="C340" s="92"/>
      <c r="D340" s="13"/>
      <c r="E340" s="13"/>
      <c r="G340" s="91"/>
      <c r="H340" s="79"/>
      <c r="J340" s="13"/>
      <c r="K340" s="13"/>
      <c r="O340" s="90"/>
    </row>
    <row r="341" spans="1:15" x14ac:dyDescent="0.2">
      <c r="A341" s="78"/>
      <c r="B341" s="13"/>
      <c r="C341" s="92"/>
      <c r="D341" s="13"/>
      <c r="E341" s="13"/>
      <c r="G341" s="79"/>
      <c r="H341" s="79"/>
      <c r="J341" s="13"/>
      <c r="K341" s="13"/>
      <c r="O341" s="90"/>
    </row>
    <row r="342" spans="1:15" x14ac:dyDescent="0.2">
      <c r="A342" s="78"/>
      <c r="B342" s="13"/>
      <c r="C342" s="92"/>
      <c r="D342" s="13"/>
      <c r="E342" s="13"/>
      <c r="G342" s="79"/>
      <c r="H342" s="79"/>
      <c r="J342" s="13"/>
      <c r="K342" s="13"/>
      <c r="O342" s="90"/>
    </row>
    <row r="343" spans="1:15" x14ac:dyDescent="0.2">
      <c r="A343" s="78"/>
      <c r="B343" s="13"/>
      <c r="D343" s="13"/>
      <c r="E343" s="13"/>
      <c r="G343" s="79"/>
      <c r="H343" s="79"/>
      <c r="J343" s="13"/>
      <c r="K343" s="13"/>
      <c r="O343" s="90"/>
    </row>
    <row r="344" spans="1:15" x14ac:dyDescent="0.2">
      <c r="A344" s="78"/>
      <c r="B344" s="13"/>
      <c r="C344" s="92"/>
      <c r="D344" s="13"/>
      <c r="E344" s="13"/>
      <c r="G344" s="91"/>
      <c r="H344" s="79"/>
      <c r="J344" s="13"/>
      <c r="K344" s="13"/>
      <c r="O344" s="90"/>
    </row>
    <row r="345" spans="1:15" x14ac:dyDescent="0.2">
      <c r="A345" s="78"/>
      <c r="B345" s="13"/>
      <c r="C345" s="92"/>
      <c r="D345" s="13"/>
      <c r="E345" s="13"/>
      <c r="G345" s="79"/>
      <c r="H345" s="79"/>
      <c r="J345" s="13"/>
      <c r="K345" s="13"/>
      <c r="O345" s="90"/>
    </row>
    <row r="346" spans="1:15" x14ac:dyDescent="0.2">
      <c r="A346" s="78"/>
      <c r="B346" s="13"/>
      <c r="C346" s="92"/>
      <c r="D346" s="13"/>
      <c r="E346" s="13"/>
      <c r="G346" s="79"/>
      <c r="H346" s="79"/>
      <c r="J346" s="13"/>
      <c r="K346" s="13"/>
      <c r="O346" s="90"/>
    </row>
    <row r="347" spans="1:15" x14ac:dyDescent="0.2">
      <c r="A347" s="78"/>
      <c r="B347" s="13"/>
      <c r="D347" s="13"/>
      <c r="E347" s="13"/>
      <c r="G347" s="79"/>
      <c r="H347" s="79"/>
      <c r="J347" s="13"/>
      <c r="K347" s="13"/>
      <c r="O347" s="90"/>
    </row>
    <row r="348" spans="1:15" x14ac:dyDescent="0.2">
      <c r="A348" s="78"/>
      <c r="B348" s="13"/>
      <c r="C348" s="92"/>
      <c r="D348" s="13"/>
      <c r="E348" s="13"/>
      <c r="G348" s="91"/>
      <c r="H348" s="79"/>
      <c r="J348" s="13"/>
      <c r="K348" s="13"/>
      <c r="O348" s="90"/>
    </row>
    <row r="349" spans="1:15" x14ac:dyDescent="0.2">
      <c r="A349" s="78"/>
      <c r="B349" s="13"/>
      <c r="C349" s="92"/>
      <c r="D349" s="13"/>
      <c r="E349" s="13"/>
      <c r="G349" s="79"/>
      <c r="H349" s="79"/>
      <c r="J349" s="13"/>
      <c r="K349" s="13"/>
      <c r="O349" s="90"/>
    </row>
    <row r="350" spans="1:15" x14ac:dyDescent="0.2">
      <c r="A350" s="78"/>
      <c r="B350" s="13"/>
      <c r="C350" s="92"/>
      <c r="D350" s="13"/>
      <c r="E350" s="13"/>
      <c r="G350" s="79"/>
      <c r="H350" s="79"/>
      <c r="J350" s="13"/>
      <c r="K350" s="13"/>
      <c r="O350" s="90"/>
    </row>
    <row r="351" spans="1:15" x14ac:dyDescent="0.2">
      <c r="A351" s="78"/>
      <c r="B351" s="13"/>
      <c r="D351" s="13"/>
      <c r="E351" s="13"/>
      <c r="G351" s="79"/>
      <c r="H351" s="79"/>
      <c r="J351" s="13"/>
      <c r="K351" s="13"/>
      <c r="O351" s="90"/>
    </row>
    <row r="352" spans="1:15" x14ac:dyDescent="0.2">
      <c r="A352" s="78"/>
      <c r="B352" s="13"/>
      <c r="C352" s="92"/>
      <c r="D352" s="13"/>
      <c r="E352" s="13"/>
      <c r="G352" s="91"/>
      <c r="H352" s="79"/>
      <c r="J352" s="13"/>
      <c r="K352" s="13"/>
      <c r="O352" s="90"/>
    </row>
    <row r="353" spans="1:15" x14ac:dyDescent="0.2">
      <c r="A353" s="78"/>
      <c r="B353" s="13"/>
      <c r="C353" s="92"/>
      <c r="D353" s="13"/>
      <c r="E353" s="13"/>
      <c r="G353" s="79"/>
      <c r="H353" s="79"/>
      <c r="J353" s="13"/>
      <c r="K353" s="13"/>
      <c r="O353" s="90"/>
    </row>
    <row r="354" spans="1:15" x14ac:dyDescent="0.2">
      <c r="A354" s="78"/>
      <c r="B354" s="13"/>
      <c r="C354" s="92"/>
      <c r="D354" s="13"/>
      <c r="E354" s="13"/>
      <c r="G354" s="79"/>
      <c r="H354" s="79"/>
      <c r="J354" s="13"/>
      <c r="K354" s="13"/>
      <c r="O354" s="90"/>
    </row>
    <row r="355" spans="1:15" x14ac:dyDescent="0.2">
      <c r="A355" s="78"/>
      <c r="B355" s="13"/>
      <c r="D355" s="13"/>
      <c r="E355" s="13"/>
      <c r="G355" s="79"/>
      <c r="H355" s="79"/>
      <c r="J355" s="13"/>
      <c r="K355" s="13"/>
      <c r="O355" s="90"/>
    </row>
    <row r="356" spans="1:15" x14ac:dyDescent="0.2">
      <c r="A356" s="78"/>
      <c r="B356" s="13"/>
      <c r="C356" s="92"/>
      <c r="D356" s="13"/>
      <c r="E356" s="13"/>
      <c r="G356" s="91"/>
      <c r="H356" s="79"/>
      <c r="J356" s="13"/>
      <c r="K356" s="13"/>
      <c r="O356" s="90"/>
    </row>
    <row r="357" spans="1:15" x14ac:dyDescent="0.2">
      <c r="A357" s="78"/>
      <c r="B357" s="13"/>
      <c r="C357" s="92"/>
      <c r="D357" s="13"/>
      <c r="E357" s="13"/>
      <c r="G357" s="79"/>
      <c r="H357" s="79"/>
      <c r="J357" s="13"/>
      <c r="K357" s="13"/>
      <c r="O357" s="90"/>
    </row>
    <row r="358" spans="1:15" x14ac:dyDescent="0.2">
      <c r="A358" s="78"/>
      <c r="B358" s="13"/>
      <c r="C358" s="92"/>
      <c r="D358" s="13"/>
      <c r="E358" s="13"/>
      <c r="G358" s="79"/>
      <c r="H358" s="79"/>
      <c r="J358" s="13"/>
      <c r="K358" s="13"/>
      <c r="O358" s="90"/>
    </row>
    <row r="359" spans="1:15" x14ac:dyDescent="0.2">
      <c r="A359" s="78"/>
      <c r="B359" s="13"/>
      <c r="D359" s="13"/>
      <c r="E359" s="13"/>
      <c r="G359" s="79"/>
      <c r="H359" s="79"/>
      <c r="J359" s="13"/>
      <c r="K359" s="13"/>
      <c r="O359" s="90"/>
    </row>
    <row r="360" spans="1:15" x14ac:dyDescent="0.2">
      <c r="A360" s="78"/>
      <c r="B360" s="13"/>
      <c r="C360" s="92"/>
      <c r="D360" s="13"/>
      <c r="E360" s="13"/>
      <c r="G360" s="91"/>
      <c r="H360" s="79"/>
      <c r="J360" s="13"/>
      <c r="K360" s="13"/>
      <c r="O360" s="90"/>
    </row>
    <row r="361" spans="1:15" x14ac:dyDescent="0.2">
      <c r="A361" s="78"/>
      <c r="B361" s="13"/>
      <c r="C361" s="92"/>
      <c r="D361" s="13"/>
      <c r="E361" s="13"/>
      <c r="G361" s="79"/>
      <c r="H361" s="79"/>
      <c r="J361" s="13"/>
      <c r="K361" s="13"/>
      <c r="O361" s="90"/>
    </row>
    <row r="362" spans="1:15" x14ac:dyDescent="0.2">
      <c r="A362" s="78"/>
      <c r="B362" s="13"/>
      <c r="C362" s="92"/>
      <c r="D362" s="13"/>
      <c r="E362" s="13"/>
      <c r="G362" s="79"/>
      <c r="H362" s="79"/>
      <c r="J362" s="13"/>
      <c r="K362" s="13"/>
      <c r="O362" s="90"/>
    </row>
    <row r="363" spans="1:15" x14ac:dyDescent="0.2">
      <c r="A363" s="78"/>
      <c r="B363" s="13"/>
      <c r="D363" s="13"/>
      <c r="E363" s="13"/>
      <c r="G363" s="79"/>
      <c r="H363" s="79"/>
      <c r="J363" s="13"/>
      <c r="K363" s="13"/>
      <c r="O363" s="90"/>
    </row>
    <row r="364" spans="1:15" x14ac:dyDescent="0.2">
      <c r="A364" s="78"/>
      <c r="B364" s="13"/>
      <c r="C364" s="92"/>
      <c r="D364" s="13"/>
      <c r="E364" s="13"/>
      <c r="G364" s="91"/>
      <c r="H364" s="79"/>
      <c r="J364" s="13"/>
      <c r="K364" s="13"/>
      <c r="O364" s="90"/>
    </row>
    <row r="365" spans="1:15" x14ac:dyDescent="0.2">
      <c r="A365" s="78"/>
      <c r="B365" s="13"/>
      <c r="C365" s="92"/>
      <c r="D365" s="13"/>
      <c r="E365" s="13"/>
      <c r="G365" s="79"/>
      <c r="H365" s="79"/>
      <c r="J365" s="13"/>
      <c r="K365" s="13"/>
      <c r="O365" s="90"/>
    </row>
    <row r="366" spans="1:15" x14ac:dyDescent="0.2">
      <c r="A366" s="78"/>
      <c r="B366" s="13"/>
      <c r="C366" s="92"/>
      <c r="D366" s="13"/>
      <c r="E366" s="13"/>
      <c r="G366" s="79"/>
      <c r="H366" s="79"/>
      <c r="J366" s="13"/>
      <c r="K366" s="13"/>
      <c r="O366" s="90"/>
    </row>
    <row r="367" spans="1:15" x14ac:dyDescent="0.2">
      <c r="A367" s="78"/>
      <c r="B367" s="13"/>
      <c r="D367" s="13"/>
      <c r="E367" s="13"/>
      <c r="G367" s="79"/>
      <c r="H367" s="79"/>
      <c r="J367" s="13"/>
      <c r="K367" s="13"/>
      <c r="O367" s="90"/>
    </row>
    <row r="368" spans="1:15" x14ac:dyDescent="0.2">
      <c r="A368" s="78"/>
      <c r="B368" s="13"/>
      <c r="C368" s="92"/>
      <c r="D368" s="13"/>
      <c r="E368" s="13"/>
      <c r="G368" s="91"/>
      <c r="H368" s="79"/>
      <c r="J368" s="13"/>
      <c r="K368" s="13"/>
      <c r="O368" s="90"/>
    </row>
    <row r="369" spans="1:15" x14ac:dyDescent="0.2">
      <c r="A369" s="78"/>
      <c r="B369" s="13"/>
      <c r="C369" s="92"/>
      <c r="D369" s="13"/>
      <c r="E369" s="13"/>
      <c r="G369" s="79"/>
      <c r="H369" s="79"/>
      <c r="J369" s="13"/>
      <c r="K369" s="13"/>
      <c r="O369" s="90"/>
    </row>
    <row r="370" spans="1:15" x14ac:dyDescent="0.2">
      <c r="A370" s="78"/>
      <c r="B370" s="13"/>
      <c r="C370" s="92"/>
      <c r="D370" s="13"/>
      <c r="E370" s="13"/>
      <c r="G370" s="79"/>
      <c r="H370" s="79"/>
      <c r="J370" s="13"/>
      <c r="K370" s="13"/>
      <c r="O370" s="90"/>
    </row>
    <row r="371" spans="1:15" x14ac:dyDescent="0.2">
      <c r="A371" s="78"/>
      <c r="B371" s="13"/>
      <c r="D371" s="13"/>
      <c r="E371" s="13"/>
      <c r="G371" s="79"/>
      <c r="H371" s="79"/>
      <c r="J371" s="13"/>
      <c r="K371" s="13"/>
      <c r="O371" s="90"/>
    </row>
    <row r="372" spans="1:15" x14ac:dyDescent="0.2">
      <c r="A372" s="78"/>
      <c r="B372" s="13"/>
      <c r="C372" s="92"/>
      <c r="D372" s="13"/>
      <c r="E372" s="13"/>
      <c r="G372" s="91"/>
      <c r="H372" s="79"/>
      <c r="J372" s="13"/>
      <c r="K372" s="13"/>
      <c r="O372" s="90"/>
    </row>
    <row r="373" spans="1:15" x14ac:dyDescent="0.2">
      <c r="A373" s="78"/>
      <c r="B373" s="13"/>
      <c r="C373" s="92"/>
      <c r="D373" s="13"/>
      <c r="E373" s="13"/>
      <c r="G373" s="79"/>
      <c r="H373" s="79"/>
      <c r="J373" s="13"/>
      <c r="K373" s="13"/>
      <c r="O373" s="90"/>
    </row>
    <row r="374" spans="1:15" x14ac:dyDescent="0.2">
      <c r="A374" s="78"/>
      <c r="B374" s="13"/>
      <c r="C374" s="92"/>
      <c r="D374" s="13"/>
      <c r="E374" s="13"/>
      <c r="G374" s="79"/>
      <c r="H374" s="79"/>
      <c r="J374" s="13"/>
      <c r="K374" s="13"/>
      <c r="O374" s="90"/>
    </row>
    <row r="375" spans="1:15" x14ac:dyDescent="0.2">
      <c r="A375" s="78"/>
      <c r="B375" s="13"/>
      <c r="D375" s="13"/>
      <c r="E375" s="13"/>
      <c r="G375" s="79"/>
      <c r="H375" s="79"/>
      <c r="J375" s="13"/>
      <c r="K375" s="13"/>
      <c r="O375" s="90"/>
    </row>
    <row r="376" spans="1:15" x14ac:dyDescent="0.2">
      <c r="A376" s="78"/>
      <c r="B376" s="13"/>
      <c r="C376" s="92"/>
      <c r="D376" s="13"/>
      <c r="E376" s="13"/>
      <c r="G376" s="91"/>
      <c r="H376" s="79"/>
      <c r="J376" s="13"/>
      <c r="K376" s="13"/>
      <c r="O376" s="90"/>
    </row>
    <row r="377" spans="1:15" x14ac:dyDescent="0.2">
      <c r="A377" s="78"/>
      <c r="B377" s="13"/>
      <c r="C377" s="92"/>
      <c r="D377" s="13"/>
      <c r="E377" s="13"/>
      <c r="G377" s="79"/>
      <c r="H377" s="79"/>
      <c r="J377" s="13"/>
      <c r="K377" s="13"/>
      <c r="O377" s="90"/>
    </row>
    <row r="378" spans="1:15" x14ac:dyDescent="0.2">
      <c r="A378" s="78"/>
      <c r="B378" s="13"/>
      <c r="C378" s="92"/>
      <c r="D378" s="13"/>
      <c r="E378" s="13"/>
      <c r="G378" s="79"/>
      <c r="H378" s="79"/>
      <c r="J378" s="13"/>
      <c r="K378" s="13"/>
      <c r="O378" s="90"/>
    </row>
    <row r="379" spans="1:15" x14ac:dyDescent="0.2">
      <c r="A379" s="78"/>
      <c r="B379" s="13"/>
      <c r="D379" s="13"/>
      <c r="E379" s="13"/>
      <c r="G379" s="79"/>
      <c r="H379" s="79"/>
      <c r="J379" s="13"/>
      <c r="K379" s="13"/>
      <c r="O379" s="90"/>
    </row>
    <row r="380" spans="1:15" x14ac:dyDescent="0.2">
      <c r="A380" s="78"/>
      <c r="B380" s="13"/>
      <c r="C380" s="92"/>
      <c r="D380" s="13"/>
      <c r="E380" s="13"/>
      <c r="G380" s="91"/>
      <c r="H380" s="79"/>
      <c r="J380" s="13"/>
      <c r="K380" s="13"/>
      <c r="O380" s="90"/>
    </row>
    <row r="381" spans="1:15" x14ac:dyDescent="0.2">
      <c r="A381" s="78"/>
      <c r="B381" s="13"/>
      <c r="C381" s="92"/>
      <c r="D381" s="13"/>
      <c r="E381" s="13"/>
      <c r="G381" s="79"/>
      <c r="H381" s="79"/>
      <c r="J381" s="13"/>
      <c r="K381" s="13"/>
      <c r="O381" s="90"/>
    </row>
    <row r="382" spans="1:15" x14ac:dyDescent="0.2">
      <c r="A382" s="78"/>
      <c r="B382" s="13"/>
      <c r="C382" s="92"/>
      <c r="D382" s="13"/>
      <c r="E382" s="13"/>
      <c r="G382" s="79"/>
      <c r="H382" s="79"/>
      <c r="J382" s="13"/>
      <c r="K382" s="13"/>
      <c r="O382" s="90"/>
    </row>
    <row r="383" spans="1:15" x14ac:dyDescent="0.2">
      <c r="A383" s="78"/>
      <c r="B383" s="13"/>
      <c r="D383" s="13"/>
      <c r="E383" s="13"/>
      <c r="G383" s="79"/>
      <c r="H383" s="79"/>
      <c r="J383" s="13"/>
      <c r="K383" s="13"/>
      <c r="O383" s="90"/>
    </row>
    <row r="384" spans="1:15" x14ac:dyDescent="0.2">
      <c r="A384" s="78"/>
      <c r="B384" s="13"/>
      <c r="C384" s="92"/>
      <c r="D384" s="13"/>
      <c r="E384" s="13"/>
      <c r="G384" s="91"/>
      <c r="H384" s="79"/>
      <c r="J384" s="13"/>
      <c r="K384" s="13"/>
      <c r="O384" s="90"/>
    </row>
    <row r="385" spans="1:15" x14ac:dyDescent="0.2">
      <c r="A385" s="78"/>
      <c r="B385" s="13"/>
      <c r="C385" s="92"/>
      <c r="D385" s="13"/>
      <c r="E385" s="13"/>
      <c r="G385" s="79"/>
      <c r="H385" s="79"/>
      <c r="J385" s="13"/>
      <c r="K385" s="13"/>
      <c r="O385" s="90"/>
    </row>
    <row r="386" spans="1:15" x14ac:dyDescent="0.2">
      <c r="A386" s="78"/>
      <c r="B386" s="13"/>
      <c r="C386" s="92"/>
      <c r="D386" s="13"/>
      <c r="E386" s="13"/>
      <c r="G386" s="79"/>
      <c r="H386" s="79"/>
      <c r="J386" s="13"/>
      <c r="K386" s="13"/>
      <c r="O386" s="90"/>
    </row>
    <row r="387" spans="1:15" x14ac:dyDescent="0.2">
      <c r="A387" s="78"/>
      <c r="B387" s="13"/>
      <c r="D387" s="13"/>
      <c r="E387" s="13"/>
      <c r="G387" s="79"/>
      <c r="H387" s="79"/>
      <c r="J387" s="13"/>
      <c r="K387" s="13"/>
      <c r="O387" s="90"/>
    </row>
    <row r="388" spans="1:15" x14ac:dyDescent="0.2">
      <c r="A388" s="78"/>
      <c r="B388" s="13"/>
      <c r="C388" s="92"/>
      <c r="D388" s="13"/>
      <c r="E388" s="13"/>
      <c r="G388" s="91"/>
      <c r="H388" s="79"/>
      <c r="J388" s="13"/>
      <c r="K388" s="13"/>
      <c r="O388" s="90"/>
    </row>
    <row r="389" spans="1:15" x14ac:dyDescent="0.2">
      <c r="A389" s="78"/>
      <c r="B389" s="13"/>
      <c r="C389" s="92"/>
      <c r="D389" s="13"/>
      <c r="E389" s="13"/>
      <c r="G389" s="79"/>
      <c r="H389" s="79"/>
      <c r="J389" s="13"/>
      <c r="K389" s="13"/>
      <c r="O389" s="90"/>
    </row>
    <row r="390" spans="1:15" x14ac:dyDescent="0.2">
      <c r="A390" s="78"/>
      <c r="B390" s="13"/>
      <c r="C390" s="92"/>
      <c r="D390" s="13"/>
      <c r="E390" s="13"/>
      <c r="G390" s="79"/>
      <c r="H390" s="79"/>
      <c r="J390" s="13"/>
      <c r="K390" s="13"/>
      <c r="O390" s="90"/>
    </row>
    <row r="391" spans="1:15" x14ac:dyDescent="0.2">
      <c r="A391" s="78"/>
      <c r="B391" s="13"/>
      <c r="D391" s="13"/>
      <c r="E391" s="13"/>
      <c r="G391" s="79"/>
      <c r="H391" s="79"/>
      <c r="J391" s="13"/>
      <c r="K391" s="13"/>
      <c r="O391" s="90"/>
    </row>
    <row r="392" spans="1:15" x14ac:dyDescent="0.2">
      <c r="A392" s="78"/>
      <c r="B392" s="13"/>
      <c r="C392" s="92"/>
      <c r="D392" s="13"/>
      <c r="E392" s="13"/>
      <c r="G392" s="91"/>
      <c r="H392" s="79"/>
      <c r="J392" s="13"/>
      <c r="K392" s="13"/>
      <c r="O392" s="90"/>
    </row>
    <row r="393" spans="1:15" x14ac:dyDescent="0.2">
      <c r="A393" s="78"/>
      <c r="B393" s="13"/>
      <c r="C393" s="92"/>
      <c r="D393" s="13"/>
      <c r="E393" s="13"/>
      <c r="G393" s="79"/>
      <c r="H393" s="79"/>
      <c r="J393" s="13"/>
      <c r="K393" s="13"/>
      <c r="O393" s="90"/>
    </row>
    <row r="394" spans="1:15" x14ac:dyDescent="0.2">
      <c r="A394" s="78"/>
      <c r="B394" s="13"/>
      <c r="C394" s="92"/>
      <c r="D394" s="13"/>
      <c r="E394" s="13"/>
      <c r="G394" s="79"/>
      <c r="H394" s="79"/>
      <c r="J394" s="13"/>
      <c r="K394" s="13"/>
      <c r="O394" s="90"/>
    </row>
    <row r="395" spans="1:15" x14ac:dyDescent="0.2">
      <c r="A395" s="78"/>
      <c r="B395" s="13"/>
      <c r="D395" s="13"/>
      <c r="E395" s="13"/>
      <c r="G395" s="79"/>
      <c r="H395" s="79"/>
      <c r="J395" s="13"/>
      <c r="K395" s="13"/>
      <c r="O395" s="90"/>
    </row>
    <row r="396" spans="1:15" x14ac:dyDescent="0.2">
      <c r="A396" s="78"/>
      <c r="B396" s="13"/>
      <c r="C396" s="92"/>
      <c r="D396" s="13"/>
      <c r="E396" s="13"/>
      <c r="G396" s="91"/>
      <c r="H396" s="79"/>
      <c r="J396" s="13"/>
      <c r="K396" s="13"/>
      <c r="O396" s="90"/>
    </row>
    <row r="397" spans="1:15" x14ac:dyDescent="0.2">
      <c r="A397" s="78"/>
      <c r="B397" s="13"/>
      <c r="C397" s="92"/>
      <c r="D397" s="13"/>
      <c r="E397" s="13"/>
      <c r="G397" s="79"/>
      <c r="H397" s="79"/>
      <c r="J397" s="13"/>
      <c r="K397" s="13"/>
      <c r="O397" s="90"/>
    </row>
    <row r="398" spans="1:15" x14ac:dyDescent="0.2">
      <c r="A398" s="78"/>
      <c r="B398" s="13"/>
      <c r="C398" s="92"/>
      <c r="D398" s="13"/>
      <c r="E398" s="13"/>
      <c r="G398" s="79"/>
      <c r="H398" s="79"/>
      <c r="J398" s="13"/>
      <c r="K398" s="13"/>
      <c r="O398" s="90"/>
    </row>
    <row r="399" spans="1:15" x14ac:dyDescent="0.2">
      <c r="A399" s="78"/>
      <c r="B399" s="13"/>
      <c r="D399" s="13"/>
      <c r="E399" s="13"/>
      <c r="G399" s="79"/>
      <c r="H399" s="79"/>
      <c r="J399" s="13"/>
      <c r="K399" s="13"/>
      <c r="O399" s="90"/>
    </row>
    <row r="400" spans="1:15" x14ac:dyDescent="0.2">
      <c r="A400" s="78"/>
      <c r="B400" s="13"/>
      <c r="C400" s="92"/>
      <c r="D400" s="13"/>
      <c r="E400" s="13"/>
      <c r="G400" s="91"/>
      <c r="H400" s="79"/>
      <c r="J400" s="13"/>
      <c r="K400" s="13"/>
      <c r="O400" s="90"/>
    </row>
    <row r="401" spans="1:15" x14ac:dyDescent="0.2">
      <c r="A401" s="78"/>
      <c r="B401" s="13"/>
      <c r="C401" s="92"/>
      <c r="D401" s="13"/>
      <c r="E401" s="13"/>
      <c r="G401" s="79"/>
      <c r="H401" s="79"/>
      <c r="J401" s="13"/>
      <c r="K401" s="13"/>
      <c r="O401" s="90"/>
    </row>
    <row r="402" spans="1:15" x14ac:dyDescent="0.2">
      <c r="A402" s="78"/>
      <c r="B402" s="13"/>
      <c r="C402" s="92"/>
      <c r="D402" s="13"/>
      <c r="E402" s="13"/>
      <c r="G402" s="79"/>
      <c r="H402" s="79"/>
      <c r="J402" s="13"/>
      <c r="K402" s="13"/>
      <c r="O402" s="90"/>
    </row>
    <row r="403" spans="1:15" x14ac:dyDescent="0.2">
      <c r="A403" s="78"/>
      <c r="B403" s="13"/>
      <c r="D403" s="13"/>
      <c r="E403" s="13"/>
      <c r="G403" s="79"/>
      <c r="H403" s="79"/>
      <c r="J403" s="13"/>
      <c r="K403" s="13"/>
      <c r="O403" s="90"/>
    </row>
    <row r="404" spans="1:15" x14ac:dyDescent="0.2">
      <c r="A404" s="78"/>
      <c r="B404" s="13"/>
      <c r="C404" s="92"/>
      <c r="D404" s="13"/>
      <c r="E404" s="13"/>
      <c r="G404" s="91"/>
      <c r="H404" s="79"/>
      <c r="J404" s="13"/>
      <c r="K404" s="13"/>
      <c r="O404" s="90"/>
    </row>
    <row r="405" spans="1:15" x14ac:dyDescent="0.2">
      <c r="A405" s="78"/>
      <c r="B405" s="13"/>
      <c r="C405" s="92"/>
      <c r="D405" s="13"/>
      <c r="E405" s="13"/>
      <c r="G405" s="79"/>
      <c r="H405" s="79"/>
      <c r="J405" s="13"/>
      <c r="K405" s="13"/>
      <c r="O405" s="90"/>
    </row>
    <row r="406" spans="1:15" x14ac:dyDescent="0.2">
      <c r="A406" s="78"/>
      <c r="B406" s="13"/>
      <c r="C406" s="92"/>
      <c r="D406" s="13"/>
      <c r="E406" s="13"/>
      <c r="G406" s="79"/>
      <c r="H406" s="79"/>
      <c r="J406" s="13"/>
      <c r="K406" s="13"/>
      <c r="O406" s="90"/>
    </row>
    <row r="407" spans="1:15" x14ac:dyDescent="0.2">
      <c r="A407" s="78"/>
      <c r="B407" s="13"/>
      <c r="D407" s="13"/>
      <c r="E407" s="13"/>
      <c r="G407" s="79"/>
      <c r="H407" s="79"/>
      <c r="J407" s="13"/>
      <c r="K407" s="13"/>
      <c r="O407" s="90"/>
    </row>
    <row r="408" spans="1:15" x14ac:dyDescent="0.2">
      <c r="A408" s="78"/>
      <c r="B408" s="13"/>
      <c r="C408" s="92"/>
      <c r="D408" s="13"/>
      <c r="E408" s="13"/>
      <c r="G408" s="91"/>
      <c r="H408" s="79"/>
      <c r="J408" s="13"/>
      <c r="K408" s="13"/>
      <c r="O408" s="90"/>
    </row>
    <row r="409" spans="1:15" x14ac:dyDescent="0.2">
      <c r="A409" s="78"/>
      <c r="B409" s="13"/>
      <c r="C409" s="92"/>
      <c r="D409" s="13"/>
      <c r="E409" s="13"/>
      <c r="G409" s="79"/>
      <c r="H409" s="79"/>
      <c r="J409" s="13"/>
      <c r="K409" s="13"/>
      <c r="O409" s="90"/>
    </row>
    <row r="410" spans="1:15" x14ac:dyDescent="0.2">
      <c r="A410" s="78"/>
      <c r="B410" s="13"/>
      <c r="C410" s="92"/>
      <c r="D410" s="13"/>
      <c r="E410" s="13"/>
      <c r="G410" s="79"/>
      <c r="H410" s="79"/>
      <c r="J410" s="13"/>
      <c r="K410" s="13"/>
      <c r="O410" s="90"/>
    </row>
    <row r="411" spans="1:15" x14ac:dyDescent="0.2">
      <c r="A411" s="78"/>
      <c r="B411" s="13"/>
      <c r="D411" s="13"/>
      <c r="E411" s="13"/>
      <c r="G411" s="79"/>
      <c r="H411" s="79"/>
      <c r="J411" s="13"/>
      <c r="K411" s="13"/>
      <c r="O411" s="90"/>
    </row>
    <row r="412" spans="1:15" x14ac:dyDescent="0.2">
      <c r="A412" s="78"/>
      <c r="B412" s="13"/>
      <c r="C412" s="92"/>
      <c r="D412" s="13"/>
      <c r="E412" s="13"/>
      <c r="G412" s="91"/>
      <c r="H412" s="79"/>
      <c r="J412" s="13"/>
      <c r="K412" s="13"/>
      <c r="O412" s="90"/>
    </row>
    <row r="413" spans="1:15" x14ac:dyDescent="0.2">
      <c r="A413" s="78"/>
      <c r="B413" s="13"/>
      <c r="C413" s="92"/>
      <c r="D413" s="13"/>
      <c r="E413" s="13"/>
      <c r="G413" s="79"/>
      <c r="H413" s="79"/>
      <c r="J413" s="13"/>
      <c r="K413" s="13"/>
      <c r="O413" s="90"/>
    </row>
    <row r="414" spans="1:15" x14ac:dyDescent="0.2">
      <c r="A414" s="78"/>
      <c r="B414" s="13"/>
      <c r="C414" s="92"/>
      <c r="D414" s="13"/>
      <c r="E414" s="13"/>
      <c r="G414" s="79"/>
      <c r="H414" s="79"/>
      <c r="J414" s="13"/>
      <c r="K414" s="13"/>
      <c r="O414" s="90"/>
    </row>
    <row r="415" spans="1:15" x14ac:dyDescent="0.2">
      <c r="A415" s="78"/>
      <c r="B415" s="13"/>
      <c r="D415" s="13"/>
      <c r="E415" s="13"/>
      <c r="G415" s="79"/>
      <c r="H415" s="79"/>
      <c r="J415" s="13"/>
      <c r="K415" s="13"/>
      <c r="O415" s="90"/>
    </row>
    <row r="416" spans="1:15" x14ac:dyDescent="0.2">
      <c r="A416" s="78"/>
      <c r="B416" s="13"/>
      <c r="C416" s="92"/>
      <c r="D416" s="13"/>
      <c r="E416" s="13"/>
      <c r="G416" s="91"/>
      <c r="H416" s="79"/>
      <c r="J416" s="13"/>
      <c r="K416" s="13"/>
      <c r="O416" s="90"/>
    </row>
    <row r="417" spans="1:15" x14ac:dyDescent="0.2">
      <c r="A417" s="78"/>
      <c r="B417" s="13"/>
      <c r="C417" s="92"/>
      <c r="D417" s="13"/>
      <c r="E417" s="13"/>
      <c r="G417" s="79"/>
      <c r="H417" s="79"/>
      <c r="J417" s="13"/>
      <c r="K417" s="13"/>
      <c r="O417" s="90"/>
    </row>
    <row r="418" spans="1:15" x14ac:dyDescent="0.2">
      <c r="A418" s="78"/>
      <c r="B418" s="13"/>
      <c r="C418" s="92"/>
      <c r="D418" s="13"/>
      <c r="E418" s="13"/>
      <c r="G418" s="79"/>
      <c r="H418" s="79"/>
      <c r="J418" s="13"/>
      <c r="K418" s="13"/>
      <c r="O418" s="90"/>
    </row>
    <row r="419" spans="1:15" x14ac:dyDescent="0.2">
      <c r="A419" s="78"/>
      <c r="B419" s="13"/>
      <c r="D419" s="13"/>
      <c r="E419" s="13"/>
      <c r="G419" s="79"/>
      <c r="H419" s="79"/>
      <c r="J419" s="13"/>
      <c r="K419" s="13"/>
      <c r="O419" s="90"/>
    </row>
    <row r="420" spans="1:15" x14ac:dyDescent="0.2">
      <c r="A420" s="78"/>
      <c r="B420" s="13"/>
      <c r="C420" s="92"/>
      <c r="D420" s="13"/>
      <c r="E420" s="13"/>
      <c r="G420" s="91"/>
      <c r="H420" s="79"/>
      <c r="J420" s="13"/>
      <c r="K420" s="13"/>
      <c r="O420" s="90"/>
    </row>
    <row r="421" spans="1:15" x14ac:dyDescent="0.2">
      <c r="A421" s="78"/>
      <c r="B421" s="13"/>
      <c r="C421" s="92"/>
      <c r="D421" s="13"/>
      <c r="E421" s="13"/>
      <c r="G421" s="79"/>
      <c r="H421" s="79"/>
      <c r="J421" s="13"/>
      <c r="K421" s="13"/>
      <c r="O421" s="90"/>
    </row>
    <row r="422" spans="1:15" x14ac:dyDescent="0.2">
      <c r="A422" s="78"/>
      <c r="B422" s="13"/>
      <c r="C422" s="92"/>
      <c r="D422" s="13"/>
      <c r="E422" s="13"/>
      <c r="G422" s="79"/>
      <c r="H422" s="79"/>
      <c r="J422" s="13"/>
      <c r="K422" s="13"/>
      <c r="O422" s="90"/>
    </row>
    <row r="423" spans="1:15" x14ac:dyDescent="0.2">
      <c r="A423" s="78"/>
      <c r="B423" s="13"/>
      <c r="D423" s="13"/>
      <c r="E423" s="13"/>
      <c r="G423" s="79"/>
      <c r="H423" s="79"/>
      <c r="J423" s="13"/>
      <c r="K423" s="13"/>
      <c r="O423" s="90"/>
    </row>
    <row r="424" spans="1:15" x14ac:dyDescent="0.2">
      <c r="A424" s="78"/>
      <c r="B424" s="13"/>
      <c r="C424" s="92"/>
      <c r="D424" s="13"/>
      <c r="E424" s="13"/>
      <c r="G424" s="91"/>
      <c r="H424" s="79"/>
      <c r="J424" s="13"/>
      <c r="K424" s="13"/>
      <c r="O424" s="90"/>
    </row>
    <row r="425" spans="1:15" x14ac:dyDescent="0.2">
      <c r="A425" s="78"/>
      <c r="B425" s="13"/>
      <c r="C425" s="92"/>
      <c r="D425" s="13"/>
      <c r="E425" s="13"/>
      <c r="G425" s="79"/>
      <c r="H425" s="79"/>
      <c r="J425" s="13"/>
      <c r="K425" s="13"/>
      <c r="O425" s="90"/>
    </row>
    <row r="426" spans="1:15" x14ac:dyDescent="0.2">
      <c r="A426" s="78"/>
      <c r="B426" s="13"/>
      <c r="C426" s="92"/>
      <c r="D426" s="13"/>
      <c r="E426" s="13"/>
      <c r="G426" s="79"/>
      <c r="H426" s="79"/>
      <c r="J426" s="13"/>
      <c r="K426" s="13"/>
      <c r="O426" s="90"/>
    </row>
    <row r="427" spans="1:15" x14ac:dyDescent="0.2">
      <c r="A427" s="78"/>
      <c r="B427" s="13"/>
      <c r="D427" s="13"/>
      <c r="E427" s="13"/>
      <c r="G427" s="79"/>
      <c r="H427" s="79"/>
      <c r="J427" s="13"/>
      <c r="K427" s="13"/>
      <c r="O427" s="90"/>
    </row>
    <row r="428" spans="1:15" x14ac:dyDescent="0.2">
      <c r="A428" s="78"/>
      <c r="B428" s="13"/>
      <c r="C428" s="92"/>
      <c r="D428" s="13"/>
      <c r="E428" s="13"/>
      <c r="G428" s="91"/>
      <c r="H428" s="79"/>
      <c r="J428" s="13"/>
      <c r="K428" s="13"/>
      <c r="O428" s="90"/>
    </row>
    <row r="429" spans="1:15" x14ac:dyDescent="0.2">
      <c r="A429" s="78"/>
      <c r="B429" s="13"/>
      <c r="C429" s="92"/>
      <c r="D429" s="13"/>
      <c r="E429" s="13"/>
      <c r="G429" s="79"/>
      <c r="H429" s="79"/>
      <c r="J429" s="13"/>
      <c r="K429" s="13"/>
      <c r="O429" s="90"/>
    </row>
    <row r="430" spans="1:15" x14ac:dyDescent="0.2">
      <c r="A430" s="78"/>
      <c r="B430" s="13"/>
      <c r="C430" s="92"/>
      <c r="D430" s="13"/>
      <c r="E430" s="13"/>
      <c r="G430" s="79"/>
      <c r="H430" s="79"/>
      <c r="J430" s="13"/>
      <c r="K430" s="13"/>
      <c r="O430" s="90"/>
    </row>
    <row r="431" spans="1:15" x14ac:dyDescent="0.2">
      <c r="A431" s="78"/>
      <c r="B431" s="13"/>
      <c r="D431" s="13"/>
      <c r="E431" s="13"/>
      <c r="G431" s="79"/>
      <c r="H431" s="79"/>
      <c r="J431" s="13"/>
      <c r="K431" s="13"/>
      <c r="O431" s="90"/>
    </row>
    <row r="432" spans="1:15" x14ac:dyDescent="0.2">
      <c r="A432" s="78"/>
      <c r="B432" s="13"/>
      <c r="C432" s="92"/>
      <c r="D432" s="13"/>
      <c r="E432" s="13"/>
      <c r="G432" s="91"/>
      <c r="H432" s="79"/>
      <c r="J432" s="13"/>
      <c r="K432" s="13"/>
      <c r="O432" s="90"/>
    </row>
    <row r="433" spans="1:15" x14ac:dyDescent="0.2">
      <c r="A433" s="78"/>
      <c r="B433" s="13"/>
      <c r="C433" s="92"/>
      <c r="D433" s="13"/>
      <c r="E433" s="13"/>
      <c r="G433" s="79"/>
      <c r="H433" s="79"/>
      <c r="J433" s="13"/>
      <c r="K433" s="13"/>
      <c r="O433" s="90"/>
    </row>
    <row r="434" spans="1:15" x14ac:dyDescent="0.2">
      <c r="A434" s="78"/>
      <c r="B434" s="13"/>
      <c r="C434" s="92"/>
      <c r="D434" s="13"/>
      <c r="E434" s="13"/>
      <c r="G434" s="79"/>
      <c r="H434" s="79"/>
      <c r="J434" s="13"/>
      <c r="K434" s="13"/>
      <c r="O434" s="90"/>
    </row>
    <row r="435" spans="1:15" x14ac:dyDescent="0.2">
      <c r="A435" s="78"/>
      <c r="B435" s="13"/>
      <c r="D435" s="13"/>
      <c r="E435" s="13"/>
      <c r="G435" s="79"/>
      <c r="H435" s="79"/>
      <c r="J435" s="13"/>
      <c r="K435" s="13"/>
      <c r="O435" s="90"/>
    </row>
    <row r="436" spans="1:15" x14ac:dyDescent="0.2">
      <c r="A436" s="78"/>
      <c r="B436" s="13"/>
      <c r="C436" s="92"/>
      <c r="D436" s="13"/>
      <c r="E436" s="13"/>
      <c r="G436" s="91"/>
      <c r="H436" s="79"/>
      <c r="J436" s="13"/>
      <c r="K436" s="13"/>
      <c r="O436" s="90"/>
    </row>
    <row r="437" spans="1:15" x14ac:dyDescent="0.2">
      <c r="A437" s="78"/>
      <c r="B437" s="13"/>
      <c r="C437" s="92"/>
      <c r="D437" s="13"/>
      <c r="E437" s="13"/>
      <c r="G437" s="79"/>
      <c r="H437" s="79"/>
      <c r="J437" s="13"/>
      <c r="K437" s="13"/>
      <c r="O437" s="90"/>
    </row>
    <row r="438" spans="1:15" x14ac:dyDescent="0.2">
      <c r="A438" s="78"/>
      <c r="B438" s="13"/>
      <c r="C438" s="92"/>
      <c r="D438" s="13"/>
      <c r="E438" s="13"/>
      <c r="G438" s="79"/>
      <c r="H438" s="79"/>
      <c r="J438" s="13"/>
      <c r="K438" s="13"/>
      <c r="O438" s="90"/>
    </row>
    <row r="439" spans="1:15" x14ac:dyDescent="0.2">
      <c r="A439" s="78"/>
      <c r="B439" s="13"/>
      <c r="D439" s="13"/>
      <c r="E439" s="13"/>
      <c r="G439" s="79"/>
      <c r="H439" s="79"/>
      <c r="J439" s="13"/>
      <c r="K439" s="13"/>
      <c r="O439" s="90"/>
    </row>
    <row r="440" spans="1:15" x14ac:dyDescent="0.2">
      <c r="A440" s="78"/>
      <c r="B440" s="13"/>
      <c r="C440" s="92"/>
      <c r="D440" s="13"/>
      <c r="E440" s="13"/>
      <c r="G440" s="91"/>
      <c r="H440" s="79"/>
      <c r="J440" s="13"/>
      <c r="K440" s="13"/>
      <c r="O440" s="90"/>
    </row>
    <row r="441" spans="1:15" x14ac:dyDescent="0.2">
      <c r="A441" s="78"/>
      <c r="B441" s="13"/>
      <c r="C441" s="92"/>
      <c r="D441" s="13"/>
      <c r="E441" s="13"/>
      <c r="G441" s="79"/>
      <c r="H441" s="79"/>
      <c r="J441" s="13"/>
      <c r="K441" s="13"/>
      <c r="O441" s="90"/>
    </row>
    <row r="442" spans="1:15" x14ac:dyDescent="0.2">
      <c r="A442" s="78"/>
      <c r="B442" s="13"/>
      <c r="C442" s="92"/>
      <c r="D442" s="13"/>
      <c r="E442" s="13"/>
      <c r="G442" s="79"/>
      <c r="H442" s="79"/>
      <c r="J442" s="13"/>
      <c r="K442" s="13"/>
      <c r="O442" s="90"/>
    </row>
    <row r="443" spans="1:15" x14ac:dyDescent="0.2">
      <c r="A443" s="78"/>
      <c r="B443" s="13"/>
      <c r="D443" s="13"/>
      <c r="E443" s="13"/>
      <c r="G443" s="79"/>
      <c r="H443" s="79"/>
      <c r="J443" s="13"/>
      <c r="K443" s="13"/>
      <c r="O443" s="90"/>
    </row>
    <row r="444" spans="1:15" x14ac:dyDescent="0.2">
      <c r="A444" s="78"/>
      <c r="B444" s="13"/>
      <c r="C444" s="92"/>
      <c r="D444" s="13"/>
      <c r="E444" s="13"/>
      <c r="G444" s="91"/>
      <c r="H444" s="79"/>
      <c r="J444" s="13"/>
      <c r="K444" s="13"/>
      <c r="O444" s="90"/>
    </row>
    <row r="445" spans="1:15" x14ac:dyDescent="0.2">
      <c r="A445" s="78"/>
      <c r="B445" s="13"/>
      <c r="C445" s="92"/>
      <c r="D445" s="13"/>
      <c r="E445" s="13"/>
      <c r="G445" s="79"/>
      <c r="H445" s="79"/>
      <c r="J445" s="13"/>
      <c r="K445" s="13"/>
      <c r="O445" s="90"/>
    </row>
    <row r="446" spans="1:15" x14ac:dyDescent="0.2">
      <c r="A446" s="78"/>
      <c r="B446" s="13"/>
      <c r="C446" s="92"/>
      <c r="D446" s="13"/>
      <c r="E446" s="13"/>
      <c r="G446" s="79"/>
      <c r="H446" s="79"/>
      <c r="J446" s="13"/>
      <c r="K446" s="13"/>
      <c r="O446" s="90"/>
    </row>
    <row r="447" spans="1:15" x14ac:dyDescent="0.2">
      <c r="A447" s="78"/>
      <c r="B447" s="13"/>
      <c r="D447" s="13"/>
      <c r="E447" s="13"/>
      <c r="G447" s="79"/>
      <c r="H447" s="79"/>
      <c r="J447" s="13"/>
      <c r="K447" s="13"/>
      <c r="O447" s="90"/>
    </row>
    <row r="448" spans="1:15" x14ac:dyDescent="0.2">
      <c r="A448" s="78"/>
      <c r="B448" s="13"/>
      <c r="C448" s="92"/>
      <c r="D448" s="13"/>
      <c r="E448" s="13"/>
      <c r="G448" s="91"/>
      <c r="H448" s="79"/>
      <c r="J448" s="13"/>
      <c r="K448" s="13"/>
      <c r="O448" s="90"/>
    </row>
    <row r="449" spans="1:15" x14ac:dyDescent="0.2">
      <c r="A449" s="78"/>
      <c r="B449" s="13"/>
      <c r="C449" s="92"/>
      <c r="D449" s="13"/>
      <c r="E449" s="13"/>
      <c r="G449" s="79"/>
      <c r="H449" s="79"/>
      <c r="J449" s="13"/>
      <c r="K449" s="13"/>
      <c r="O449" s="90"/>
    </row>
    <row r="450" spans="1:15" x14ac:dyDescent="0.2">
      <c r="A450" s="78"/>
      <c r="B450" s="13"/>
      <c r="C450" s="92"/>
      <c r="D450" s="13"/>
      <c r="E450" s="13"/>
      <c r="G450" s="79"/>
      <c r="H450" s="79"/>
      <c r="J450" s="13"/>
      <c r="K450" s="13"/>
      <c r="O450" s="90"/>
    </row>
    <row r="451" spans="1:15" x14ac:dyDescent="0.2">
      <c r="A451" s="78"/>
      <c r="B451" s="13"/>
      <c r="D451" s="13"/>
      <c r="E451" s="13"/>
      <c r="G451" s="79"/>
      <c r="H451" s="79"/>
      <c r="J451" s="13"/>
      <c r="K451" s="13"/>
      <c r="O451" s="90"/>
    </row>
    <row r="452" spans="1:15" x14ac:dyDescent="0.2">
      <c r="A452" s="78"/>
      <c r="B452" s="13"/>
      <c r="C452" s="92"/>
      <c r="D452" s="13"/>
      <c r="E452" s="13"/>
      <c r="G452" s="91"/>
      <c r="H452" s="79"/>
      <c r="J452" s="13"/>
      <c r="K452" s="13"/>
      <c r="O452" s="90"/>
    </row>
    <row r="453" spans="1:15" x14ac:dyDescent="0.2">
      <c r="A453" s="78"/>
      <c r="B453" s="13"/>
      <c r="C453" s="92"/>
      <c r="D453" s="13"/>
      <c r="E453" s="13"/>
      <c r="G453" s="79"/>
      <c r="H453" s="79"/>
      <c r="J453" s="13"/>
      <c r="K453" s="13"/>
      <c r="O453" s="90"/>
    </row>
    <row r="454" spans="1:15" x14ac:dyDescent="0.2">
      <c r="A454" s="78"/>
      <c r="B454" s="13"/>
      <c r="C454" s="92"/>
      <c r="D454" s="13"/>
      <c r="E454" s="13"/>
      <c r="G454" s="79"/>
      <c r="H454" s="79"/>
      <c r="J454" s="13"/>
      <c r="K454" s="13"/>
      <c r="O454" s="90"/>
    </row>
    <row r="455" spans="1:15" x14ac:dyDescent="0.2">
      <c r="A455" s="78"/>
      <c r="B455" s="13"/>
      <c r="D455" s="13"/>
      <c r="E455" s="13"/>
      <c r="G455" s="79"/>
      <c r="H455" s="79"/>
      <c r="J455" s="13"/>
      <c r="K455" s="13"/>
      <c r="O455" s="90"/>
    </row>
    <row r="456" spans="1:15" x14ac:dyDescent="0.2">
      <c r="A456" s="78"/>
      <c r="B456" s="13"/>
      <c r="C456" s="92"/>
      <c r="D456" s="13"/>
      <c r="E456" s="13"/>
      <c r="G456" s="91"/>
      <c r="H456" s="79"/>
      <c r="J456" s="13"/>
      <c r="K456" s="13"/>
      <c r="O456" s="90"/>
    </row>
    <row r="457" spans="1:15" x14ac:dyDescent="0.2">
      <c r="A457" s="78"/>
      <c r="B457" s="13"/>
      <c r="C457" s="92"/>
      <c r="D457" s="13"/>
      <c r="E457" s="13"/>
      <c r="G457" s="79"/>
      <c r="H457" s="79"/>
      <c r="J457" s="13"/>
      <c r="K457" s="13"/>
      <c r="O457" s="90"/>
    </row>
    <row r="458" spans="1:15" x14ac:dyDescent="0.2">
      <c r="A458" s="78"/>
      <c r="B458" s="13"/>
      <c r="C458" s="92"/>
      <c r="D458" s="13"/>
      <c r="E458" s="13"/>
      <c r="G458" s="79"/>
      <c r="H458" s="79"/>
      <c r="J458" s="13"/>
      <c r="K458" s="13"/>
      <c r="O458" s="90"/>
    </row>
    <row r="459" spans="1:15" x14ac:dyDescent="0.2">
      <c r="A459" s="78"/>
      <c r="B459" s="13"/>
      <c r="D459" s="13"/>
      <c r="E459" s="13"/>
      <c r="G459" s="79"/>
      <c r="H459" s="79"/>
      <c r="J459" s="13"/>
      <c r="K459" s="13"/>
      <c r="O459" s="90"/>
    </row>
    <row r="460" spans="1:15" x14ac:dyDescent="0.2">
      <c r="A460" s="78"/>
      <c r="B460" s="13"/>
      <c r="C460" s="92"/>
      <c r="D460" s="13"/>
      <c r="E460" s="13"/>
      <c r="G460" s="91"/>
      <c r="H460" s="79"/>
      <c r="J460" s="13"/>
      <c r="K460" s="13"/>
      <c r="O460" s="90"/>
    </row>
    <row r="461" spans="1:15" x14ac:dyDescent="0.2">
      <c r="A461" s="78"/>
      <c r="B461" s="13"/>
      <c r="C461" s="92"/>
      <c r="D461" s="13"/>
      <c r="E461" s="13"/>
      <c r="G461" s="79"/>
      <c r="H461" s="79"/>
      <c r="J461" s="13"/>
      <c r="K461" s="13"/>
      <c r="O461" s="90"/>
    </row>
    <row r="462" spans="1:15" x14ac:dyDescent="0.2">
      <c r="A462" s="78"/>
      <c r="B462" s="13"/>
      <c r="C462" s="92"/>
      <c r="D462" s="13"/>
      <c r="E462" s="13"/>
      <c r="G462" s="79"/>
      <c r="H462" s="79"/>
      <c r="J462" s="13"/>
      <c r="K462" s="13"/>
      <c r="O462" s="90"/>
    </row>
    <row r="463" spans="1:15" x14ac:dyDescent="0.2">
      <c r="A463" s="78"/>
      <c r="B463" s="13"/>
      <c r="D463" s="13"/>
      <c r="E463" s="13"/>
      <c r="G463" s="79"/>
      <c r="H463" s="79"/>
      <c r="J463" s="13"/>
      <c r="K463" s="13"/>
      <c r="O463" s="90"/>
    </row>
    <row r="464" spans="1:15" x14ac:dyDescent="0.2">
      <c r="A464" s="78"/>
      <c r="B464" s="13"/>
      <c r="C464" s="92"/>
      <c r="D464" s="13"/>
      <c r="E464" s="13"/>
      <c r="G464" s="91"/>
      <c r="H464" s="79"/>
      <c r="J464" s="13"/>
      <c r="K464" s="13"/>
      <c r="O464" s="90"/>
    </row>
    <row r="465" spans="1:15" x14ac:dyDescent="0.2">
      <c r="A465" s="78"/>
      <c r="B465" s="13"/>
      <c r="C465" s="92"/>
      <c r="D465" s="13"/>
      <c r="E465" s="13"/>
      <c r="G465" s="79"/>
      <c r="H465" s="79"/>
      <c r="J465" s="13"/>
      <c r="K465" s="13"/>
      <c r="O465" s="90"/>
    </row>
    <row r="466" spans="1:15" x14ac:dyDescent="0.2">
      <c r="A466" s="78"/>
      <c r="B466" s="13"/>
      <c r="C466" s="92"/>
      <c r="D466" s="13"/>
      <c r="E466" s="13"/>
      <c r="G466" s="79"/>
      <c r="H466" s="79"/>
      <c r="J466" s="13"/>
      <c r="K466" s="13"/>
      <c r="O466" s="90"/>
    </row>
    <row r="467" spans="1:15" x14ac:dyDescent="0.2">
      <c r="A467" s="78"/>
      <c r="B467" s="13"/>
      <c r="D467" s="13"/>
      <c r="E467" s="13"/>
      <c r="G467" s="79"/>
      <c r="H467" s="79"/>
      <c r="J467" s="13"/>
      <c r="K467" s="13"/>
      <c r="O467" s="90"/>
    </row>
    <row r="468" spans="1:15" x14ac:dyDescent="0.2">
      <c r="A468" s="78"/>
      <c r="B468" s="13"/>
      <c r="C468" s="92"/>
      <c r="D468" s="13"/>
      <c r="E468" s="13"/>
      <c r="G468" s="91"/>
      <c r="H468" s="79"/>
      <c r="J468" s="13"/>
      <c r="K468" s="13"/>
      <c r="O468" s="90"/>
    </row>
    <row r="469" spans="1:15" x14ac:dyDescent="0.2">
      <c r="A469" s="78"/>
      <c r="B469" s="13"/>
      <c r="C469" s="92"/>
      <c r="D469" s="13"/>
      <c r="E469" s="13"/>
      <c r="G469" s="79"/>
      <c r="H469" s="79"/>
      <c r="J469" s="13"/>
      <c r="K469" s="13"/>
      <c r="O469" s="90"/>
    </row>
    <row r="470" spans="1:15" x14ac:dyDescent="0.2">
      <c r="A470" s="78"/>
      <c r="B470" s="13"/>
      <c r="C470" s="92"/>
      <c r="D470" s="13"/>
      <c r="E470" s="13"/>
      <c r="G470" s="79"/>
      <c r="H470" s="79"/>
      <c r="J470" s="13"/>
      <c r="K470" s="13"/>
      <c r="O470" s="90"/>
    </row>
    <row r="471" spans="1:15" x14ac:dyDescent="0.2">
      <c r="A471" s="78"/>
      <c r="B471" s="13"/>
      <c r="D471" s="13"/>
      <c r="E471" s="13"/>
      <c r="G471" s="79"/>
      <c r="H471" s="79"/>
      <c r="J471" s="13"/>
      <c r="K471" s="13"/>
      <c r="O471" s="90"/>
    </row>
    <row r="472" spans="1:15" x14ac:dyDescent="0.2">
      <c r="A472" s="78"/>
      <c r="B472" s="13"/>
      <c r="C472" s="92"/>
      <c r="D472" s="13"/>
      <c r="E472" s="13"/>
      <c r="G472" s="91"/>
      <c r="H472" s="79"/>
      <c r="J472" s="13"/>
      <c r="K472" s="13"/>
      <c r="O472" s="90"/>
    </row>
    <row r="473" spans="1:15" x14ac:dyDescent="0.2">
      <c r="A473" s="78"/>
      <c r="B473" s="13"/>
      <c r="C473" s="92"/>
      <c r="D473" s="13"/>
      <c r="E473" s="13"/>
      <c r="G473" s="79"/>
      <c r="H473" s="79"/>
      <c r="J473" s="13"/>
      <c r="K473" s="13"/>
      <c r="O473" s="90"/>
    </row>
    <row r="474" spans="1:15" x14ac:dyDescent="0.2">
      <c r="A474" s="78"/>
      <c r="B474" s="13"/>
      <c r="C474" s="92"/>
      <c r="D474" s="13"/>
      <c r="E474" s="13"/>
      <c r="G474" s="79"/>
      <c r="H474" s="79"/>
      <c r="J474" s="13"/>
      <c r="K474" s="13"/>
      <c r="O474" s="90"/>
    </row>
    <row r="475" spans="1:15" x14ac:dyDescent="0.2">
      <c r="A475" s="78"/>
      <c r="B475" s="13"/>
      <c r="D475" s="13"/>
      <c r="E475" s="13"/>
      <c r="G475" s="79"/>
      <c r="H475" s="79"/>
      <c r="J475" s="13"/>
      <c r="K475" s="13"/>
      <c r="O475" s="90"/>
    </row>
    <row r="476" spans="1:15" x14ac:dyDescent="0.2">
      <c r="A476" s="78"/>
      <c r="B476" s="13"/>
      <c r="C476" s="92"/>
      <c r="D476" s="13"/>
      <c r="E476" s="13"/>
      <c r="G476" s="91"/>
      <c r="H476" s="79"/>
      <c r="J476" s="13"/>
      <c r="K476" s="13"/>
      <c r="O476" s="90"/>
    </row>
    <row r="477" spans="1:15" x14ac:dyDescent="0.2">
      <c r="A477" s="78"/>
      <c r="B477" s="13"/>
      <c r="C477" s="92"/>
      <c r="D477" s="13"/>
      <c r="E477" s="13"/>
      <c r="G477" s="79"/>
      <c r="H477" s="79"/>
      <c r="J477" s="13"/>
      <c r="K477" s="13"/>
      <c r="O477" s="90"/>
    </row>
    <row r="478" spans="1:15" x14ac:dyDescent="0.2">
      <c r="A478" s="78"/>
      <c r="B478" s="13"/>
      <c r="C478" s="92"/>
      <c r="D478" s="13"/>
      <c r="E478" s="13"/>
      <c r="G478" s="79"/>
      <c r="H478" s="79"/>
      <c r="J478" s="13"/>
      <c r="K478" s="13"/>
      <c r="O478" s="90"/>
    </row>
    <row r="479" spans="1:15" x14ac:dyDescent="0.2">
      <c r="A479" s="78"/>
      <c r="B479" s="13"/>
      <c r="D479" s="13"/>
      <c r="E479" s="13"/>
      <c r="G479" s="79"/>
      <c r="H479" s="79"/>
      <c r="J479" s="13"/>
      <c r="K479" s="13"/>
      <c r="O479" s="90"/>
    </row>
    <row r="480" spans="1:15" x14ac:dyDescent="0.2">
      <c r="A480" s="78"/>
      <c r="B480" s="13"/>
      <c r="C480" s="92"/>
      <c r="D480" s="13"/>
      <c r="E480" s="13"/>
      <c r="G480" s="91"/>
      <c r="H480" s="79"/>
      <c r="J480" s="13"/>
      <c r="K480" s="13"/>
      <c r="O480" s="90"/>
    </row>
    <row r="481" spans="1:15" x14ac:dyDescent="0.2">
      <c r="A481" s="78"/>
      <c r="B481" s="13"/>
      <c r="C481" s="92"/>
      <c r="D481" s="13"/>
      <c r="E481" s="13"/>
      <c r="G481" s="79"/>
      <c r="H481" s="79"/>
      <c r="J481" s="13"/>
      <c r="K481" s="13"/>
      <c r="O481" s="90"/>
    </row>
    <row r="482" spans="1:15" x14ac:dyDescent="0.2">
      <c r="A482" s="78"/>
      <c r="B482" s="13"/>
      <c r="C482" s="92"/>
      <c r="D482" s="13"/>
      <c r="E482" s="13"/>
      <c r="G482" s="79"/>
      <c r="H482" s="79"/>
      <c r="J482" s="13"/>
      <c r="K482" s="13"/>
      <c r="O482" s="90"/>
    </row>
    <row r="483" spans="1:15" x14ac:dyDescent="0.2">
      <c r="A483" s="78"/>
      <c r="B483" s="13"/>
      <c r="D483" s="13"/>
      <c r="E483" s="13"/>
      <c r="G483" s="79"/>
      <c r="H483" s="79"/>
      <c r="J483" s="13"/>
      <c r="K483" s="13"/>
      <c r="O483" s="90"/>
    </row>
    <row r="484" spans="1:15" x14ac:dyDescent="0.2">
      <c r="A484" s="78"/>
      <c r="B484" s="13"/>
      <c r="C484" s="92"/>
      <c r="D484" s="13"/>
      <c r="E484" s="13"/>
      <c r="G484" s="91"/>
      <c r="H484" s="79"/>
      <c r="J484" s="13"/>
      <c r="K484" s="13"/>
      <c r="O484" s="90"/>
    </row>
    <row r="485" spans="1:15" x14ac:dyDescent="0.2">
      <c r="A485" s="78"/>
      <c r="B485" s="13"/>
      <c r="C485" s="92"/>
      <c r="D485" s="13"/>
      <c r="E485" s="13"/>
      <c r="G485" s="79"/>
      <c r="H485" s="79"/>
      <c r="J485" s="13"/>
      <c r="K485" s="13"/>
      <c r="O485" s="90"/>
    </row>
    <row r="486" spans="1:15" x14ac:dyDescent="0.2">
      <c r="A486" s="78"/>
      <c r="B486" s="13"/>
      <c r="C486" s="92"/>
      <c r="D486" s="13"/>
      <c r="E486" s="13"/>
      <c r="G486" s="79"/>
      <c r="H486" s="79"/>
      <c r="J486" s="13"/>
      <c r="K486" s="13"/>
      <c r="O486" s="90"/>
    </row>
    <row r="487" spans="1:15" x14ac:dyDescent="0.2">
      <c r="A487" s="78"/>
      <c r="B487" s="13"/>
      <c r="D487" s="13"/>
      <c r="E487" s="13"/>
      <c r="G487" s="79"/>
      <c r="H487" s="79"/>
      <c r="J487" s="13"/>
      <c r="K487" s="13"/>
      <c r="O487" s="90"/>
    </row>
    <row r="488" spans="1:15" x14ac:dyDescent="0.2">
      <c r="A488" s="78"/>
      <c r="B488" s="13"/>
      <c r="C488" s="92"/>
      <c r="D488" s="13"/>
      <c r="E488" s="13"/>
      <c r="G488" s="91"/>
      <c r="H488" s="79"/>
      <c r="J488" s="13"/>
      <c r="K488" s="13"/>
      <c r="O488" s="90"/>
    </row>
    <row r="489" spans="1:15" x14ac:dyDescent="0.2">
      <c r="A489" s="78"/>
      <c r="B489" s="13"/>
      <c r="C489" s="92"/>
      <c r="D489" s="13"/>
      <c r="E489" s="13"/>
      <c r="G489" s="79"/>
      <c r="H489" s="79"/>
      <c r="J489" s="13"/>
      <c r="K489" s="13"/>
      <c r="O489" s="90"/>
    </row>
    <row r="490" spans="1:15" x14ac:dyDescent="0.2">
      <c r="A490" s="78"/>
      <c r="B490" s="13"/>
      <c r="C490" s="92"/>
      <c r="D490" s="13"/>
      <c r="E490" s="13"/>
      <c r="G490" s="79"/>
      <c r="H490" s="79"/>
      <c r="J490" s="13"/>
      <c r="K490" s="13"/>
      <c r="O490" s="90"/>
    </row>
    <row r="491" spans="1:15" x14ac:dyDescent="0.2">
      <c r="A491" s="78"/>
      <c r="B491" s="13"/>
      <c r="D491" s="13"/>
      <c r="E491" s="13"/>
      <c r="G491" s="79"/>
      <c r="H491" s="79"/>
      <c r="J491" s="13"/>
      <c r="K491" s="13"/>
      <c r="O491" s="90"/>
    </row>
    <row r="492" spans="1:15" x14ac:dyDescent="0.2">
      <c r="A492" s="78"/>
      <c r="B492" s="13"/>
      <c r="C492" s="92"/>
      <c r="D492" s="13"/>
      <c r="E492" s="13"/>
      <c r="G492" s="91"/>
      <c r="H492" s="79"/>
      <c r="J492" s="13"/>
      <c r="K492" s="13"/>
      <c r="O492" s="90"/>
    </row>
    <row r="493" spans="1:15" x14ac:dyDescent="0.2">
      <c r="A493" s="78"/>
      <c r="B493" s="13"/>
      <c r="C493" s="92"/>
      <c r="D493" s="13"/>
      <c r="E493" s="13"/>
      <c r="G493" s="79"/>
      <c r="H493" s="79"/>
      <c r="J493" s="13"/>
      <c r="K493" s="13"/>
      <c r="O493" s="90"/>
    </row>
    <row r="494" spans="1:15" x14ac:dyDescent="0.2">
      <c r="A494" s="78"/>
      <c r="B494" s="13"/>
      <c r="C494" s="92"/>
      <c r="D494" s="13"/>
      <c r="E494" s="13"/>
      <c r="G494" s="79"/>
      <c r="H494" s="79"/>
      <c r="J494" s="13"/>
      <c r="K494" s="13"/>
      <c r="O494" s="90"/>
    </row>
    <row r="495" spans="1:15" x14ac:dyDescent="0.2">
      <c r="A495" s="78"/>
      <c r="B495" s="13"/>
      <c r="D495" s="13"/>
      <c r="E495" s="13"/>
      <c r="G495" s="79"/>
      <c r="H495" s="79"/>
      <c r="J495" s="13"/>
      <c r="K495" s="13"/>
      <c r="O495" s="90"/>
    </row>
    <row r="496" spans="1:15" x14ac:dyDescent="0.2">
      <c r="A496" s="78"/>
      <c r="B496" s="13"/>
      <c r="C496" s="92"/>
      <c r="D496" s="13"/>
      <c r="E496" s="13"/>
      <c r="G496" s="91"/>
      <c r="H496" s="79"/>
      <c r="J496" s="13"/>
      <c r="K496" s="13"/>
      <c r="O496" s="90"/>
    </row>
    <row r="497" spans="1:15" x14ac:dyDescent="0.2">
      <c r="A497" s="78"/>
      <c r="B497" s="13"/>
      <c r="C497" s="92"/>
      <c r="D497" s="13"/>
      <c r="E497" s="13"/>
      <c r="G497" s="79"/>
      <c r="H497" s="79"/>
      <c r="J497" s="13"/>
      <c r="K497" s="13"/>
      <c r="O497" s="90"/>
    </row>
    <row r="498" spans="1:15" x14ac:dyDescent="0.2">
      <c r="A498" s="78"/>
      <c r="B498" s="13"/>
      <c r="C498" s="92"/>
      <c r="D498" s="13"/>
      <c r="E498" s="13"/>
      <c r="G498" s="79"/>
      <c r="H498" s="79"/>
      <c r="J498" s="13"/>
      <c r="K498" s="13"/>
      <c r="O498" s="90"/>
    </row>
    <row r="499" spans="1:15" x14ac:dyDescent="0.2">
      <c r="A499" s="78"/>
      <c r="B499" s="13"/>
      <c r="D499" s="13"/>
      <c r="E499" s="13"/>
      <c r="G499" s="79"/>
      <c r="H499" s="79"/>
      <c r="J499" s="13"/>
      <c r="K499" s="13"/>
      <c r="O499" s="90"/>
    </row>
    <row r="500" spans="1:15" x14ac:dyDescent="0.2">
      <c r="A500" s="78"/>
      <c r="B500" s="13"/>
      <c r="C500" s="92"/>
      <c r="D500" s="13"/>
      <c r="E500" s="13"/>
      <c r="G500" s="91"/>
      <c r="H500" s="79"/>
      <c r="J500" s="13"/>
      <c r="K500" s="13"/>
      <c r="O500" s="90"/>
    </row>
    <row r="501" spans="1:15" x14ac:dyDescent="0.2">
      <c r="A501" s="78"/>
      <c r="B501" s="13"/>
      <c r="C501" s="92"/>
      <c r="D501" s="13"/>
      <c r="E501" s="13"/>
      <c r="G501" s="79"/>
      <c r="H501" s="79"/>
      <c r="J501" s="13"/>
      <c r="K501" s="13"/>
      <c r="O501" s="90"/>
    </row>
    <row r="502" spans="1:15" x14ac:dyDescent="0.2">
      <c r="A502" s="78"/>
      <c r="B502" s="13"/>
      <c r="C502" s="92"/>
      <c r="D502" s="13"/>
      <c r="E502" s="13"/>
      <c r="G502" s="79"/>
      <c r="H502" s="79"/>
      <c r="J502" s="13"/>
      <c r="K502" s="13"/>
      <c r="O502" s="90"/>
    </row>
    <row r="503" spans="1:15" x14ac:dyDescent="0.2">
      <c r="A503" s="78"/>
      <c r="B503" s="13"/>
      <c r="D503" s="13"/>
      <c r="E503" s="13"/>
      <c r="G503" s="79"/>
      <c r="H503" s="79"/>
      <c r="J503" s="13"/>
      <c r="K503" s="13"/>
      <c r="O503" s="90"/>
    </row>
    <row r="504" spans="1:15" x14ac:dyDescent="0.2">
      <c r="A504" s="78"/>
      <c r="B504" s="13"/>
      <c r="C504" s="92"/>
      <c r="D504" s="13"/>
      <c r="E504" s="13"/>
      <c r="G504" s="91"/>
      <c r="H504" s="79"/>
      <c r="J504" s="13"/>
      <c r="K504" s="13"/>
      <c r="O504" s="90"/>
    </row>
    <row r="505" spans="1:15" x14ac:dyDescent="0.2">
      <c r="A505" s="78"/>
      <c r="B505" s="13"/>
      <c r="C505" s="92"/>
      <c r="D505" s="13"/>
      <c r="E505" s="13"/>
      <c r="G505" s="79"/>
      <c r="H505" s="79"/>
      <c r="J505" s="13"/>
      <c r="K505" s="13"/>
      <c r="O505" s="90"/>
    </row>
    <row r="506" spans="1:15" x14ac:dyDescent="0.2">
      <c r="A506" s="78"/>
      <c r="B506" s="13"/>
      <c r="C506" s="92"/>
      <c r="D506" s="13"/>
      <c r="E506" s="13"/>
      <c r="G506" s="79"/>
      <c r="H506" s="79"/>
      <c r="J506" s="13"/>
      <c r="K506" s="13"/>
      <c r="O506" s="90"/>
    </row>
    <row r="507" spans="1:15" x14ac:dyDescent="0.2">
      <c r="A507" s="78"/>
      <c r="B507" s="13"/>
      <c r="D507" s="13"/>
      <c r="E507" s="13"/>
      <c r="G507" s="79"/>
      <c r="H507" s="79"/>
      <c r="J507" s="13"/>
      <c r="K507" s="13"/>
      <c r="O507" s="90"/>
    </row>
    <row r="508" spans="1:15" x14ac:dyDescent="0.2">
      <c r="A508" s="78"/>
      <c r="B508" s="13"/>
      <c r="C508" s="92"/>
      <c r="D508" s="13"/>
      <c r="E508" s="13"/>
      <c r="G508" s="91"/>
      <c r="H508" s="79"/>
      <c r="J508" s="13"/>
      <c r="K508" s="13"/>
      <c r="O508" s="90"/>
    </row>
    <row r="509" spans="1:15" x14ac:dyDescent="0.2">
      <c r="A509" s="78"/>
      <c r="B509" s="13"/>
      <c r="C509" s="92"/>
      <c r="D509" s="13"/>
      <c r="E509" s="13"/>
      <c r="G509" s="79"/>
      <c r="H509" s="79"/>
      <c r="J509" s="13"/>
      <c r="K509" s="13"/>
      <c r="O509" s="90"/>
    </row>
    <row r="510" spans="1:15" x14ac:dyDescent="0.2">
      <c r="A510" s="78"/>
      <c r="B510" s="13"/>
      <c r="C510" s="92"/>
      <c r="D510" s="13"/>
      <c r="E510" s="13"/>
      <c r="G510" s="79"/>
      <c r="H510" s="79"/>
      <c r="J510" s="13"/>
      <c r="K510" s="13"/>
      <c r="O510" s="90"/>
    </row>
    <row r="511" spans="1:15" x14ac:dyDescent="0.2">
      <c r="A511" s="78"/>
      <c r="B511" s="13"/>
      <c r="D511" s="13"/>
      <c r="E511" s="13"/>
      <c r="G511" s="79"/>
      <c r="H511" s="79"/>
      <c r="J511" s="13"/>
      <c r="K511" s="13"/>
      <c r="O511" s="90"/>
    </row>
    <row r="512" spans="1:15" x14ac:dyDescent="0.2">
      <c r="A512" s="78"/>
      <c r="B512" s="13"/>
      <c r="C512" s="92"/>
      <c r="D512" s="13"/>
      <c r="E512" s="13"/>
      <c r="G512" s="91"/>
      <c r="H512" s="79"/>
      <c r="J512" s="13"/>
      <c r="K512" s="13"/>
      <c r="O512" s="90"/>
    </row>
    <row r="513" spans="1:15" x14ac:dyDescent="0.2">
      <c r="A513" s="78"/>
      <c r="B513" s="13"/>
      <c r="C513" s="92"/>
      <c r="D513" s="13"/>
      <c r="E513" s="13"/>
      <c r="G513" s="79"/>
      <c r="H513" s="79"/>
      <c r="J513" s="13"/>
      <c r="K513" s="13"/>
      <c r="O513" s="90"/>
    </row>
    <row r="514" spans="1:15" x14ac:dyDescent="0.2">
      <c r="A514" s="78"/>
      <c r="B514" s="13"/>
      <c r="C514" s="92"/>
      <c r="D514" s="13"/>
      <c r="E514" s="13"/>
      <c r="G514" s="79"/>
      <c r="H514" s="79"/>
      <c r="J514" s="13"/>
      <c r="K514" s="13"/>
      <c r="O514" s="90"/>
    </row>
    <row r="515" spans="1:15" x14ac:dyDescent="0.2">
      <c r="A515" s="78"/>
      <c r="B515" s="13"/>
      <c r="D515" s="13"/>
      <c r="E515" s="13"/>
      <c r="G515" s="79"/>
      <c r="H515" s="79"/>
      <c r="J515" s="13"/>
      <c r="K515" s="13"/>
      <c r="O515" s="90"/>
    </row>
    <row r="516" spans="1:15" x14ac:dyDescent="0.2">
      <c r="A516" s="78"/>
      <c r="B516" s="13"/>
      <c r="C516" s="92"/>
      <c r="D516" s="13"/>
      <c r="E516" s="13"/>
      <c r="G516" s="91"/>
      <c r="H516" s="79"/>
      <c r="J516" s="13"/>
      <c r="K516" s="13"/>
      <c r="O516" s="90"/>
    </row>
    <row r="517" spans="1:15" x14ac:dyDescent="0.2">
      <c r="A517" s="78"/>
      <c r="B517" s="13"/>
      <c r="C517" s="92"/>
      <c r="D517" s="13"/>
      <c r="E517" s="13"/>
      <c r="G517" s="79"/>
      <c r="H517" s="79"/>
      <c r="J517" s="13"/>
      <c r="K517" s="13"/>
      <c r="O517" s="90"/>
    </row>
    <row r="518" spans="1:15" x14ac:dyDescent="0.2">
      <c r="A518" s="78"/>
      <c r="B518" s="13"/>
      <c r="C518" s="92"/>
      <c r="D518" s="13"/>
      <c r="E518" s="13"/>
      <c r="G518" s="79"/>
      <c r="H518" s="79"/>
      <c r="J518" s="13"/>
      <c r="K518" s="13"/>
      <c r="O518" s="90"/>
    </row>
    <row r="519" spans="1:15" x14ac:dyDescent="0.2">
      <c r="A519" s="78"/>
      <c r="B519" s="13"/>
      <c r="D519" s="13"/>
      <c r="E519" s="13"/>
      <c r="G519" s="79"/>
      <c r="H519" s="79"/>
      <c r="J519" s="13"/>
      <c r="K519" s="13"/>
      <c r="O519" s="90"/>
    </row>
    <row r="520" spans="1:15" x14ac:dyDescent="0.2">
      <c r="A520" s="78"/>
      <c r="B520" s="13"/>
      <c r="C520" s="92"/>
      <c r="D520" s="13"/>
      <c r="E520" s="13"/>
      <c r="G520" s="91"/>
      <c r="H520" s="79"/>
      <c r="J520" s="13"/>
      <c r="K520" s="13"/>
      <c r="O520" s="90"/>
    </row>
    <row r="521" spans="1:15" x14ac:dyDescent="0.2">
      <c r="A521" s="78"/>
      <c r="B521" s="13"/>
      <c r="C521" s="92"/>
      <c r="D521" s="13"/>
      <c r="E521" s="13"/>
      <c r="G521" s="79"/>
      <c r="H521" s="79"/>
      <c r="J521" s="13"/>
      <c r="K521" s="13"/>
      <c r="O521" s="90"/>
    </row>
    <row r="522" spans="1:15" x14ac:dyDescent="0.2">
      <c r="A522" s="78"/>
      <c r="B522" s="13"/>
      <c r="C522" s="92"/>
      <c r="D522" s="13"/>
      <c r="E522" s="13"/>
      <c r="G522" s="79"/>
      <c r="H522" s="79"/>
      <c r="J522" s="13"/>
      <c r="K522" s="13"/>
      <c r="O522" s="90"/>
    </row>
    <row r="523" spans="1:15" x14ac:dyDescent="0.2">
      <c r="A523" s="78"/>
      <c r="B523" s="13"/>
      <c r="D523" s="13"/>
      <c r="E523" s="13"/>
      <c r="G523" s="79"/>
      <c r="H523" s="79"/>
      <c r="J523" s="13"/>
      <c r="K523" s="13"/>
      <c r="O523" s="90"/>
    </row>
    <row r="524" spans="1:15" x14ac:dyDescent="0.2">
      <c r="A524" s="78"/>
      <c r="B524" s="13"/>
      <c r="C524" s="92"/>
      <c r="D524" s="13"/>
      <c r="E524" s="13"/>
      <c r="G524" s="91"/>
      <c r="H524" s="79"/>
      <c r="J524" s="13"/>
      <c r="K524" s="13"/>
      <c r="O524" s="90"/>
    </row>
    <row r="525" spans="1:15" x14ac:dyDescent="0.2">
      <c r="A525" s="78"/>
      <c r="B525" s="13"/>
      <c r="C525" s="92"/>
      <c r="D525" s="13"/>
      <c r="E525" s="13"/>
      <c r="G525" s="79"/>
      <c r="H525" s="79"/>
      <c r="J525" s="13"/>
      <c r="K525" s="13"/>
      <c r="O525" s="90"/>
    </row>
    <row r="526" spans="1:15" x14ac:dyDescent="0.2">
      <c r="A526" s="78"/>
      <c r="B526" s="13"/>
      <c r="C526" s="92"/>
      <c r="D526" s="13"/>
      <c r="E526" s="13"/>
      <c r="G526" s="79"/>
      <c r="H526" s="79"/>
      <c r="J526" s="13"/>
      <c r="K526" s="13"/>
      <c r="O526" s="90"/>
    </row>
    <row r="527" spans="1:15" x14ac:dyDescent="0.2">
      <c r="A527" s="78"/>
      <c r="B527" s="13"/>
      <c r="D527" s="13"/>
      <c r="E527" s="13"/>
      <c r="G527" s="79"/>
      <c r="H527" s="79"/>
      <c r="J527" s="13"/>
      <c r="K527" s="13"/>
      <c r="O527" s="90"/>
    </row>
    <row r="528" spans="1:15" x14ac:dyDescent="0.2">
      <c r="A528" s="78"/>
      <c r="B528" s="13"/>
      <c r="C528" s="92"/>
      <c r="D528" s="13"/>
      <c r="E528" s="13"/>
      <c r="G528" s="91"/>
      <c r="H528" s="79"/>
      <c r="J528" s="13"/>
      <c r="K528" s="13"/>
      <c r="O528" s="90"/>
    </row>
    <row r="529" spans="1:15" x14ac:dyDescent="0.2">
      <c r="A529" s="78"/>
      <c r="B529" s="13"/>
      <c r="C529" s="92"/>
      <c r="D529" s="13"/>
      <c r="E529" s="13"/>
      <c r="G529" s="79"/>
      <c r="H529" s="79"/>
      <c r="J529" s="13"/>
      <c r="K529" s="13"/>
      <c r="O529" s="90"/>
    </row>
    <row r="530" spans="1:15" x14ac:dyDescent="0.2">
      <c r="A530" s="78"/>
      <c r="B530" s="13"/>
      <c r="C530" s="92"/>
      <c r="D530" s="13"/>
      <c r="E530" s="13"/>
      <c r="G530" s="79"/>
      <c r="H530" s="79"/>
      <c r="J530" s="13"/>
      <c r="K530" s="13"/>
      <c r="O530" s="90"/>
    </row>
    <row r="531" spans="1:15" x14ac:dyDescent="0.2">
      <c r="A531" s="78"/>
      <c r="B531" s="13"/>
      <c r="D531" s="13"/>
      <c r="E531" s="13"/>
      <c r="G531" s="79"/>
      <c r="H531" s="79"/>
      <c r="J531" s="13"/>
      <c r="K531" s="13"/>
      <c r="O531" s="90"/>
    </row>
    <row r="532" spans="1:15" x14ac:dyDescent="0.2">
      <c r="A532" s="78"/>
      <c r="B532" s="13"/>
      <c r="C532" s="92"/>
      <c r="D532" s="13"/>
      <c r="E532" s="13"/>
      <c r="G532" s="91"/>
      <c r="H532" s="79"/>
      <c r="J532" s="13"/>
      <c r="K532" s="13"/>
      <c r="O532" s="90"/>
    </row>
    <row r="533" spans="1:15" x14ac:dyDescent="0.2">
      <c r="A533" s="78"/>
      <c r="B533" s="13"/>
      <c r="C533" s="92"/>
      <c r="D533" s="13"/>
      <c r="E533" s="13"/>
      <c r="G533" s="79"/>
      <c r="H533" s="79"/>
      <c r="J533" s="13"/>
      <c r="K533" s="13"/>
      <c r="O533" s="90"/>
    </row>
    <row r="534" spans="1:15" x14ac:dyDescent="0.2">
      <c r="A534" s="78"/>
      <c r="B534" s="13"/>
      <c r="C534" s="92"/>
      <c r="D534" s="13"/>
      <c r="E534" s="13"/>
      <c r="G534" s="79"/>
      <c r="H534" s="79"/>
      <c r="J534" s="13"/>
      <c r="K534" s="13"/>
      <c r="O534" s="90"/>
    </row>
    <row r="535" spans="1:15" x14ac:dyDescent="0.2">
      <c r="A535" s="78"/>
      <c r="B535" s="13"/>
      <c r="D535" s="13"/>
      <c r="E535" s="13"/>
      <c r="G535" s="79"/>
      <c r="H535" s="79"/>
      <c r="J535" s="13"/>
      <c r="K535" s="13"/>
      <c r="O535" s="90"/>
    </row>
    <row r="536" spans="1:15" x14ac:dyDescent="0.2">
      <c r="A536" s="78"/>
      <c r="B536" s="13"/>
      <c r="C536" s="92"/>
      <c r="D536" s="13"/>
      <c r="E536" s="13"/>
      <c r="G536" s="91"/>
      <c r="H536" s="79"/>
      <c r="J536" s="13"/>
      <c r="K536" s="13"/>
      <c r="O536" s="90"/>
    </row>
    <row r="537" spans="1:15" x14ac:dyDescent="0.2">
      <c r="A537" s="78"/>
      <c r="B537" s="13"/>
      <c r="C537" s="92"/>
      <c r="D537" s="13"/>
      <c r="E537" s="13"/>
      <c r="G537" s="79"/>
      <c r="H537" s="79"/>
      <c r="J537" s="13"/>
      <c r="K537" s="13"/>
      <c r="O537" s="90"/>
    </row>
    <row r="538" spans="1:15" x14ac:dyDescent="0.2">
      <c r="A538" s="78"/>
      <c r="B538" s="13"/>
      <c r="C538" s="92"/>
      <c r="D538" s="13"/>
      <c r="E538" s="13"/>
      <c r="G538" s="79"/>
      <c r="H538" s="79"/>
      <c r="J538" s="13"/>
      <c r="K538" s="13"/>
      <c r="O538" s="90"/>
    </row>
    <row r="539" spans="1:15" x14ac:dyDescent="0.2">
      <c r="A539" s="78"/>
      <c r="B539" s="13"/>
      <c r="D539" s="13"/>
      <c r="E539" s="13"/>
      <c r="G539" s="79"/>
      <c r="H539" s="79"/>
      <c r="J539" s="13"/>
      <c r="K539" s="13"/>
      <c r="O539" s="90"/>
    </row>
    <row r="540" spans="1:15" x14ac:dyDescent="0.2">
      <c r="A540" s="78"/>
      <c r="B540" s="13"/>
      <c r="C540" s="92"/>
      <c r="D540" s="13"/>
      <c r="E540" s="13"/>
      <c r="G540" s="91"/>
      <c r="H540" s="79"/>
      <c r="J540" s="13"/>
      <c r="K540" s="13"/>
      <c r="O540" s="90"/>
    </row>
    <row r="541" spans="1:15" x14ac:dyDescent="0.2">
      <c r="A541" s="78"/>
      <c r="B541" s="13"/>
      <c r="C541" s="92"/>
      <c r="D541" s="13"/>
      <c r="E541" s="13"/>
      <c r="G541" s="79"/>
      <c r="H541" s="79"/>
      <c r="J541" s="13"/>
      <c r="K541" s="13"/>
      <c r="O541" s="90"/>
    </row>
    <row r="542" spans="1:15" x14ac:dyDescent="0.2">
      <c r="A542" s="78"/>
      <c r="B542" s="13"/>
      <c r="C542" s="92"/>
      <c r="D542" s="13"/>
      <c r="E542" s="13"/>
      <c r="G542" s="79"/>
      <c r="H542" s="79"/>
      <c r="J542" s="13"/>
      <c r="K542" s="13"/>
      <c r="O542" s="90"/>
    </row>
    <row r="543" spans="1:15" x14ac:dyDescent="0.2">
      <c r="A543" s="78"/>
      <c r="B543" s="13"/>
      <c r="D543" s="13"/>
      <c r="E543" s="13"/>
      <c r="G543" s="79"/>
      <c r="H543" s="79"/>
      <c r="J543" s="13"/>
      <c r="K543" s="13"/>
      <c r="O543" s="90"/>
    </row>
    <row r="544" spans="1:15" x14ac:dyDescent="0.2">
      <c r="A544" s="78"/>
      <c r="B544" s="13"/>
      <c r="C544" s="92"/>
      <c r="D544" s="13"/>
      <c r="E544" s="13"/>
      <c r="G544" s="91"/>
      <c r="H544" s="79"/>
      <c r="J544" s="13"/>
      <c r="K544" s="13"/>
      <c r="O544" s="90"/>
    </row>
    <row r="545" spans="1:15" x14ac:dyDescent="0.2">
      <c r="A545" s="78"/>
      <c r="B545" s="13"/>
      <c r="C545" s="92"/>
      <c r="D545" s="13"/>
      <c r="E545" s="13"/>
      <c r="G545" s="79"/>
      <c r="H545" s="79"/>
      <c r="J545" s="13"/>
      <c r="K545" s="13"/>
      <c r="O545" s="90"/>
    </row>
    <row r="546" spans="1:15" x14ac:dyDescent="0.2">
      <c r="A546" s="78"/>
      <c r="B546" s="13"/>
      <c r="C546" s="92"/>
      <c r="D546" s="13"/>
      <c r="E546" s="13"/>
      <c r="G546" s="79"/>
      <c r="H546" s="79"/>
      <c r="J546" s="13"/>
      <c r="K546" s="13"/>
      <c r="O546" s="90"/>
    </row>
    <row r="547" spans="1:15" x14ac:dyDescent="0.2">
      <c r="A547" s="78"/>
      <c r="B547" s="13"/>
      <c r="D547" s="13"/>
      <c r="E547" s="13"/>
      <c r="G547" s="79"/>
      <c r="H547" s="79"/>
      <c r="J547" s="13"/>
      <c r="K547" s="13"/>
      <c r="O547" s="90"/>
    </row>
    <row r="548" spans="1:15" x14ac:dyDescent="0.2">
      <c r="A548" s="78"/>
      <c r="B548" s="13"/>
      <c r="C548" s="92"/>
      <c r="D548" s="13"/>
      <c r="E548" s="13"/>
      <c r="G548" s="91"/>
      <c r="H548" s="79"/>
      <c r="J548" s="13"/>
      <c r="K548" s="13"/>
      <c r="O548" s="90"/>
    </row>
    <row r="549" spans="1:15" x14ac:dyDescent="0.2">
      <c r="A549" s="78"/>
      <c r="B549" s="13"/>
      <c r="C549" s="92"/>
      <c r="D549" s="13"/>
      <c r="E549" s="13"/>
      <c r="G549" s="79"/>
      <c r="H549" s="79"/>
      <c r="J549" s="13"/>
      <c r="K549" s="13"/>
      <c r="O549" s="90"/>
    </row>
    <row r="550" spans="1:15" x14ac:dyDescent="0.2">
      <c r="A550" s="78"/>
      <c r="B550" s="13"/>
      <c r="C550" s="92"/>
      <c r="D550" s="13"/>
      <c r="E550" s="13"/>
      <c r="G550" s="79"/>
      <c r="H550" s="79"/>
      <c r="J550" s="13"/>
      <c r="K550" s="13"/>
      <c r="O550" s="90"/>
    </row>
    <row r="551" spans="1:15" x14ac:dyDescent="0.2">
      <c r="A551" s="78"/>
      <c r="B551" s="13"/>
      <c r="D551" s="13"/>
      <c r="E551" s="13"/>
      <c r="G551" s="79"/>
      <c r="H551" s="79"/>
      <c r="J551" s="13"/>
      <c r="K551" s="13"/>
      <c r="O551" s="90"/>
    </row>
    <row r="552" spans="1:15" x14ac:dyDescent="0.2">
      <c r="A552" s="78"/>
      <c r="B552" s="13"/>
      <c r="C552" s="92"/>
      <c r="D552" s="13"/>
      <c r="E552" s="13"/>
      <c r="G552" s="91"/>
      <c r="H552" s="79"/>
      <c r="J552" s="13"/>
      <c r="K552" s="13"/>
      <c r="O552" s="90"/>
    </row>
    <row r="553" spans="1:15" x14ac:dyDescent="0.2">
      <c r="A553" s="78"/>
      <c r="B553" s="13"/>
      <c r="C553" s="92"/>
      <c r="D553" s="13"/>
      <c r="E553" s="13"/>
      <c r="G553" s="79"/>
      <c r="H553" s="79"/>
      <c r="J553" s="13"/>
      <c r="K553" s="13"/>
      <c r="O553" s="90"/>
    </row>
    <row r="554" spans="1:15" x14ac:dyDescent="0.2">
      <c r="A554" s="78"/>
      <c r="B554" s="13"/>
      <c r="C554" s="92"/>
      <c r="D554" s="13"/>
      <c r="E554" s="13"/>
      <c r="G554" s="79"/>
      <c r="H554" s="79"/>
      <c r="J554" s="13"/>
      <c r="K554" s="13"/>
      <c r="O554" s="90"/>
    </row>
    <row r="555" spans="1:15" x14ac:dyDescent="0.2">
      <c r="A555" s="78"/>
      <c r="B555" s="13"/>
      <c r="D555" s="13"/>
      <c r="E555" s="13"/>
      <c r="G555" s="79"/>
      <c r="H555" s="79"/>
      <c r="J555" s="13"/>
      <c r="K555" s="13"/>
      <c r="O555" s="90"/>
    </row>
    <row r="556" spans="1:15" x14ac:dyDescent="0.2">
      <c r="A556" s="78"/>
      <c r="B556" s="13"/>
      <c r="C556" s="92"/>
      <c r="D556" s="13"/>
      <c r="E556" s="13"/>
      <c r="G556" s="91"/>
      <c r="H556" s="79"/>
      <c r="J556" s="13"/>
      <c r="K556" s="13"/>
      <c r="O556" s="90"/>
    </row>
    <row r="557" spans="1:15" x14ac:dyDescent="0.2">
      <c r="A557" s="78"/>
      <c r="B557" s="13"/>
      <c r="C557" s="92"/>
      <c r="D557" s="13"/>
      <c r="E557" s="13"/>
      <c r="G557" s="79"/>
      <c r="H557" s="79"/>
      <c r="J557" s="13"/>
      <c r="K557" s="13"/>
      <c r="O557" s="90"/>
    </row>
    <row r="558" spans="1:15" x14ac:dyDescent="0.2">
      <c r="A558" s="78"/>
      <c r="B558" s="13"/>
      <c r="C558" s="92"/>
      <c r="D558" s="13"/>
      <c r="E558" s="13"/>
      <c r="G558" s="79"/>
      <c r="H558" s="79"/>
      <c r="J558" s="13"/>
      <c r="K558" s="13"/>
      <c r="O558" s="90"/>
    </row>
    <row r="559" spans="1:15" x14ac:dyDescent="0.2">
      <c r="A559" s="78"/>
      <c r="B559" s="13"/>
      <c r="D559" s="13"/>
      <c r="E559" s="13"/>
      <c r="G559" s="79"/>
      <c r="H559" s="79"/>
      <c r="J559" s="13"/>
      <c r="K559" s="13"/>
      <c r="O559" s="90"/>
    </row>
    <row r="560" spans="1:15" x14ac:dyDescent="0.2">
      <c r="A560" s="78"/>
      <c r="B560" s="13"/>
      <c r="C560" s="92"/>
      <c r="D560" s="13"/>
      <c r="E560" s="13"/>
      <c r="G560" s="91"/>
      <c r="H560" s="79"/>
      <c r="J560" s="13"/>
      <c r="K560" s="13"/>
      <c r="O560" s="90"/>
    </row>
    <row r="561" spans="1:15" x14ac:dyDescent="0.2">
      <c r="A561" s="78"/>
      <c r="B561" s="13"/>
      <c r="C561" s="92"/>
      <c r="D561" s="13"/>
      <c r="E561" s="13"/>
      <c r="G561" s="79"/>
      <c r="H561" s="79"/>
      <c r="J561" s="13"/>
      <c r="K561" s="13"/>
      <c r="O561" s="90"/>
    </row>
    <row r="562" spans="1:15" x14ac:dyDescent="0.2">
      <c r="A562" s="78"/>
      <c r="B562" s="13"/>
      <c r="C562" s="92"/>
      <c r="D562" s="13"/>
      <c r="E562" s="13"/>
      <c r="G562" s="79"/>
      <c r="H562" s="79"/>
      <c r="J562" s="13"/>
      <c r="K562" s="13"/>
      <c r="O562" s="90"/>
    </row>
    <row r="563" spans="1:15" x14ac:dyDescent="0.2">
      <c r="A563" s="78"/>
      <c r="B563" s="13"/>
      <c r="D563" s="13"/>
      <c r="E563" s="13"/>
      <c r="G563" s="79"/>
      <c r="H563" s="79"/>
      <c r="J563" s="13"/>
      <c r="K563" s="13"/>
      <c r="O563" s="90"/>
    </row>
    <row r="564" spans="1:15" x14ac:dyDescent="0.2">
      <c r="A564" s="78"/>
      <c r="B564" s="13"/>
      <c r="C564" s="92"/>
      <c r="D564" s="13"/>
      <c r="E564" s="13"/>
      <c r="G564" s="91"/>
      <c r="H564" s="79"/>
      <c r="J564" s="13"/>
      <c r="K564" s="13"/>
      <c r="O564" s="90"/>
    </row>
    <row r="565" spans="1:15" x14ac:dyDescent="0.2">
      <c r="A565" s="78"/>
      <c r="B565" s="13"/>
      <c r="C565" s="92"/>
      <c r="D565" s="13"/>
      <c r="E565" s="13"/>
      <c r="G565" s="79"/>
      <c r="H565" s="79"/>
      <c r="J565" s="13"/>
      <c r="K565" s="13"/>
      <c r="O565" s="90"/>
    </row>
    <row r="566" spans="1:15" x14ac:dyDescent="0.2">
      <c r="A566" s="78"/>
      <c r="B566" s="13"/>
      <c r="C566" s="92"/>
      <c r="D566" s="13"/>
      <c r="E566" s="13"/>
      <c r="G566" s="79"/>
      <c r="H566" s="79"/>
      <c r="J566" s="13"/>
      <c r="K566" s="13"/>
      <c r="O566" s="90"/>
    </row>
    <row r="567" spans="1:15" x14ac:dyDescent="0.2">
      <c r="A567" s="78"/>
      <c r="B567" s="13"/>
      <c r="D567" s="13"/>
      <c r="E567" s="13"/>
      <c r="G567" s="79"/>
      <c r="H567" s="79"/>
      <c r="J567" s="13"/>
      <c r="K567" s="13"/>
      <c r="O567" s="90"/>
    </row>
    <row r="568" spans="1:15" x14ac:dyDescent="0.2">
      <c r="A568" s="78"/>
      <c r="B568" s="13"/>
      <c r="C568" s="92"/>
      <c r="D568" s="13"/>
      <c r="E568" s="13"/>
      <c r="G568" s="91"/>
      <c r="H568" s="79"/>
      <c r="J568" s="13"/>
      <c r="K568" s="13"/>
      <c r="O568" s="90"/>
    </row>
    <row r="569" spans="1:15" x14ac:dyDescent="0.2">
      <c r="A569" s="78"/>
      <c r="B569" s="13"/>
      <c r="C569" s="92"/>
      <c r="D569" s="13"/>
      <c r="E569" s="13"/>
      <c r="G569" s="79"/>
      <c r="H569" s="79"/>
      <c r="J569" s="13"/>
      <c r="K569" s="13"/>
      <c r="O569" s="90"/>
    </row>
    <row r="570" spans="1:15" x14ac:dyDescent="0.2">
      <c r="A570" s="78"/>
      <c r="B570" s="13"/>
      <c r="C570" s="92"/>
      <c r="D570" s="13"/>
      <c r="E570" s="13"/>
      <c r="G570" s="79"/>
      <c r="H570" s="79"/>
      <c r="J570" s="13"/>
      <c r="K570" s="13"/>
      <c r="O570" s="90"/>
    </row>
    <row r="571" spans="1:15" x14ac:dyDescent="0.2">
      <c r="A571" s="78"/>
      <c r="B571" s="13"/>
      <c r="D571" s="13"/>
      <c r="E571" s="13"/>
      <c r="G571" s="79"/>
      <c r="H571" s="79"/>
      <c r="J571" s="13"/>
      <c r="K571" s="13"/>
      <c r="O571" s="90"/>
    </row>
    <row r="572" spans="1:15" x14ac:dyDescent="0.2">
      <c r="A572" s="78"/>
      <c r="B572" s="13"/>
      <c r="C572" s="92"/>
      <c r="D572" s="13"/>
      <c r="E572" s="13"/>
      <c r="G572" s="91"/>
      <c r="H572" s="79"/>
      <c r="J572" s="13"/>
      <c r="K572" s="13"/>
      <c r="O572" s="90"/>
    </row>
    <row r="573" spans="1:15" x14ac:dyDescent="0.2">
      <c r="A573" s="78"/>
      <c r="B573" s="13"/>
      <c r="C573" s="92"/>
      <c r="D573" s="13"/>
      <c r="E573" s="13"/>
      <c r="G573" s="79"/>
      <c r="H573" s="79"/>
      <c r="J573" s="13"/>
      <c r="K573" s="13"/>
      <c r="O573" s="90"/>
    </row>
    <row r="574" spans="1:15" x14ac:dyDescent="0.2">
      <c r="A574" s="78"/>
      <c r="B574" s="13"/>
      <c r="C574" s="92"/>
      <c r="D574" s="13"/>
      <c r="E574" s="13"/>
      <c r="G574" s="79"/>
      <c r="H574" s="79"/>
      <c r="J574" s="13"/>
      <c r="K574" s="13"/>
      <c r="O574" s="90"/>
    </row>
    <row r="575" spans="1:15" x14ac:dyDescent="0.2">
      <c r="A575" s="78"/>
      <c r="B575" s="13"/>
      <c r="D575" s="13"/>
      <c r="E575" s="13"/>
      <c r="G575" s="79"/>
      <c r="H575" s="79"/>
      <c r="J575" s="13"/>
      <c r="K575" s="13"/>
      <c r="O575" s="90"/>
    </row>
    <row r="576" spans="1:15" x14ac:dyDescent="0.2">
      <c r="A576" s="78"/>
      <c r="B576" s="13"/>
      <c r="C576" s="92"/>
      <c r="D576" s="13"/>
      <c r="E576" s="13"/>
      <c r="G576" s="91"/>
      <c r="H576" s="79"/>
      <c r="J576" s="13"/>
      <c r="K576" s="13"/>
      <c r="O576" s="90"/>
    </row>
    <row r="577" spans="1:15" x14ac:dyDescent="0.2">
      <c r="A577" s="78"/>
      <c r="B577" s="13"/>
      <c r="C577" s="92"/>
      <c r="D577" s="13"/>
      <c r="E577" s="13"/>
      <c r="G577" s="79"/>
      <c r="H577" s="79"/>
      <c r="J577" s="13"/>
      <c r="K577" s="13"/>
      <c r="O577" s="90"/>
    </row>
    <row r="578" spans="1:15" x14ac:dyDescent="0.2">
      <c r="A578" s="78"/>
      <c r="B578" s="13"/>
      <c r="C578" s="92"/>
      <c r="D578" s="13"/>
      <c r="E578" s="13"/>
      <c r="G578" s="79"/>
      <c r="H578" s="79"/>
      <c r="J578" s="13"/>
      <c r="K578" s="13"/>
      <c r="O578" s="90"/>
    </row>
    <row r="579" spans="1:15" x14ac:dyDescent="0.2">
      <c r="A579" s="78"/>
      <c r="B579" s="13"/>
      <c r="D579" s="13"/>
      <c r="E579" s="13"/>
      <c r="G579" s="79"/>
      <c r="H579" s="79"/>
      <c r="J579" s="13"/>
      <c r="K579" s="13"/>
      <c r="O579" s="90"/>
    </row>
    <row r="580" spans="1:15" x14ac:dyDescent="0.2">
      <c r="A580" s="78"/>
      <c r="B580" s="13"/>
      <c r="C580" s="92"/>
      <c r="D580" s="13"/>
      <c r="E580" s="13"/>
      <c r="G580" s="91"/>
      <c r="H580" s="79"/>
      <c r="J580" s="13"/>
      <c r="K580" s="13"/>
      <c r="O580" s="90"/>
    </row>
    <row r="581" spans="1:15" x14ac:dyDescent="0.2">
      <c r="A581" s="78"/>
      <c r="B581" s="13"/>
      <c r="C581" s="92"/>
      <c r="D581" s="13"/>
      <c r="E581" s="13"/>
      <c r="G581" s="79"/>
      <c r="H581" s="79"/>
      <c r="J581" s="13"/>
      <c r="K581" s="13"/>
      <c r="O581" s="90"/>
    </row>
    <row r="582" spans="1:15" x14ac:dyDescent="0.2">
      <c r="A582" s="78"/>
      <c r="B582" s="13"/>
      <c r="C582" s="92"/>
      <c r="D582" s="13"/>
      <c r="E582" s="13"/>
      <c r="G582" s="79"/>
      <c r="H582" s="79"/>
      <c r="J582" s="13"/>
      <c r="K582" s="13"/>
      <c r="O582" s="90"/>
    </row>
    <row r="583" spans="1:15" x14ac:dyDescent="0.2">
      <c r="A583" s="78"/>
      <c r="B583" s="13"/>
      <c r="D583" s="13"/>
      <c r="E583" s="13"/>
      <c r="G583" s="79"/>
      <c r="H583" s="79"/>
      <c r="J583" s="13"/>
      <c r="K583" s="13"/>
      <c r="O583" s="90"/>
    </row>
    <row r="584" spans="1:15" x14ac:dyDescent="0.2">
      <c r="A584" s="78"/>
      <c r="B584" s="13"/>
      <c r="C584" s="92"/>
      <c r="D584" s="13"/>
      <c r="E584" s="13"/>
      <c r="G584" s="91"/>
      <c r="H584" s="79"/>
      <c r="J584" s="13"/>
      <c r="K584" s="13"/>
      <c r="O584" s="90"/>
    </row>
    <row r="585" spans="1:15" x14ac:dyDescent="0.2">
      <c r="A585" s="78"/>
      <c r="B585" s="13"/>
      <c r="C585" s="92"/>
      <c r="D585" s="13"/>
      <c r="E585" s="13"/>
      <c r="G585" s="79"/>
      <c r="H585" s="79"/>
      <c r="J585" s="13"/>
      <c r="K585" s="13"/>
      <c r="O585" s="90"/>
    </row>
    <row r="586" spans="1:15" x14ac:dyDescent="0.2">
      <c r="A586" s="78"/>
      <c r="B586" s="13"/>
      <c r="C586" s="92"/>
      <c r="D586" s="13"/>
      <c r="E586" s="13"/>
      <c r="G586" s="79"/>
      <c r="H586" s="79"/>
      <c r="J586" s="13"/>
      <c r="K586" s="13"/>
      <c r="O586" s="90"/>
    </row>
    <row r="587" spans="1:15" x14ac:dyDescent="0.2">
      <c r="A587" s="78"/>
      <c r="B587" s="13"/>
      <c r="D587" s="13"/>
      <c r="E587" s="13"/>
      <c r="G587" s="79"/>
      <c r="H587" s="79"/>
      <c r="J587" s="13"/>
      <c r="K587" s="13"/>
      <c r="O587" s="90"/>
    </row>
    <row r="588" spans="1:15" x14ac:dyDescent="0.2">
      <c r="A588" s="78"/>
      <c r="B588" s="13"/>
      <c r="C588" s="92"/>
      <c r="D588" s="13"/>
      <c r="E588" s="13"/>
      <c r="G588" s="91"/>
      <c r="H588" s="79"/>
      <c r="J588" s="13"/>
      <c r="K588" s="13"/>
      <c r="O588" s="90"/>
    </row>
    <row r="589" spans="1:15" x14ac:dyDescent="0.2">
      <c r="A589" s="78"/>
      <c r="B589" s="13"/>
      <c r="C589" s="92"/>
      <c r="D589" s="13"/>
      <c r="E589" s="13"/>
      <c r="G589" s="79"/>
      <c r="H589" s="79"/>
      <c r="J589" s="13"/>
      <c r="K589" s="13"/>
      <c r="O589" s="90"/>
    </row>
    <row r="590" spans="1:15" x14ac:dyDescent="0.2">
      <c r="A590" s="78"/>
      <c r="B590" s="13"/>
      <c r="C590" s="92"/>
      <c r="D590" s="13"/>
      <c r="E590" s="13"/>
      <c r="G590" s="79"/>
      <c r="H590" s="79"/>
      <c r="J590" s="13"/>
      <c r="K590" s="13"/>
      <c r="O590" s="90"/>
    </row>
    <row r="591" spans="1:15" x14ac:dyDescent="0.2">
      <c r="A591" s="78"/>
      <c r="B591" s="13"/>
      <c r="D591" s="13"/>
      <c r="E591" s="13"/>
      <c r="G591" s="79"/>
      <c r="H591" s="79"/>
      <c r="J591" s="13"/>
      <c r="K591" s="13"/>
      <c r="O591" s="90"/>
    </row>
    <row r="592" spans="1:15" x14ac:dyDescent="0.2">
      <c r="A592" s="78"/>
      <c r="B592" s="13"/>
      <c r="C592" s="92"/>
      <c r="D592" s="13"/>
      <c r="E592" s="13"/>
      <c r="G592" s="91"/>
      <c r="H592" s="79"/>
      <c r="J592" s="13"/>
      <c r="K592" s="13"/>
      <c r="O592" s="90"/>
    </row>
    <row r="593" spans="1:15" x14ac:dyDescent="0.2">
      <c r="A593" s="78"/>
      <c r="B593" s="13"/>
      <c r="C593" s="92"/>
      <c r="D593" s="13"/>
      <c r="E593" s="13"/>
      <c r="G593" s="79"/>
      <c r="H593" s="79"/>
      <c r="J593" s="13"/>
      <c r="K593" s="13"/>
      <c r="O593" s="90"/>
    </row>
    <row r="594" spans="1:15" x14ac:dyDescent="0.2">
      <c r="A594" s="78"/>
      <c r="B594" s="13"/>
      <c r="C594" s="92"/>
      <c r="D594" s="13"/>
      <c r="E594" s="13"/>
      <c r="G594" s="79"/>
      <c r="H594" s="79"/>
      <c r="J594" s="13"/>
      <c r="K594" s="13"/>
      <c r="O594" s="90"/>
    </row>
    <row r="595" spans="1:15" x14ac:dyDescent="0.2">
      <c r="A595" s="78"/>
      <c r="B595" s="13"/>
      <c r="D595" s="13"/>
      <c r="E595" s="13"/>
      <c r="G595" s="79"/>
      <c r="H595" s="79"/>
      <c r="J595" s="13"/>
      <c r="K595" s="13"/>
      <c r="O595" s="90"/>
    </row>
    <row r="596" spans="1:15" x14ac:dyDescent="0.2">
      <c r="A596" s="78"/>
      <c r="B596" s="13"/>
      <c r="C596" s="92"/>
      <c r="D596" s="13"/>
      <c r="E596" s="13"/>
      <c r="G596" s="91"/>
      <c r="H596" s="79"/>
      <c r="J596" s="13"/>
      <c r="K596" s="13"/>
      <c r="O596" s="90"/>
    </row>
    <row r="597" spans="1:15" x14ac:dyDescent="0.2">
      <c r="A597" s="78"/>
      <c r="B597" s="13"/>
      <c r="C597" s="92"/>
      <c r="D597" s="13"/>
      <c r="E597" s="13"/>
      <c r="G597" s="79"/>
      <c r="H597" s="79"/>
      <c r="J597" s="13"/>
      <c r="K597" s="13"/>
      <c r="O597" s="90"/>
    </row>
    <row r="598" spans="1:15" x14ac:dyDescent="0.2">
      <c r="A598" s="78"/>
      <c r="B598" s="13"/>
      <c r="C598" s="92"/>
      <c r="D598" s="13"/>
      <c r="E598" s="13"/>
      <c r="G598" s="79"/>
      <c r="H598" s="79"/>
      <c r="J598" s="13"/>
      <c r="K598" s="13"/>
      <c r="O598" s="90"/>
    </row>
    <row r="599" spans="1:15" x14ac:dyDescent="0.2">
      <c r="A599" s="78"/>
      <c r="B599" s="13"/>
      <c r="D599" s="13"/>
      <c r="E599" s="13"/>
      <c r="G599" s="79"/>
      <c r="H599" s="79"/>
      <c r="J599" s="13"/>
      <c r="K599" s="13"/>
      <c r="O599" s="90"/>
    </row>
    <row r="600" spans="1:15" x14ac:dyDescent="0.2">
      <c r="A600" s="78"/>
      <c r="B600" s="13"/>
      <c r="C600" s="92"/>
      <c r="D600" s="13"/>
      <c r="E600" s="13"/>
      <c r="G600" s="91"/>
      <c r="H600" s="79"/>
      <c r="J600" s="13"/>
      <c r="K600" s="13"/>
      <c r="O600" s="90"/>
    </row>
    <row r="601" spans="1:15" x14ac:dyDescent="0.2">
      <c r="A601" s="78"/>
      <c r="B601" s="13"/>
      <c r="C601" s="92"/>
      <c r="D601" s="13"/>
      <c r="E601" s="13"/>
      <c r="G601" s="79"/>
      <c r="H601" s="79"/>
      <c r="J601" s="13"/>
      <c r="K601" s="13"/>
      <c r="O601" s="90"/>
    </row>
    <row r="602" spans="1:15" x14ac:dyDescent="0.2">
      <c r="A602" s="78"/>
      <c r="B602" s="13"/>
      <c r="C602" s="92"/>
      <c r="D602" s="13"/>
      <c r="E602" s="13"/>
      <c r="G602" s="79"/>
      <c r="H602" s="79"/>
      <c r="J602" s="13"/>
      <c r="K602" s="13"/>
      <c r="O602" s="90"/>
    </row>
    <row r="603" spans="1:15" x14ac:dyDescent="0.2">
      <c r="A603" s="78"/>
      <c r="B603" s="13"/>
      <c r="D603" s="13"/>
      <c r="E603" s="13"/>
      <c r="G603" s="79"/>
      <c r="H603" s="79"/>
      <c r="J603" s="13"/>
      <c r="K603" s="13"/>
      <c r="O603" s="90"/>
    </row>
    <row r="604" spans="1:15" x14ac:dyDescent="0.2">
      <c r="A604" s="78"/>
      <c r="B604" s="13"/>
      <c r="C604" s="92"/>
      <c r="D604" s="13"/>
      <c r="E604" s="13"/>
      <c r="G604" s="91"/>
      <c r="H604" s="79"/>
      <c r="J604" s="13"/>
      <c r="K604" s="13"/>
      <c r="O604" s="90"/>
    </row>
    <row r="605" spans="1:15" x14ac:dyDescent="0.2">
      <c r="A605" s="78"/>
      <c r="B605" s="13"/>
      <c r="C605" s="92"/>
      <c r="D605" s="13"/>
      <c r="E605" s="13"/>
      <c r="G605" s="79"/>
      <c r="H605" s="79"/>
      <c r="J605" s="13"/>
      <c r="K605" s="13"/>
      <c r="O605" s="90"/>
    </row>
    <row r="606" spans="1:15" x14ac:dyDescent="0.2">
      <c r="A606" s="78"/>
      <c r="B606" s="13"/>
      <c r="C606" s="92"/>
      <c r="D606" s="13"/>
      <c r="E606" s="13"/>
      <c r="G606" s="79"/>
      <c r="H606" s="79"/>
      <c r="J606" s="13"/>
      <c r="K606" s="13"/>
      <c r="O606" s="90"/>
    </row>
    <row r="607" spans="1:15" x14ac:dyDescent="0.2">
      <c r="A607" s="78"/>
      <c r="B607" s="13"/>
      <c r="D607" s="13"/>
      <c r="E607" s="13"/>
      <c r="G607" s="79"/>
      <c r="H607" s="79"/>
      <c r="J607" s="13"/>
      <c r="K607" s="13"/>
      <c r="O607" s="90"/>
    </row>
    <row r="608" spans="1:15" x14ac:dyDescent="0.2">
      <c r="A608" s="78"/>
      <c r="B608" s="13"/>
      <c r="C608" s="92"/>
      <c r="D608" s="13"/>
      <c r="E608" s="13"/>
      <c r="G608" s="91"/>
      <c r="H608" s="79"/>
      <c r="J608" s="13"/>
      <c r="K608" s="13"/>
      <c r="O608" s="90"/>
    </row>
    <row r="609" spans="1:15" x14ac:dyDescent="0.2">
      <c r="A609" s="78"/>
      <c r="B609" s="13"/>
      <c r="C609" s="92"/>
      <c r="D609" s="13"/>
      <c r="E609" s="13"/>
      <c r="G609" s="79"/>
      <c r="H609" s="79"/>
      <c r="J609" s="13"/>
      <c r="K609" s="13"/>
      <c r="O609" s="90"/>
    </row>
    <row r="610" spans="1:15" x14ac:dyDescent="0.2">
      <c r="A610" s="78"/>
      <c r="B610" s="13"/>
      <c r="C610" s="92"/>
      <c r="D610" s="13"/>
      <c r="E610" s="13"/>
      <c r="G610" s="79"/>
      <c r="H610" s="79"/>
      <c r="J610" s="13"/>
      <c r="K610" s="13"/>
      <c r="O610" s="90"/>
    </row>
    <row r="611" spans="1:15" x14ac:dyDescent="0.2">
      <c r="A611" s="78"/>
      <c r="B611" s="13"/>
      <c r="D611" s="13"/>
      <c r="E611" s="13"/>
      <c r="G611" s="79"/>
      <c r="H611" s="79"/>
      <c r="J611" s="13"/>
      <c r="K611" s="13"/>
      <c r="O611" s="90"/>
    </row>
    <row r="612" spans="1:15" x14ac:dyDescent="0.2">
      <c r="A612" s="78"/>
      <c r="B612" s="13"/>
      <c r="C612" s="92"/>
      <c r="D612" s="13"/>
      <c r="E612" s="13"/>
      <c r="G612" s="91"/>
      <c r="H612" s="79"/>
      <c r="J612" s="13"/>
      <c r="K612" s="13"/>
      <c r="O612" s="90"/>
    </row>
    <row r="613" spans="1:15" x14ac:dyDescent="0.2">
      <c r="A613" s="78"/>
      <c r="B613" s="13"/>
      <c r="C613" s="92"/>
      <c r="D613" s="13"/>
      <c r="E613" s="13"/>
      <c r="G613" s="79"/>
      <c r="H613" s="79"/>
      <c r="J613" s="13"/>
      <c r="K613" s="13"/>
      <c r="O613" s="90"/>
    </row>
    <row r="614" spans="1:15" x14ac:dyDescent="0.2">
      <c r="A614" s="78"/>
      <c r="B614" s="13"/>
      <c r="C614" s="92"/>
      <c r="D614" s="13"/>
      <c r="E614" s="13"/>
      <c r="G614" s="79"/>
      <c r="H614" s="79"/>
      <c r="J614" s="13"/>
      <c r="K614" s="13"/>
      <c r="O614" s="90"/>
    </row>
    <row r="615" spans="1:15" x14ac:dyDescent="0.2">
      <c r="A615" s="78"/>
      <c r="B615" s="13"/>
      <c r="D615" s="13"/>
      <c r="E615" s="13"/>
      <c r="G615" s="79"/>
      <c r="H615" s="79"/>
      <c r="J615" s="13"/>
      <c r="K615" s="13"/>
      <c r="O615" s="90"/>
    </row>
    <row r="616" spans="1:15" x14ac:dyDescent="0.2">
      <c r="A616" s="78"/>
      <c r="B616" s="13"/>
      <c r="C616" s="92"/>
      <c r="D616" s="13"/>
      <c r="E616" s="13"/>
      <c r="G616" s="91"/>
      <c r="H616" s="79"/>
      <c r="J616" s="13"/>
      <c r="K616" s="13"/>
      <c r="O616" s="90"/>
    </row>
    <row r="617" spans="1:15" x14ac:dyDescent="0.2">
      <c r="A617" s="78"/>
      <c r="B617" s="13"/>
      <c r="C617" s="92"/>
      <c r="D617" s="13"/>
      <c r="E617" s="13"/>
      <c r="G617" s="79"/>
      <c r="H617" s="79"/>
      <c r="J617" s="13"/>
      <c r="K617" s="13"/>
      <c r="O617" s="90"/>
    </row>
    <row r="618" spans="1:15" x14ac:dyDescent="0.2">
      <c r="A618" s="78"/>
      <c r="B618" s="13"/>
      <c r="C618" s="92"/>
      <c r="D618" s="13"/>
      <c r="E618" s="13"/>
      <c r="G618" s="79"/>
      <c r="H618" s="79"/>
      <c r="J618" s="13"/>
      <c r="K618" s="13"/>
      <c r="O618" s="90"/>
    </row>
    <row r="619" spans="1:15" x14ac:dyDescent="0.2">
      <c r="A619" s="78"/>
      <c r="B619" s="13"/>
      <c r="D619" s="13"/>
      <c r="E619" s="13"/>
      <c r="G619" s="79"/>
      <c r="H619" s="79"/>
      <c r="J619" s="13"/>
      <c r="K619" s="13"/>
      <c r="O619" s="90"/>
    </row>
    <row r="620" spans="1:15" x14ac:dyDescent="0.2">
      <c r="A620" s="78"/>
      <c r="B620" s="13"/>
      <c r="C620" s="92"/>
      <c r="D620" s="13"/>
      <c r="E620" s="13"/>
      <c r="G620" s="91"/>
      <c r="H620" s="79"/>
      <c r="J620" s="13"/>
      <c r="K620" s="13"/>
      <c r="O620" s="90"/>
    </row>
    <row r="621" spans="1:15" x14ac:dyDescent="0.2">
      <c r="A621" s="78"/>
      <c r="B621" s="13"/>
      <c r="C621" s="92"/>
      <c r="D621" s="13"/>
      <c r="E621" s="13"/>
      <c r="G621" s="79"/>
      <c r="H621" s="79"/>
      <c r="J621" s="13"/>
      <c r="K621" s="13"/>
      <c r="O621" s="90"/>
    </row>
    <row r="622" spans="1:15" x14ac:dyDescent="0.2">
      <c r="A622" s="78"/>
      <c r="B622" s="13"/>
      <c r="C622" s="92"/>
      <c r="D622" s="13"/>
      <c r="E622" s="13"/>
      <c r="G622" s="79"/>
      <c r="H622" s="79"/>
      <c r="J622" s="13"/>
      <c r="K622" s="13"/>
      <c r="O622" s="90"/>
    </row>
    <row r="623" spans="1:15" x14ac:dyDescent="0.2">
      <c r="A623" s="78"/>
      <c r="B623" s="13"/>
      <c r="D623" s="13"/>
      <c r="E623" s="13"/>
      <c r="G623" s="79"/>
      <c r="H623" s="79"/>
      <c r="J623" s="13"/>
      <c r="K623" s="13"/>
      <c r="O623" s="90"/>
    </row>
    <row r="624" spans="1:15" x14ac:dyDescent="0.2">
      <c r="A624" s="78"/>
      <c r="B624" s="13"/>
      <c r="C624" s="92"/>
      <c r="D624" s="13"/>
      <c r="E624" s="13"/>
      <c r="G624" s="91"/>
      <c r="H624" s="79"/>
      <c r="J624" s="13"/>
      <c r="K624" s="13"/>
      <c r="O624" s="90"/>
    </row>
    <row r="625" spans="1:15" x14ac:dyDescent="0.2">
      <c r="A625" s="78"/>
      <c r="B625" s="13"/>
      <c r="C625" s="92"/>
      <c r="D625" s="13"/>
      <c r="E625" s="13"/>
      <c r="G625" s="79"/>
      <c r="H625" s="79"/>
      <c r="J625" s="13"/>
      <c r="K625" s="13"/>
      <c r="O625" s="90"/>
    </row>
    <row r="626" spans="1:15" x14ac:dyDescent="0.2">
      <c r="A626" s="78"/>
      <c r="B626" s="13"/>
      <c r="C626" s="92"/>
      <c r="D626" s="13"/>
      <c r="E626" s="13"/>
      <c r="G626" s="79"/>
      <c r="H626" s="79"/>
      <c r="J626" s="13"/>
      <c r="K626" s="13"/>
      <c r="O626" s="90"/>
    </row>
    <row r="627" spans="1:15" x14ac:dyDescent="0.2">
      <c r="A627" s="78"/>
      <c r="B627" s="13"/>
      <c r="D627" s="13"/>
      <c r="E627" s="13"/>
      <c r="G627" s="79"/>
      <c r="H627" s="79"/>
      <c r="J627" s="13"/>
      <c r="K627" s="13"/>
      <c r="O627" s="90"/>
    </row>
    <row r="628" spans="1:15" x14ac:dyDescent="0.2">
      <c r="A628" s="78"/>
      <c r="B628" s="13"/>
      <c r="C628" s="92"/>
      <c r="D628" s="13"/>
      <c r="E628" s="13"/>
      <c r="G628" s="91"/>
      <c r="H628" s="79"/>
      <c r="J628" s="13"/>
      <c r="K628" s="13"/>
      <c r="O628" s="90"/>
    </row>
    <row r="629" spans="1:15" x14ac:dyDescent="0.2">
      <c r="A629" s="78"/>
      <c r="B629" s="13"/>
      <c r="C629" s="92"/>
      <c r="D629" s="13"/>
      <c r="E629" s="13"/>
      <c r="G629" s="79"/>
      <c r="H629" s="79"/>
      <c r="J629" s="13"/>
      <c r="K629" s="13"/>
      <c r="O629" s="90"/>
    </row>
    <row r="630" spans="1:15" x14ac:dyDescent="0.2">
      <c r="A630" s="78"/>
      <c r="B630" s="13"/>
      <c r="C630" s="92"/>
      <c r="D630" s="13"/>
      <c r="E630" s="13"/>
      <c r="G630" s="79"/>
      <c r="H630" s="79"/>
      <c r="J630" s="13"/>
      <c r="K630" s="13"/>
      <c r="O630" s="90"/>
    </row>
    <row r="631" spans="1:15" x14ac:dyDescent="0.2">
      <c r="A631" s="78"/>
      <c r="B631" s="13"/>
      <c r="D631" s="13"/>
      <c r="E631" s="13"/>
      <c r="G631" s="79"/>
      <c r="H631" s="79"/>
      <c r="J631" s="13"/>
      <c r="K631" s="13"/>
      <c r="O631" s="90"/>
    </row>
    <row r="632" spans="1:15" x14ac:dyDescent="0.2">
      <c r="A632" s="78"/>
      <c r="B632" s="13"/>
      <c r="C632" s="92"/>
      <c r="D632" s="13"/>
      <c r="E632" s="13"/>
      <c r="G632" s="91"/>
      <c r="H632" s="79"/>
      <c r="J632" s="13"/>
      <c r="K632" s="13"/>
      <c r="O632" s="90"/>
    </row>
    <row r="633" spans="1:15" x14ac:dyDescent="0.2">
      <c r="A633" s="78"/>
      <c r="B633" s="13"/>
      <c r="C633" s="92"/>
      <c r="D633" s="13"/>
      <c r="E633" s="13"/>
      <c r="G633" s="79"/>
      <c r="H633" s="79"/>
      <c r="J633" s="13"/>
      <c r="K633" s="13"/>
      <c r="O633" s="90"/>
    </row>
    <row r="634" spans="1:15" x14ac:dyDescent="0.2">
      <c r="A634" s="78"/>
      <c r="B634" s="13"/>
      <c r="C634" s="92"/>
      <c r="D634" s="13"/>
      <c r="E634" s="13"/>
      <c r="G634" s="79"/>
      <c r="H634" s="79"/>
      <c r="J634" s="13"/>
      <c r="K634" s="13"/>
      <c r="O634" s="90"/>
    </row>
    <row r="635" spans="1:15" x14ac:dyDescent="0.2">
      <c r="A635" s="78"/>
      <c r="B635" s="13"/>
      <c r="D635" s="13"/>
      <c r="E635" s="13"/>
      <c r="G635" s="79"/>
      <c r="H635" s="79"/>
      <c r="J635" s="13"/>
      <c r="K635" s="13"/>
      <c r="O635" s="90"/>
    </row>
    <row r="636" spans="1:15" x14ac:dyDescent="0.2">
      <c r="A636" s="78"/>
      <c r="B636" s="13"/>
      <c r="C636" s="92"/>
      <c r="D636" s="13"/>
      <c r="E636" s="13"/>
      <c r="G636" s="91"/>
      <c r="H636" s="79"/>
      <c r="J636" s="13"/>
      <c r="K636" s="13"/>
      <c r="O636" s="90"/>
    </row>
    <row r="637" spans="1:15" x14ac:dyDescent="0.2">
      <c r="A637" s="78"/>
      <c r="B637" s="13"/>
      <c r="C637" s="92"/>
      <c r="D637" s="13"/>
      <c r="E637" s="13"/>
      <c r="G637" s="79"/>
      <c r="H637" s="79"/>
      <c r="J637" s="13"/>
      <c r="K637" s="13"/>
      <c r="O637" s="90"/>
    </row>
    <row r="638" spans="1:15" x14ac:dyDescent="0.2">
      <c r="A638" s="78"/>
      <c r="B638" s="13"/>
      <c r="C638" s="92"/>
      <c r="D638" s="13"/>
      <c r="E638" s="13"/>
      <c r="G638" s="79"/>
      <c r="H638" s="79"/>
      <c r="J638" s="13"/>
      <c r="K638" s="13"/>
      <c r="O638" s="90"/>
    </row>
    <row r="639" spans="1:15" x14ac:dyDescent="0.2">
      <c r="A639" s="78"/>
      <c r="B639" s="13"/>
      <c r="D639" s="13"/>
      <c r="E639" s="13"/>
      <c r="G639" s="79"/>
      <c r="H639" s="79"/>
      <c r="J639" s="13"/>
      <c r="K639" s="13"/>
      <c r="O639" s="90"/>
    </row>
    <row r="640" spans="1:15" x14ac:dyDescent="0.2">
      <c r="A640" s="78"/>
      <c r="B640" s="13"/>
      <c r="C640" s="92"/>
      <c r="D640" s="13"/>
      <c r="E640" s="13"/>
      <c r="G640" s="91"/>
      <c r="H640" s="79"/>
      <c r="J640" s="13"/>
      <c r="K640" s="13"/>
      <c r="O640" s="90"/>
    </row>
    <row r="641" spans="1:15" x14ac:dyDescent="0.2">
      <c r="A641" s="78"/>
      <c r="B641" s="13"/>
      <c r="C641" s="92"/>
      <c r="D641" s="13"/>
      <c r="E641" s="13"/>
      <c r="G641" s="79"/>
      <c r="H641" s="79"/>
      <c r="J641" s="13"/>
      <c r="K641" s="13"/>
      <c r="O641" s="90"/>
    </row>
    <row r="642" spans="1:15" x14ac:dyDescent="0.2">
      <c r="A642" s="78"/>
      <c r="B642" s="13"/>
      <c r="C642" s="92"/>
      <c r="D642" s="13"/>
      <c r="E642" s="13"/>
      <c r="G642" s="79"/>
      <c r="H642" s="79"/>
      <c r="J642" s="13"/>
      <c r="K642" s="13"/>
      <c r="O642" s="90"/>
    </row>
    <row r="643" spans="1:15" x14ac:dyDescent="0.2">
      <c r="A643" s="78"/>
      <c r="B643" s="13"/>
      <c r="D643" s="13"/>
      <c r="E643" s="13"/>
      <c r="G643" s="79"/>
      <c r="H643" s="79"/>
      <c r="J643" s="13"/>
      <c r="K643" s="13"/>
      <c r="O643" s="90"/>
    </row>
    <row r="644" spans="1:15" x14ac:dyDescent="0.2">
      <c r="A644" s="78"/>
      <c r="B644" s="13"/>
      <c r="C644" s="92"/>
      <c r="D644" s="13"/>
      <c r="E644" s="13"/>
      <c r="G644" s="91"/>
      <c r="H644" s="79"/>
      <c r="J644" s="13"/>
      <c r="K644" s="13"/>
      <c r="O644" s="90"/>
    </row>
    <row r="645" spans="1:15" x14ac:dyDescent="0.2">
      <c r="A645" s="78"/>
      <c r="B645" s="13"/>
      <c r="C645" s="92"/>
      <c r="D645" s="13"/>
      <c r="E645" s="13"/>
      <c r="G645" s="79"/>
      <c r="H645" s="79"/>
      <c r="J645" s="13"/>
      <c r="K645" s="13"/>
      <c r="O645" s="90"/>
    </row>
    <row r="646" spans="1:15" x14ac:dyDescent="0.2">
      <c r="A646" s="78"/>
      <c r="B646" s="13"/>
      <c r="C646" s="92"/>
      <c r="D646" s="13"/>
      <c r="E646" s="13"/>
      <c r="G646" s="79"/>
      <c r="H646" s="79"/>
      <c r="J646" s="13"/>
      <c r="K646" s="13"/>
      <c r="O646" s="90"/>
    </row>
    <row r="647" spans="1:15" x14ac:dyDescent="0.2">
      <c r="A647" s="78"/>
      <c r="B647" s="13"/>
      <c r="D647" s="13"/>
      <c r="E647" s="13"/>
      <c r="G647" s="79"/>
      <c r="H647" s="79"/>
      <c r="J647" s="13"/>
      <c r="K647" s="13"/>
      <c r="O647" s="90"/>
    </row>
    <row r="648" spans="1:15" x14ac:dyDescent="0.2">
      <c r="A648" s="78"/>
      <c r="B648" s="13"/>
      <c r="C648" s="92"/>
      <c r="D648" s="13"/>
      <c r="E648" s="13"/>
      <c r="G648" s="91"/>
      <c r="H648" s="79"/>
      <c r="J648" s="13"/>
      <c r="K648" s="13"/>
      <c r="O648" s="90"/>
    </row>
    <row r="649" spans="1:15" x14ac:dyDescent="0.2">
      <c r="A649" s="78"/>
      <c r="B649" s="13"/>
      <c r="C649" s="92"/>
      <c r="D649" s="13"/>
      <c r="E649" s="13"/>
      <c r="G649" s="79"/>
      <c r="H649" s="79"/>
      <c r="J649" s="13"/>
      <c r="K649" s="13"/>
      <c r="O649" s="90"/>
    </row>
    <row r="650" spans="1:15" x14ac:dyDescent="0.2">
      <c r="A650" s="78"/>
      <c r="B650" s="13"/>
      <c r="C650" s="92"/>
      <c r="D650" s="13"/>
      <c r="E650" s="13"/>
      <c r="G650" s="79"/>
      <c r="H650" s="79"/>
      <c r="J650" s="13"/>
      <c r="K650" s="13"/>
      <c r="O650" s="90"/>
    </row>
    <row r="651" spans="1:15" x14ac:dyDescent="0.2">
      <c r="A651" s="78"/>
      <c r="B651" s="13"/>
      <c r="D651" s="13"/>
      <c r="E651" s="13"/>
      <c r="G651" s="79"/>
      <c r="H651" s="79"/>
      <c r="J651" s="13"/>
      <c r="K651" s="13"/>
      <c r="O651" s="90"/>
    </row>
    <row r="652" spans="1:15" x14ac:dyDescent="0.2">
      <c r="A652" s="78"/>
      <c r="B652" s="13"/>
      <c r="C652" s="92"/>
      <c r="D652" s="13"/>
      <c r="E652" s="13"/>
      <c r="G652" s="91"/>
      <c r="H652" s="79"/>
      <c r="J652" s="13"/>
      <c r="K652" s="13"/>
      <c r="O652" s="90"/>
    </row>
    <row r="653" spans="1:15" x14ac:dyDescent="0.2">
      <c r="A653" s="78"/>
      <c r="B653" s="13"/>
      <c r="C653" s="92"/>
      <c r="D653" s="13"/>
      <c r="E653" s="13"/>
      <c r="G653" s="79"/>
      <c r="H653" s="79"/>
      <c r="J653" s="13"/>
      <c r="K653" s="13"/>
      <c r="O653" s="90"/>
    </row>
    <row r="654" spans="1:15" x14ac:dyDescent="0.2">
      <c r="A654" s="78"/>
      <c r="B654" s="13"/>
      <c r="C654" s="92"/>
      <c r="D654" s="13"/>
      <c r="E654" s="13"/>
      <c r="G654" s="79"/>
      <c r="H654" s="79"/>
      <c r="J654" s="13"/>
      <c r="K654" s="13"/>
      <c r="O654" s="90"/>
    </row>
    <row r="655" spans="1:15" x14ac:dyDescent="0.2">
      <c r="A655" s="78"/>
      <c r="B655" s="13"/>
      <c r="D655" s="13"/>
      <c r="E655" s="13"/>
      <c r="G655" s="79"/>
      <c r="H655" s="79"/>
      <c r="J655" s="13"/>
      <c r="K655" s="13"/>
      <c r="O655" s="90"/>
    </row>
    <row r="656" spans="1:15" x14ac:dyDescent="0.2">
      <c r="A656" s="78"/>
      <c r="B656" s="13"/>
      <c r="C656" s="92"/>
      <c r="D656" s="13"/>
      <c r="E656" s="13"/>
      <c r="G656" s="91"/>
      <c r="H656" s="79"/>
      <c r="J656" s="13"/>
      <c r="K656" s="13"/>
      <c r="O656" s="90"/>
    </row>
    <row r="657" spans="1:15" x14ac:dyDescent="0.2">
      <c r="A657" s="78"/>
      <c r="B657" s="13"/>
      <c r="C657" s="92"/>
      <c r="D657" s="13"/>
      <c r="E657" s="13"/>
      <c r="G657" s="79"/>
      <c r="H657" s="79"/>
      <c r="J657" s="13"/>
      <c r="K657" s="13"/>
      <c r="O657" s="90"/>
    </row>
    <row r="658" spans="1:15" x14ac:dyDescent="0.2">
      <c r="A658" s="78"/>
      <c r="B658" s="13"/>
      <c r="C658" s="92"/>
      <c r="D658" s="13"/>
      <c r="E658" s="13"/>
      <c r="G658" s="79"/>
      <c r="H658" s="79"/>
      <c r="J658" s="13"/>
      <c r="K658" s="13"/>
      <c r="O658" s="90"/>
    </row>
    <row r="659" spans="1:15" x14ac:dyDescent="0.2">
      <c r="A659" s="78"/>
      <c r="B659" s="13"/>
      <c r="D659" s="13"/>
      <c r="E659" s="13"/>
      <c r="G659" s="79"/>
      <c r="H659" s="79"/>
      <c r="J659" s="13"/>
      <c r="K659" s="13"/>
      <c r="O659" s="90"/>
    </row>
    <row r="660" spans="1:15" x14ac:dyDescent="0.2">
      <c r="A660" s="78"/>
      <c r="B660" s="13"/>
      <c r="C660" s="92"/>
      <c r="D660" s="13"/>
      <c r="E660" s="13"/>
      <c r="G660" s="91"/>
      <c r="H660" s="79"/>
      <c r="J660" s="13"/>
      <c r="K660" s="13"/>
      <c r="O660" s="90"/>
    </row>
    <row r="661" spans="1:15" x14ac:dyDescent="0.2">
      <c r="A661" s="78"/>
      <c r="B661" s="13"/>
      <c r="C661" s="92"/>
      <c r="D661" s="13"/>
      <c r="E661" s="13"/>
      <c r="G661" s="79"/>
      <c r="H661" s="79"/>
      <c r="J661" s="13"/>
      <c r="K661" s="13"/>
      <c r="O661" s="90"/>
    </row>
    <row r="662" spans="1:15" x14ac:dyDescent="0.2">
      <c r="A662" s="78"/>
      <c r="B662" s="13"/>
      <c r="C662" s="92"/>
      <c r="D662" s="13"/>
      <c r="E662" s="13"/>
      <c r="G662" s="79"/>
      <c r="H662" s="79"/>
      <c r="J662" s="13"/>
      <c r="K662" s="13"/>
      <c r="O662" s="90"/>
    </row>
    <row r="663" spans="1:15" x14ac:dyDescent="0.2">
      <c r="A663" s="78"/>
      <c r="B663" s="13"/>
      <c r="D663" s="13"/>
      <c r="E663" s="13"/>
      <c r="G663" s="79"/>
      <c r="H663" s="79"/>
      <c r="J663" s="13"/>
      <c r="K663" s="13"/>
      <c r="O663" s="90"/>
    </row>
    <row r="664" spans="1:15" x14ac:dyDescent="0.2">
      <c r="A664" s="78"/>
      <c r="B664" s="13"/>
      <c r="C664" s="92"/>
      <c r="D664" s="13"/>
      <c r="E664" s="13"/>
      <c r="G664" s="91"/>
      <c r="H664" s="79"/>
      <c r="J664" s="13"/>
      <c r="K664" s="13"/>
      <c r="O664" s="90"/>
    </row>
    <row r="665" spans="1:15" x14ac:dyDescent="0.2">
      <c r="A665" s="78"/>
      <c r="B665" s="13"/>
      <c r="C665" s="92"/>
      <c r="D665" s="13"/>
      <c r="E665" s="13"/>
      <c r="G665" s="79"/>
      <c r="H665" s="79"/>
      <c r="J665" s="13"/>
      <c r="K665" s="13"/>
      <c r="O665" s="90"/>
    </row>
    <row r="666" spans="1:15" x14ac:dyDescent="0.2">
      <c r="A666" s="78"/>
      <c r="B666" s="13"/>
      <c r="C666" s="92"/>
      <c r="D666" s="13"/>
      <c r="E666" s="13"/>
      <c r="G666" s="79"/>
      <c r="H666" s="79"/>
      <c r="J666" s="13"/>
      <c r="K666" s="13"/>
      <c r="O666" s="90"/>
    </row>
    <row r="667" spans="1:15" x14ac:dyDescent="0.2">
      <c r="A667" s="78"/>
      <c r="B667" s="13"/>
      <c r="D667" s="13"/>
      <c r="E667" s="13"/>
      <c r="G667" s="79"/>
      <c r="H667" s="79"/>
      <c r="J667" s="13"/>
      <c r="K667" s="13"/>
      <c r="O667" s="90"/>
    </row>
    <row r="668" spans="1:15" x14ac:dyDescent="0.2">
      <c r="A668" s="78"/>
      <c r="B668" s="13"/>
      <c r="C668" s="92"/>
      <c r="D668" s="13"/>
      <c r="E668" s="13"/>
      <c r="G668" s="91"/>
      <c r="H668" s="79"/>
      <c r="J668" s="13"/>
      <c r="K668" s="13"/>
      <c r="O668" s="90"/>
    </row>
    <row r="669" spans="1:15" x14ac:dyDescent="0.2">
      <c r="A669" s="78"/>
      <c r="B669" s="13"/>
      <c r="C669" s="92"/>
      <c r="D669" s="13"/>
      <c r="E669" s="13"/>
      <c r="G669" s="79"/>
      <c r="H669" s="79"/>
      <c r="J669" s="13"/>
      <c r="K669" s="13"/>
      <c r="O669" s="90"/>
    </row>
    <row r="670" spans="1:15" x14ac:dyDescent="0.2">
      <c r="A670" s="78"/>
      <c r="B670" s="13"/>
      <c r="C670" s="92"/>
      <c r="D670" s="13"/>
      <c r="E670" s="13"/>
      <c r="G670" s="79"/>
      <c r="H670" s="79"/>
      <c r="J670" s="13"/>
      <c r="K670" s="13"/>
      <c r="O670" s="90"/>
    </row>
    <row r="671" spans="1:15" x14ac:dyDescent="0.2">
      <c r="A671" s="78"/>
      <c r="B671" s="13"/>
      <c r="D671" s="13"/>
      <c r="E671" s="13"/>
      <c r="G671" s="79"/>
      <c r="H671" s="79"/>
      <c r="J671" s="13"/>
      <c r="K671" s="13"/>
      <c r="O671" s="90"/>
    </row>
    <row r="672" spans="1:15" x14ac:dyDescent="0.2">
      <c r="A672" s="78"/>
      <c r="B672" s="13"/>
      <c r="C672" s="92"/>
      <c r="D672" s="13"/>
      <c r="E672" s="13"/>
      <c r="G672" s="91"/>
      <c r="H672" s="79"/>
      <c r="J672" s="13"/>
      <c r="K672" s="13"/>
      <c r="O672" s="90"/>
    </row>
    <row r="673" spans="1:15" x14ac:dyDescent="0.2">
      <c r="A673" s="78"/>
      <c r="B673" s="13"/>
      <c r="C673" s="92"/>
      <c r="D673" s="13"/>
      <c r="E673" s="13"/>
      <c r="G673" s="79"/>
      <c r="H673" s="79"/>
      <c r="J673" s="13"/>
      <c r="K673" s="13"/>
      <c r="O673" s="90"/>
    </row>
    <row r="674" spans="1:15" x14ac:dyDescent="0.2">
      <c r="A674" s="78"/>
      <c r="B674" s="13"/>
      <c r="C674" s="92"/>
      <c r="D674" s="13"/>
      <c r="E674" s="13"/>
      <c r="G674" s="79"/>
      <c r="H674" s="79"/>
      <c r="J674" s="13"/>
      <c r="K674" s="13"/>
      <c r="O674" s="90"/>
    </row>
    <row r="675" spans="1:15" x14ac:dyDescent="0.2">
      <c r="A675" s="78"/>
      <c r="B675" s="13"/>
      <c r="D675" s="13"/>
      <c r="E675" s="13"/>
      <c r="G675" s="79"/>
      <c r="H675" s="79"/>
      <c r="J675" s="13"/>
      <c r="K675" s="13"/>
      <c r="O675" s="90"/>
    </row>
    <row r="676" spans="1:15" x14ac:dyDescent="0.2">
      <c r="A676" s="78"/>
      <c r="B676" s="13"/>
      <c r="C676" s="92"/>
      <c r="D676" s="13"/>
      <c r="E676" s="13"/>
      <c r="G676" s="91"/>
      <c r="H676" s="79"/>
      <c r="J676" s="13"/>
      <c r="K676" s="13"/>
      <c r="O676" s="90"/>
    </row>
    <row r="677" spans="1:15" x14ac:dyDescent="0.2">
      <c r="A677" s="78"/>
      <c r="B677" s="13"/>
      <c r="C677" s="92"/>
      <c r="D677" s="13"/>
      <c r="E677" s="13"/>
      <c r="G677" s="79"/>
      <c r="H677" s="79"/>
      <c r="J677" s="13"/>
      <c r="K677" s="13"/>
      <c r="O677" s="90"/>
    </row>
    <row r="678" spans="1:15" x14ac:dyDescent="0.2">
      <c r="A678" s="78"/>
      <c r="B678" s="13"/>
      <c r="C678" s="92"/>
      <c r="D678" s="13"/>
      <c r="E678" s="13"/>
      <c r="G678" s="79"/>
      <c r="H678" s="79"/>
      <c r="J678" s="13"/>
      <c r="K678" s="13"/>
      <c r="O678" s="90"/>
    </row>
    <row r="679" spans="1:15" x14ac:dyDescent="0.2">
      <c r="A679" s="78"/>
      <c r="B679" s="13"/>
      <c r="D679" s="13"/>
      <c r="E679" s="13"/>
      <c r="G679" s="79"/>
      <c r="H679" s="79"/>
      <c r="J679" s="13"/>
      <c r="K679" s="13"/>
      <c r="O679" s="90"/>
    </row>
    <row r="680" spans="1:15" x14ac:dyDescent="0.2">
      <c r="A680" s="78"/>
      <c r="B680" s="13"/>
      <c r="C680" s="92"/>
      <c r="D680" s="13"/>
      <c r="E680" s="13"/>
      <c r="G680" s="91"/>
      <c r="H680" s="79"/>
      <c r="J680" s="13"/>
      <c r="K680" s="13"/>
      <c r="O680" s="90"/>
    </row>
    <row r="681" spans="1:15" x14ac:dyDescent="0.2">
      <c r="A681" s="78"/>
      <c r="B681" s="13"/>
      <c r="C681" s="92"/>
      <c r="D681" s="13"/>
      <c r="E681" s="13"/>
      <c r="G681" s="79"/>
      <c r="H681" s="79"/>
      <c r="J681" s="13"/>
      <c r="K681" s="13"/>
      <c r="O681" s="90"/>
    </row>
    <row r="682" spans="1:15" x14ac:dyDescent="0.2">
      <c r="A682" s="78"/>
      <c r="B682" s="13"/>
      <c r="C682" s="92"/>
      <c r="D682" s="13"/>
      <c r="E682" s="13"/>
      <c r="G682" s="79"/>
      <c r="H682" s="79"/>
      <c r="J682" s="13"/>
      <c r="K682" s="13"/>
      <c r="O682" s="90"/>
    </row>
    <row r="683" spans="1:15" x14ac:dyDescent="0.2">
      <c r="A683" s="78"/>
      <c r="B683" s="13"/>
      <c r="D683" s="13"/>
      <c r="E683" s="13"/>
      <c r="G683" s="79"/>
      <c r="H683" s="79"/>
      <c r="J683" s="13"/>
      <c r="K683" s="13"/>
      <c r="O683" s="90"/>
    </row>
    <row r="684" spans="1:15" x14ac:dyDescent="0.2">
      <c r="A684" s="78"/>
      <c r="B684" s="13"/>
      <c r="C684" s="92"/>
      <c r="D684" s="13"/>
      <c r="E684" s="13"/>
      <c r="G684" s="91"/>
      <c r="H684" s="79"/>
      <c r="J684" s="13"/>
      <c r="K684" s="13"/>
      <c r="O684" s="90"/>
    </row>
    <row r="685" spans="1:15" x14ac:dyDescent="0.2">
      <c r="A685" s="78"/>
      <c r="B685" s="13"/>
      <c r="C685" s="92"/>
      <c r="D685" s="13"/>
      <c r="E685" s="13"/>
      <c r="G685" s="79"/>
      <c r="H685" s="79"/>
      <c r="J685" s="13"/>
      <c r="K685" s="13"/>
      <c r="O685" s="90"/>
    </row>
    <row r="686" spans="1:15" x14ac:dyDescent="0.2">
      <c r="A686" s="78"/>
      <c r="B686" s="13"/>
      <c r="C686" s="92"/>
      <c r="D686" s="13"/>
      <c r="E686" s="13"/>
      <c r="G686" s="79"/>
      <c r="H686" s="79"/>
      <c r="J686" s="13"/>
      <c r="K686" s="13"/>
      <c r="O686" s="90"/>
    </row>
    <row r="687" spans="1:15" x14ac:dyDescent="0.2">
      <c r="A687" s="78"/>
      <c r="B687" s="13"/>
      <c r="D687" s="13"/>
      <c r="E687" s="13"/>
      <c r="G687" s="79"/>
      <c r="H687" s="79"/>
      <c r="J687" s="13"/>
      <c r="K687" s="13"/>
      <c r="O687" s="90"/>
    </row>
    <row r="688" spans="1:15" x14ac:dyDescent="0.2">
      <c r="A688" s="78"/>
      <c r="B688" s="13"/>
      <c r="C688" s="92"/>
      <c r="D688" s="13"/>
      <c r="E688" s="13"/>
      <c r="G688" s="91"/>
      <c r="H688" s="79"/>
      <c r="J688" s="13"/>
      <c r="K688" s="13"/>
      <c r="O688" s="90"/>
    </row>
    <row r="689" spans="1:15" x14ac:dyDescent="0.2">
      <c r="A689" s="78"/>
      <c r="B689" s="13"/>
      <c r="C689" s="92"/>
      <c r="D689" s="13"/>
      <c r="E689" s="13"/>
      <c r="G689" s="79"/>
      <c r="H689" s="79"/>
      <c r="J689" s="13"/>
      <c r="K689" s="13"/>
      <c r="O689" s="90"/>
    </row>
    <row r="690" spans="1:15" x14ac:dyDescent="0.2">
      <c r="A690" s="78"/>
      <c r="B690" s="13"/>
      <c r="C690" s="92"/>
      <c r="D690" s="13"/>
      <c r="E690" s="13"/>
      <c r="G690" s="79"/>
      <c r="H690" s="79"/>
      <c r="J690" s="13"/>
      <c r="K690" s="13"/>
      <c r="O690" s="90"/>
    </row>
    <row r="691" spans="1:15" x14ac:dyDescent="0.2">
      <c r="A691" s="78"/>
      <c r="B691" s="13"/>
      <c r="D691" s="13"/>
      <c r="E691" s="13"/>
      <c r="G691" s="79"/>
      <c r="H691" s="79"/>
      <c r="J691" s="13"/>
      <c r="K691" s="13"/>
      <c r="O691" s="90"/>
    </row>
    <row r="692" spans="1:15" x14ac:dyDescent="0.2">
      <c r="A692" s="78"/>
      <c r="B692" s="13"/>
      <c r="C692" s="92"/>
      <c r="D692" s="13"/>
      <c r="E692" s="13"/>
      <c r="G692" s="91"/>
      <c r="H692" s="79"/>
      <c r="J692" s="13"/>
      <c r="K692" s="13"/>
      <c r="O692" s="90"/>
    </row>
    <row r="693" spans="1:15" x14ac:dyDescent="0.2">
      <c r="A693" s="78"/>
      <c r="B693" s="13"/>
      <c r="C693" s="92"/>
      <c r="D693" s="13"/>
      <c r="E693" s="13"/>
      <c r="G693" s="79"/>
      <c r="H693" s="79"/>
      <c r="J693" s="13"/>
      <c r="K693" s="13"/>
      <c r="O693" s="90"/>
    </row>
    <row r="694" spans="1:15" x14ac:dyDescent="0.2">
      <c r="A694" s="78"/>
      <c r="B694" s="13"/>
      <c r="C694" s="92"/>
      <c r="D694" s="13"/>
      <c r="E694" s="13"/>
      <c r="G694" s="79"/>
      <c r="H694" s="79"/>
      <c r="J694" s="13"/>
      <c r="K694" s="13"/>
      <c r="O694" s="90"/>
    </row>
    <row r="695" spans="1:15" x14ac:dyDescent="0.2">
      <c r="A695" s="78"/>
      <c r="B695" s="13"/>
      <c r="D695" s="13"/>
      <c r="E695" s="13"/>
      <c r="G695" s="79"/>
      <c r="H695" s="79"/>
      <c r="J695" s="13"/>
      <c r="K695" s="13"/>
      <c r="O695" s="90"/>
    </row>
    <row r="696" spans="1:15" x14ac:dyDescent="0.2">
      <c r="A696" s="78"/>
      <c r="B696" s="13"/>
      <c r="C696" s="92"/>
      <c r="D696" s="13"/>
      <c r="E696" s="13"/>
      <c r="G696" s="91"/>
      <c r="H696" s="79"/>
      <c r="J696" s="13"/>
      <c r="K696" s="13"/>
      <c r="O696" s="90"/>
    </row>
    <row r="697" spans="1:15" x14ac:dyDescent="0.2">
      <c r="A697" s="78"/>
      <c r="B697" s="13"/>
      <c r="C697" s="92"/>
      <c r="D697" s="13"/>
      <c r="E697" s="13"/>
      <c r="G697" s="79"/>
      <c r="H697" s="79"/>
      <c r="J697" s="13"/>
      <c r="K697" s="13"/>
      <c r="O697" s="90"/>
    </row>
    <row r="698" spans="1:15" x14ac:dyDescent="0.2">
      <c r="A698" s="78"/>
      <c r="B698" s="13"/>
      <c r="C698" s="92"/>
      <c r="D698" s="13"/>
      <c r="E698" s="13"/>
      <c r="G698" s="79"/>
      <c r="H698" s="79"/>
      <c r="J698" s="13"/>
      <c r="K698" s="13"/>
      <c r="O698" s="90"/>
    </row>
    <row r="699" spans="1:15" x14ac:dyDescent="0.2">
      <c r="A699" s="78"/>
      <c r="B699" s="13"/>
      <c r="D699" s="13"/>
      <c r="E699" s="13"/>
      <c r="G699" s="79"/>
      <c r="H699" s="79"/>
      <c r="J699" s="13"/>
      <c r="K699" s="13"/>
      <c r="O699" s="90"/>
    </row>
    <row r="700" spans="1:15" x14ac:dyDescent="0.2">
      <c r="A700" s="78"/>
      <c r="B700" s="13"/>
      <c r="C700" s="92"/>
      <c r="D700" s="13"/>
      <c r="E700" s="13"/>
      <c r="G700" s="91"/>
      <c r="H700" s="79"/>
      <c r="J700" s="13"/>
      <c r="K700" s="13"/>
      <c r="O700" s="90"/>
    </row>
    <row r="701" spans="1:15" x14ac:dyDescent="0.2">
      <c r="A701" s="78"/>
      <c r="B701" s="13"/>
      <c r="C701" s="92"/>
      <c r="D701" s="13"/>
      <c r="E701" s="13"/>
      <c r="G701" s="79"/>
      <c r="H701" s="79"/>
      <c r="J701" s="13"/>
      <c r="K701" s="13"/>
      <c r="O701" s="90"/>
    </row>
    <row r="702" spans="1:15" x14ac:dyDescent="0.2">
      <c r="A702" s="78"/>
      <c r="B702" s="13"/>
      <c r="C702" s="92"/>
      <c r="D702" s="13"/>
      <c r="E702" s="13"/>
      <c r="G702" s="79"/>
      <c r="H702" s="79"/>
      <c r="J702" s="13"/>
      <c r="K702" s="13"/>
      <c r="O702" s="90"/>
    </row>
    <row r="703" spans="1:15" x14ac:dyDescent="0.2">
      <c r="A703" s="78"/>
      <c r="B703" s="13"/>
      <c r="D703" s="13"/>
      <c r="E703" s="13"/>
      <c r="G703" s="79"/>
      <c r="H703" s="79"/>
      <c r="J703" s="13"/>
      <c r="K703" s="13"/>
      <c r="O703" s="90"/>
    </row>
    <row r="704" spans="1:15" x14ac:dyDescent="0.2">
      <c r="A704" s="78"/>
      <c r="B704" s="13"/>
      <c r="C704" s="92"/>
      <c r="D704" s="13"/>
      <c r="E704" s="13"/>
      <c r="G704" s="91"/>
      <c r="H704" s="79"/>
      <c r="J704" s="13"/>
      <c r="K704" s="13"/>
      <c r="O704" s="90"/>
    </row>
    <row r="705" spans="1:15" x14ac:dyDescent="0.2">
      <c r="A705" s="78"/>
      <c r="B705" s="13"/>
      <c r="C705" s="92"/>
      <c r="D705" s="13"/>
      <c r="E705" s="13"/>
      <c r="G705" s="79"/>
      <c r="H705" s="79"/>
      <c r="J705" s="13"/>
      <c r="K705" s="13"/>
      <c r="O705" s="90"/>
    </row>
    <row r="706" spans="1:15" x14ac:dyDescent="0.2">
      <c r="A706" s="78"/>
      <c r="B706" s="13"/>
      <c r="C706" s="92"/>
      <c r="D706" s="13"/>
      <c r="E706" s="13"/>
      <c r="G706" s="79"/>
      <c r="H706" s="79"/>
      <c r="J706" s="13"/>
      <c r="K706" s="13"/>
      <c r="O706" s="90"/>
    </row>
    <row r="707" spans="1:15" x14ac:dyDescent="0.2">
      <c r="A707" s="78"/>
      <c r="B707" s="13"/>
      <c r="D707" s="13"/>
      <c r="E707" s="13"/>
      <c r="G707" s="79"/>
      <c r="H707" s="79"/>
      <c r="J707" s="13"/>
      <c r="K707" s="13"/>
      <c r="O707" s="90"/>
    </row>
    <row r="708" spans="1:15" x14ac:dyDescent="0.2">
      <c r="A708" s="78"/>
      <c r="B708" s="13"/>
      <c r="C708" s="92"/>
      <c r="D708" s="13"/>
      <c r="E708" s="13"/>
      <c r="G708" s="91"/>
      <c r="H708" s="79"/>
      <c r="J708" s="13"/>
      <c r="K708" s="13"/>
      <c r="O708" s="90"/>
    </row>
    <row r="709" spans="1:15" x14ac:dyDescent="0.2">
      <c r="A709" s="78"/>
      <c r="B709" s="13"/>
      <c r="C709" s="92"/>
      <c r="D709" s="13"/>
      <c r="E709" s="13"/>
      <c r="G709" s="79"/>
      <c r="H709" s="79"/>
      <c r="J709" s="13"/>
      <c r="K709" s="13"/>
      <c r="O709" s="90"/>
    </row>
    <row r="710" spans="1:15" x14ac:dyDescent="0.2">
      <c r="A710" s="78"/>
      <c r="B710" s="13"/>
      <c r="C710" s="92"/>
      <c r="D710" s="13"/>
      <c r="E710" s="13"/>
      <c r="G710" s="79"/>
      <c r="H710" s="79"/>
      <c r="J710" s="13"/>
      <c r="K710" s="13"/>
      <c r="O710" s="90"/>
    </row>
    <row r="711" spans="1:15" x14ac:dyDescent="0.2">
      <c r="A711" s="78"/>
      <c r="B711" s="13"/>
      <c r="D711" s="13"/>
      <c r="E711" s="13"/>
      <c r="G711" s="79"/>
      <c r="H711" s="79"/>
      <c r="J711" s="13"/>
      <c r="K711" s="13"/>
      <c r="O711" s="90"/>
    </row>
    <row r="712" spans="1:15" x14ac:dyDescent="0.2">
      <c r="A712" s="78"/>
      <c r="B712" s="13"/>
      <c r="C712" s="92"/>
      <c r="D712" s="13"/>
      <c r="E712" s="13"/>
      <c r="G712" s="91"/>
      <c r="H712" s="79"/>
      <c r="J712" s="13"/>
      <c r="K712" s="13"/>
      <c r="O712" s="90"/>
    </row>
    <row r="713" spans="1:15" x14ac:dyDescent="0.2">
      <c r="A713" s="78"/>
      <c r="B713" s="13"/>
      <c r="C713" s="92"/>
      <c r="D713" s="13"/>
      <c r="E713" s="13"/>
      <c r="G713" s="79"/>
      <c r="H713" s="79"/>
      <c r="J713" s="13"/>
      <c r="K713" s="13"/>
      <c r="O713" s="90"/>
    </row>
    <row r="714" spans="1:15" x14ac:dyDescent="0.2">
      <c r="A714" s="78"/>
      <c r="B714" s="13"/>
      <c r="C714" s="92"/>
      <c r="D714" s="13"/>
      <c r="E714" s="13"/>
      <c r="G714" s="79"/>
      <c r="H714" s="79"/>
      <c r="J714" s="13"/>
      <c r="K714" s="13"/>
      <c r="O714" s="90"/>
    </row>
    <row r="715" spans="1:15" x14ac:dyDescent="0.2">
      <c r="A715" s="78"/>
      <c r="B715" s="13"/>
      <c r="D715" s="13"/>
      <c r="E715" s="13"/>
      <c r="G715" s="79"/>
      <c r="H715" s="79"/>
      <c r="J715" s="13"/>
      <c r="K715" s="13"/>
      <c r="O715" s="90"/>
    </row>
    <row r="716" spans="1:15" x14ac:dyDescent="0.2">
      <c r="A716" s="78"/>
      <c r="B716" s="13"/>
      <c r="C716" s="92"/>
      <c r="D716" s="13"/>
      <c r="E716" s="13"/>
      <c r="G716" s="91"/>
      <c r="H716" s="79"/>
      <c r="J716" s="13"/>
      <c r="K716" s="13"/>
      <c r="O716" s="90"/>
    </row>
    <row r="717" spans="1:15" x14ac:dyDescent="0.2">
      <c r="A717" s="78"/>
      <c r="B717" s="13"/>
      <c r="C717" s="92"/>
      <c r="D717" s="13"/>
      <c r="E717" s="13"/>
      <c r="G717" s="79"/>
      <c r="H717" s="79"/>
      <c r="J717" s="13"/>
      <c r="K717" s="13"/>
      <c r="O717" s="90"/>
    </row>
    <row r="718" spans="1:15" x14ac:dyDescent="0.2">
      <c r="A718" s="78"/>
      <c r="B718" s="13"/>
      <c r="C718" s="92"/>
      <c r="D718" s="13"/>
      <c r="E718" s="13"/>
      <c r="G718" s="79"/>
      <c r="H718" s="79"/>
      <c r="J718" s="13"/>
      <c r="K718" s="13"/>
      <c r="O718" s="90"/>
    </row>
    <row r="719" spans="1:15" x14ac:dyDescent="0.2">
      <c r="A719" s="78"/>
      <c r="B719" s="13"/>
      <c r="D719" s="13"/>
      <c r="E719" s="13"/>
      <c r="G719" s="79"/>
      <c r="H719" s="79"/>
      <c r="J719" s="13"/>
      <c r="K719" s="13"/>
      <c r="O719" s="90"/>
    </row>
    <row r="720" spans="1:15" x14ac:dyDescent="0.2">
      <c r="A720" s="78"/>
      <c r="B720" s="13"/>
      <c r="C720" s="92"/>
      <c r="D720" s="13"/>
      <c r="E720" s="13"/>
      <c r="G720" s="91"/>
      <c r="H720" s="79"/>
      <c r="J720" s="13"/>
      <c r="K720" s="13"/>
      <c r="O720" s="90"/>
    </row>
    <row r="721" spans="1:15" x14ac:dyDescent="0.2">
      <c r="A721" s="78"/>
      <c r="B721" s="13"/>
      <c r="C721" s="92"/>
      <c r="D721" s="13"/>
      <c r="E721" s="13"/>
      <c r="G721" s="79"/>
      <c r="H721" s="79"/>
      <c r="J721" s="13"/>
      <c r="K721" s="13"/>
      <c r="O721" s="90"/>
    </row>
    <row r="722" spans="1:15" x14ac:dyDescent="0.2">
      <c r="A722" s="78"/>
      <c r="B722" s="13"/>
      <c r="C722" s="92"/>
      <c r="D722" s="13"/>
      <c r="E722" s="13"/>
      <c r="G722" s="79"/>
      <c r="H722" s="79"/>
      <c r="J722" s="13"/>
      <c r="K722" s="13"/>
      <c r="O722" s="90"/>
    </row>
    <row r="723" spans="1:15" x14ac:dyDescent="0.2">
      <c r="A723" s="78"/>
      <c r="B723" s="13"/>
      <c r="D723" s="13"/>
      <c r="E723" s="13"/>
      <c r="G723" s="79"/>
      <c r="H723" s="79"/>
      <c r="J723" s="13"/>
      <c r="K723" s="13"/>
      <c r="O723" s="90"/>
    </row>
    <row r="724" spans="1:15" x14ac:dyDescent="0.2">
      <c r="A724" s="78"/>
      <c r="B724" s="13"/>
      <c r="C724" s="92"/>
      <c r="D724" s="13"/>
      <c r="E724" s="13"/>
      <c r="G724" s="91"/>
      <c r="H724" s="79"/>
      <c r="J724" s="13"/>
      <c r="K724" s="13"/>
      <c r="O724" s="90"/>
    </row>
    <row r="725" spans="1:15" x14ac:dyDescent="0.2">
      <c r="A725" s="78"/>
      <c r="B725" s="13"/>
      <c r="C725" s="92"/>
      <c r="D725" s="13"/>
      <c r="E725" s="13"/>
      <c r="G725" s="79"/>
      <c r="H725" s="79"/>
      <c r="J725" s="13"/>
      <c r="K725" s="13"/>
      <c r="O725" s="90"/>
    </row>
    <row r="726" spans="1:15" x14ac:dyDescent="0.2">
      <c r="A726" s="78"/>
      <c r="B726" s="13"/>
      <c r="C726" s="92"/>
      <c r="D726" s="13"/>
      <c r="E726" s="13"/>
      <c r="G726" s="79"/>
      <c r="H726" s="79"/>
      <c r="J726" s="13"/>
      <c r="K726" s="13"/>
      <c r="O726" s="90"/>
    </row>
    <row r="727" spans="1:15" x14ac:dyDescent="0.2">
      <c r="A727" s="78"/>
      <c r="B727" s="13"/>
      <c r="D727" s="13"/>
      <c r="E727" s="13"/>
      <c r="G727" s="79"/>
      <c r="H727" s="79"/>
      <c r="J727" s="13"/>
      <c r="K727" s="13"/>
      <c r="O727" s="90"/>
    </row>
    <row r="728" spans="1:15" x14ac:dyDescent="0.2">
      <c r="A728" s="78"/>
      <c r="B728" s="13"/>
      <c r="C728" s="92"/>
      <c r="D728" s="13"/>
      <c r="E728" s="13"/>
      <c r="G728" s="91"/>
      <c r="H728" s="79"/>
      <c r="J728" s="13"/>
      <c r="K728" s="13"/>
      <c r="O728" s="90"/>
    </row>
    <row r="729" spans="1:15" x14ac:dyDescent="0.2">
      <c r="A729" s="78"/>
      <c r="B729" s="13"/>
      <c r="C729" s="92"/>
      <c r="D729" s="13"/>
      <c r="E729" s="13"/>
      <c r="G729" s="79"/>
      <c r="H729" s="79"/>
      <c r="J729" s="13"/>
      <c r="K729" s="13"/>
      <c r="O729" s="90"/>
    </row>
    <row r="730" spans="1:15" x14ac:dyDescent="0.2">
      <c r="A730" s="78"/>
      <c r="B730" s="13"/>
      <c r="C730" s="92"/>
      <c r="D730" s="13"/>
      <c r="E730" s="13"/>
      <c r="G730" s="79"/>
      <c r="H730" s="79"/>
      <c r="J730" s="13"/>
      <c r="K730" s="13"/>
      <c r="O730" s="90"/>
    </row>
    <row r="731" spans="1:15" x14ac:dyDescent="0.2">
      <c r="A731" s="78"/>
      <c r="B731" s="13"/>
      <c r="D731" s="13"/>
      <c r="E731" s="13"/>
      <c r="G731" s="79"/>
      <c r="H731" s="79"/>
      <c r="J731" s="13"/>
      <c r="K731" s="13"/>
      <c r="O731" s="90"/>
    </row>
    <row r="732" spans="1:15" x14ac:dyDescent="0.2">
      <c r="A732" s="78"/>
      <c r="B732" s="13"/>
      <c r="C732" s="92"/>
      <c r="D732" s="13"/>
      <c r="E732" s="13"/>
      <c r="G732" s="91"/>
      <c r="H732" s="79"/>
      <c r="J732" s="13"/>
      <c r="K732" s="13"/>
      <c r="O732" s="90"/>
    </row>
    <row r="733" spans="1:15" x14ac:dyDescent="0.2">
      <c r="A733" s="78"/>
      <c r="B733" s="13"/>
      <c r="C733" s="92"/>
      <c r="D733" s="13"/>
      <c r="E733" s="13"/>
      <c r="G733" s="79"/>
      <c r="H733" s="79"/>
      <c r="J733" s="13"/>
      <c r="K733" s="13"/>
      <c r="O733" s="90"/>
    </row>
    <row r="734" spans="1:15" x14ac:dyDescent="0.2">
      <c r="A734" s="78"/>
      <c r="B734" s="13"/>
      <c r="C734" s="92"/>
      <c r="D734" s="13"/>
      <c r="E734" s="13"/>
      <c r="G734" s="79"/>
      <c r="H734" s="79"/>
      <c r="J734" s="13"/>
      <c r="K734" s="13"/>
      <c r="O734" s="90"/>
    </row>
    <row r="735" spans="1:15" x14ac:dyDescent="0.2">
      <c r="A735" s="78"/>
      <c r="B735" s="13"/>
      <c r="D735" s="13"/>
      <c r="E735" s="13"/>
      <c r="G735" s="79"/>
      <c r="H735" s="79"/>
      <c r="J735" s="13"/>
      <c r="K735" s="13"/>
      <c r="O735" s="90"/>
    </row>
    <row r="736" spans="1:15" x14ac:dyDescent="0.2">
      <c r="A736" s="78"/>
      <c r="B736" s="13"/>
      <c r="C736" s="92"/>
      <c r="D736" s="13"/>
      <c r="E736" s="13"/>
      <c r="G736" s="91"/>
      <c r="H736" s="79"/>
      <c r="J736" s="13"/>
      <c r="K736" s="13"/>
      <c r="O736" s="90"/>
    </row>
    <row r="737" spans="1:15" x14ac:dyDescent="0.2">
      <c r="A737" s="78"/>
      <c r="B737" s="13"/>
      <c r="C737" s="92"/>
      <c r="D737" s="13"/>
      <c r="E737" s="13"/>
      <c r="G737" s="79"/>
      <c r="H737" s="79"/>
      <c r="J737" s="13"/>
      <c r="K737" s="13"/>
      <c r="O737" s="90"/>
    </row>
    <row r="738" spans="1:15" x14ac:dyDescent="0.2">
      <c r="A738" s="78"/>
      <c r="B738" s="13"/>
      <c r="C738" s="92"/>
      <c r="D738" s="13"/>
      <c r="E738" s="13"/>
      <c r="G738" s="79"/>
      <c r="H738" s="79"/>
      <c r="J738" s="13"/>
      <c r="K738" s="13"/>
      <c r="O738" s="90"/>
    </row>
    <row r="739" spans="1:15" x14ac:dyDescent="0.2">
      <c r="A739" s="78"/>
      <c r="B739" s="13"/>
      <c r="D739" s="13"/>
      <c r="E739" s="13"/>
      <c r="G739" s="79"/>
      <c r="H739" s="79"/>
      <c r="J739" s="13"/>
      <c r="K739" s="13"/>
      <c r="O739" s="90"/>
    </row>
    <row r="740" spans="1:15" x14ac:dyDescent="0.2">
      <c r="A740" s="78"/>
      <c r="B740" s="13"/>
      <c r="C740" s="92"/>
      <c r="D740" s="13"/>
      <c r="E740" s="13"/>
      <c r="G740" s="91"/>
      <c r="H740" s="79"/>
      <c r="J740" s="13"/>
      <c r="K740" s="13"/>
      <c r="O740" s="90"/>
    </row>
    <row r="741" spans="1:15" x14ac:dyDescent="0.2">
      <c r="A741" s="78"/>
      <c r="B741" s="13"/>
      <c r="C741" s="92"/>
      <c r="D741" s="13"/>
      <c r="E741" s="13"/>
      <c r="G741" s="79"/>
      <c r="H741" s="79"/>
      <c r="J741" s="13"/>
      <c r="K741" s="13"/>
      <c r="O741" s="90"/>
    </row>
    <row r="742" spans="1:15" x14ac:dyDescent="0.2">
      <c r="A742" s="78"/>
      <c r="B742" s="13"/>
      <c r="C742" s="92"/>
      <c r="D742" s="13"/>
      <c r="E742" s="13"/>
      <c r="G742" s="79"/>
      <c r="H742" s="79"/>
      <c r="J742" s="13"/>
      <c r="K742" s="13"/>
      <c r="O742" s="90"/>
    </row>
    <row r="743" spans="1:15" x14ac:dyDescent="0.2">
      <c r="A743" s="78"/>
      <c r="B743" s="13"/>
      <c r="D743" s="13"/>
      <c r="E743" s="13"/>
      <c r="G743" s="79"/>
      <c r="H743" s="79"/>
      <c r="J743" s="13"/>
      <c r="K743" s="13"/>
      <c r="O743" s="90"/>
    </row>
    <row r="744" spans="1:15" x14ac:dyDescent="0.2">
      <c r="A744" s="78"/>
      <c r="B744" s="13"/>
      <c r="C744" s="92"/>
      <c r="D744" s="13"/>
      <c r="E744" s="13"/>
      <c r="G744" s="91"/>
      <c r="H744" s="79"/>
      <c r="J744" s="13"/>
      <c r="K744" s="13"/>
      <c r="O744" s="90"/>
    </row>
    <row r="745" spans="1:15" x14ac:dyDescent="0.2">
      <c r="A745" s="78"/>
      <c r="B745" s="13"/>
      <c r="C745" s="92"/>
      <c r="D745" s="13"/>
      <c r="E745" s="13"/>
      <c r="G745" s="79"/>
      <c r="H745" s="79"/>
      <c r="J745" s="13"/>
      <c r="K745" s="13"/>
      <c r="O745" s="90"/>
    </row>
    <row r="746" spans="1:15" x14ac:dyDescent="0.2">
      <c r="A746" s="78"/>
      <c r="B746" s="13"/>
      <c r="C746" s="92"/>
      <c r="D746" s="13"/>
      <c r="E746" s="13"/>
      <c r="G746" s="79"/>
      <c r="H746" s="79"/>
      <c r="J746" s="13"/>
      <c r="K746" s="13"/>
      <c r="O746" s="90"/>
    </row>
    <row r="747" spans="1:15" x14ac:dyDescent="0.2">
      <c r="A747" s="78"/>
      <c r="B747" s="13"/>
      <c r="D747" s="13"/>
      <c r="E747" s="13"/>
      <c r="G747" s="79"/>
      <c r="H747" s="79"/>
      <c r="J747" s="13"/>
      <c r="K747" s="13"/>
      <c r="O747" s="90"/>
    </row>
    <row r="748" spans="1:15" x14ac:dyDescent="0.2">
      <c r="A748" s="78"/>
      <c r="B748" s="13"/>
      <c r="C748" s="92"/>
      <c r="D748" s="13"/>
      <c r="E748" s="13"/>
      <c r="G748" s="91"/>
      <c r="H748" s="79"/>
      <c r="J748" s="13"/>
      <c r="K748" s="13"/>
      <c r="O748" s="90"/>
    </row>
    <row r="749" spans="1:15" x14ac:dyDescent="0.2">
      <c r="A749" s="78"/>
      <c r="B749" s="13"/>
      <c r="C749" s="92"/>
      <c r="D749" s="13"/>
      <c r="E749" s="13"/>
      <c r="G749" s="79"/>
      <c r="H749" s="79"/>
      <c r="J749" s="13"/>
      <c r="K749" s="13"/>
      <c r="O749" s="90"/>
    </row>
    <row r="750" spans="1:15" x14ac:dyDescent="0.2">
      <c r="A750" s="78"/>
      <c r="B750" s="13"/>
      <c r="C750" s="92"/>
      <c r="D750" s="13"/>
      <c r="E750" s="13"/>
      <c r="G750" s="79"/>
      <c r="H750" s="79"/>
      <c r="J750" s="13"/>
      <c r="K750" s="13"/>
      <c r="O750" s="90"/>
    </row>
    <row r="751" spans="1:15" x14ac:dyDescent="0.2">
      <c r="A751" s="78"/>
      <c r="B751" s="13"/>
      <c r="D751" s="13"/>
      <c r="E751" s="13"/>
      <c r="G751" s="79"/>
      <c r="H751" s="79"/>
      <c r="J751" s="13"/>
      <c r="K751" s="13"/>
      <c r="O751" s="90"/>
    </row>
    <row r="752" spans="1:15" x14ac:dyDescent="0.2">
      <c r="A752" s="78"/>
      <c r="B752" s="13"/>
      <c r="C752" s="92"/>
      <c r="D752" s="13"/>
      <c r="E752" s="13"/>
      <c r="G752" s="91"/>
      <c r="H752" s="79"/>
      <c r="J752" s="13"/>
      <c r="K752" s="13"/>
      <c r="O752" s="90"/>
    </row>
    <row r="753" spans="1:15" x14ac:dyDescent="0.2">
      <c r="A753" s="78"/>
      <c r="B753" s="13"/>
      <c r="C753" s="92"/>
      <c r="D753" s="13"/>
      <c r="E753" s="13"/>
      <c r="G753" s="79"/>
      <c r="H753" s="79"/>
      <c r="J753" s="13"/>
      <c r="K753" s="13"/>
      <c r="O753" s="90"/>
    </row>
    <row r="754" spans="1:15" x14ac:dyDescent="0.2">
      <c r="A754" s="78"/>
      <c r="B754" s="13"/>
      <c r="C754" s="92"/>
      <c r="D754" s="13"/>
      <c r="E754" s="13"/>
      <c r="G754" s="79"/>
      <c r="H754" s="79"/>
      <c r="J754" s="13"/>
      <c r="K754" s="13"/>
      <c r="O754" s="90"/>
    </row>
    <row r="755" spans="1:15" x14ac:dyDescent="0.2">
      <c r="A755" s="78"/>
      <c r="B755" s="13"/>
      <c r="D755" s="13"/>
      <c r="E755" s="13"/>
      <c r="G755" s="79"/>
      <c r="H755" s="79"/>
      <c r="J755" s="13"/>
      <c r="K755" s="13"/>
      <c r="O755" s="90"/>
    </row>
    <row r="756" spans="1:15" x14ac:dyDescent="0.2">
      <c r="A756" s="78"/>
      <c r="B756" s="13"/>
      <c r="C756" s="92"/>
      <c r="D756" s="13"/>
      <c r="E756" s="13"/>
      <c r="G756" s="91"/>
      <c r="H756" s="79"/>
      <c r="J756" s="13"/>
      <c r="K756" s="13"/>
      <c r="O756" s="90"/>
    </row>
    <row r="757" spans="1:15" x14ac:dyDescent="0.2">
      <c r="A757" s="78"/>
      <c r="B757" s="13"/>
      <c r="C757" s="92"/>
      <c r="D757" s="13"/>
      <c r="E757" s="13"/>
      <c r="G757" s="79"/>
      <c r="H757" s="79"/>
      <c r="J757" s="13"/>
      <c r="K757" s="13"/>
      <c r="O757" s="90"/>
    </row>
    <row r="758" spans="1:15" x14ac:dyDescent="0.2">
      <c r="A758" s="78"/>
      <c r="B758" s="13"/>
      <c r="C758" s="92"/>
      <c r="D758" s="13"/>
      <c r="E758" s="13"/>
      <c r="G758" s="79"/>
      <c r="H758" s="79"/>
      <c r="J758" s="13"/>
      <c r="K758" s="13"/>
      <c r="O758" s="90"/>
    </row>
    <row r="759" spans="1:15" x14ac:dyDescent="0.2">
      <c r="A759" s="78"/>
      <c r="B759" s="13"/>
      <c r="D759" s="13"/>
      <c r="E759" s="13"/>
      <c r="G759" s="79"/>
      <c r="H759" s="79"/>
      <c r="J759" s="13"/>
      <c r="K759" s="13"/>
      <c r="O759" s="90"/>
    </row>
    <row r="760" spans="1:15" x14ac:dyDescent="0.2">
      <c r="A760" s="78"/>
      <c r="B760" s="13"/>
      <c r="C760" s="92"/>
      <c r="D760" s="13"/>
      <c r="E760" s="13"/>
      <c r="G760" s="91"/>
      <c r="H760" s="79"/>
      <c r="J760" s="13"/>
      <c r="K760" s="13"/>
      <c r="O760" s="90"/>
    </row>
    <row r="761" spans="1:15" x14ac:dyDescent="0.2">
      <c r="A761" s="78"/>
      <c r="B761" s="13"/>
      <c r="C761" s="92"/>
      <c r="D761" s="13"/>
      <c r="E761" s="13"/>
      <c r="G761" s="79"/>
      <c r="H761" s="79"/>
      <c r="J761" s="13"/>
      <c r="K761" s="13"/>
      <c r="O761" s="90"/>
    </row>
    <row r="762" spans="1:15" x14ac:dyDescent="0.2">
      <c r="A762" s="78"/>
      <c r="B762" s="13"/>
      <c r="C762" s="92"/>
      <c r="D762" s="13"/>
      <c r="E762" s="13"/>
      <c r="G762" s="79"/>
      <c r="H762" s="79"/>
      <c r="J762" s="13"/>
      <c r="K762" s="13"/>
      <c r="O762" s="90"/>
    </row>
    <row r="763" spans="1:15" x14ac:dyDescent="0.2">
      <c r="A763" s="78"/>
      <c r="B763" s="13"/>
      <c r="D763" s="13"/>
      <c r="E763" s="13"/>
      <c r="G763" s="79"/>
      <c r="H763" s="79"/>
      <c r="J763" s="13"/>
      <c r="K763" s="13"/>
      <c r="O763" s="90"/>
    </row>
    <row r="764" spans="1:15" x14ac:dyDescent="0.2">
      <c r="A764" s="78"/>
      <c r="B764" s="13"/>
      <c r="C764" s="92"/>
      <c r="D764" s="13"/>
      <c r="E764" s="13"/>
      <c r="G764" s="91"/>
      <c r="H764" s="79"/>
      <c r="J764" s="13"/>
      <c r="K764" s="13"/>
      <c r="O764" s="90"/>
    </row>
    <row r="765" spans="1:15" x14ac:dyDescent="0.2">
      <c r="A765" s="78"/>
      <c r="B765" s="13"/>
      <c r="C765" s="92"/>
      <c r="D765" s="13"/>
      <c r="E765" s="13"/>
      <c r="G765" s="79"/>
      <c r="H765" s="79"/>
      <c r="J765" s="13"/>
      <c r="K765" s="13"/>
      <c r="O765" s="90"/>
    </row>
    <row r="766" spans="1:15" x14ac:dyDescent="0.2">
      <c r="A766" s="78"/>
      <c r="B766" s="13"/>
      <c r="C766" s="92"/>
      <c r="D766" s="13"/>
      <c r="E766" s="13"/>
      <c r="G766" s="79"/>
      <c r="H766" s="79"/>
      <c r="J766" s="13"/>
      <c r="K766" s="13"/>
      <c r="O766" s="90"/>
    </row>
    <row r="767" spans="1:15" x14ac:dyDescent="0.2">
      <c r="A767" s="78"/>
      <c r="B767" s="13"/>
      <c r="D767" s="13"/>
      <c r="E767" s="13"/>
      <c r="G767" s="79"/>
      <c r="H767" s="79"/>
      <c r="J767" s="13"/>
      <c r="K767" s="13"/>
      <c r="O767" s="90"/>
    </row>
    <row r="768" spans="1:15" x14ac:dyDescent="0.2">
      <c r="A768" s="78"/>
      <c r="B768" s="13"/>
      <c r="C768" s="92"/>
      <c r="D768" s="13"/>
      <c r="E768" s="13"/>
      <c r="G768" s="91"/>
      <c r="H768" s="79"/>
      <c r="J768" s="13"/>
      <c r="K768" s="13"/>
      <c r="O768" s="90"/>
    </row>
    <row r="769" spans="1:15" x14ac:dyDescent="0.2">
      <c r="A769" s="78"/>
      <c r="B769" s="13"/>
      <c r="C769" s="92"/>
      <c r="D769" s="13"/>
      <c r="E769" s="13"/>
      <c r="G769" s="79"/>
      <c r="H769" s="79"/>
      <c r="J769" s="13"/>
      <c r="K769" s="13"/>
      <c r="O769" s="90"/>
    </row>
    <row r="770" spans="1:15" x14ac:dyDescent="0.2">
      <c r="A770" s="78"/>
      <c r="B770" s="13"/>
      <c r="C770" s="92"/>
      <c r="D770" s="13"/>
      <c r="E770" s="13"/>
      <c r="G770" s="79"/>
      <c r="H770" s="79"/>
      <c r="J770" s="13"/>
      <c r="K770" s="13"/>
      <c r="O770" s="90"/>
    </row>
    <row r="771" spans="1:15" x14ac:dyDescent="0.2">
      <c r="A771" s="78"/>
      <c r="B771" s="13"/>
      <c r="D771" s="13"/>
      <c r="E771" s="13"/>
      <c r="G771" s="79"/>
      <c r="H771" s="79"/>
      <c r="J771" s="13"/>
      <c r="K771" s="13"/>
      <c r="O771" s="90"/>
    </row>
    <row r="772" spans="1:15" x14ac:dyDescent="0.2">
      <c r="A772" s="78"/>
      <c r="B772" s="13"/>
      <c r="C772" s="92"/>
      <c r="D772" s="13"/>
      <c r="E772" s="13"/>
      <c r="G772" s="91"/>
      <c r="H772" s="79"/>
      <c r="J772" s="13"/>
      <c r="K772" s="13"/>
      <c r="O772" s="90"/>
    </row>
    <row r="773" spans="1:15" x14ac:dyDescent="0.2">
      <c r="A773" s="78"/>
      <c r="B773" s="13"/>
      <c r="C773" s="92"/>
      <c r="D773" s="13"/>
      <c r="E773" s="13"/>
      <c r="G773" s="79"/>
      <c r="H773" s="79"/>
      <c r="J773" s="13"/>
      <c r="K773" s="13"/>
      <c r="O773" s="90"/>
    </row>
    <row r="774" spans="1:15" x14ac:dyDescent="0.2">
      <c r="A774" s="78"/>
      <c r="B774" s="13"/>
      <c r="C774" s="92"/>
      <c r="D774" s="13"/>
      <c r="E774" s="13"/>
      <c r="G774" s="79"/>
      <c r="H774" s="79"/>
      <c r="J774" s="13"/>
      <c r="K774" s="13"/>
      <c r="O774" s="90"/>
    </row>
    <row r="775" spans="1:15" x14ac:dyDescent="0.2">
      <c r="A775" s="78"/>
      <c r="B775" s="13"/>
      <c r="D775" s="13"/>
      <c r="E775" s="13"/>
      <c r="G775" s="79"/>
      <c r="H775" s="79"/>
      <c r="J775" s="13"/>
      <c r="K775" s="13"/>
      <c r="O775" s="90"/>
    </row>
    <row r="776" spans="1:15" x14ac:dyDescent="0.2">
      <c r="A776" s="78"/>
      <c r="B776" s="13"/>
      <c r="C776" s="92"/>
      <c r="D776" s="13"/>
      <c r="E776" s="13"/>
      <c r="G776" s="91"/>
      <c r="H776" s="79"/>
      <c r="J776" s="13"/>
      <c r="K776" s="13"/>
      <c r="O776" s="90"/>
    </row>
    <row r="777" spans="1:15" x14ac:dyDescent="0.2">
      <c r="A777" s="78"/>
      <c r="B777" s="13"/>
      <c r="C777" s="92"/>
      <c r="D777" s="13"/>
      <c r="E777" s="13"/>
      <c r="G777" s="79"/>
      <c r="H777" s="79"/>
      <c r="J777" s="13"/>
      <c r="K777" s="13"/>
      <c r="O777" s="90"/>
    </row>
    <row r="778" spans="1:15" x14ac:dyDescent="0.2">
      <c r="A778" s="78"/>
      <c r="B778" s="13"/>
      <c r="C778" s="92"/>
      <c r="D778" s="13"/>
      <c r="E778" s="13"/>
      <c r="G778" s="79"/>
      <c r="H778" s="79"/>
      <c r="J778" s="13"/>
      <c r="K778" s="13"/>
      <c r="O778" s="90"/>
    </row>
    <row r="779" spans="1:15" x14ac:dyDescent="0.2">
      <c r="A779" s="78"/>
      <c r="B779" s="13"/>
      <c r="D779" s="13"/>
      <c r="E779" s="13"/>
      <c r="G779" s="79"/>
      <c r="H779" s="79"/>
      <c r="J779" s="13"/>
      <c r="K779" s="13"/>
      <c r="O779" s="90"/>
    </row>
    <row r="780" spans="1:15" x14ac:dyDescent="0.2">
      <c r="A780" s="78"/>
      <c r="B780" s="13"/>
      <c r="C780" s="92"/>
      <c r="D780" s="13"/>
      <c r="E780" s="13"/>
      <c r="G780" s="91"/>
      <c r="H780" s="79"/>
      <c r="J780" s="13"/>
      <c r="K780" s="13"/>
      <c r="O780" s="90"/>
    </row>
    <row r="781" spans="1:15" x14ac:dyDescent="0.2">
      <c r="A781" s="78"/>
      <c r="B781" s="13"/>
      <c r="C781" s="92"/>
      <c r="D781" s="13"/>
      <c r="E781" s="13"/>
      <c r="G781" s="79"/>
      <c r="H781" s="79"/>
      <c r="J781" s="13"/>
      <c r="K781" s="13"/>
      <c r="O781" s="90"/>
    </row>
    <row r="782" spans="1:15" x14ac:dyDescent="0.2">
      <c r="A782" s="78"/>
      <c r="B782" s="13"/>
      <c r="C782" s="92"/>
      <c r="D782" s="13"/>
      <c r="E782" s="13"/>
      <c r="G782" s="79"/>
      <c r="H782" s="79"/>
      <c r="J782" s="13"/>
      <c r="K782" s="13"/>
      <c r="O782" s="90"/>
    </row>
    <row r="783" spans="1:15" x14ac:dyDescent="0.2">
      <c r="A783" s="78"/>
      <c r="B783" s="13"/>
      <c r="D783" s="13"/>
      <c r="E783" s="13"/>
      <c r="G783" s="79"/>
      <c r="H783" s="79"/>
      <c r="J783" s="13"/>
      <c r="K783" s="13"/>
      <c r="O783" s="90"/>
    </row>
    <row r="784" spans="1:15" x14ac:dyDescent="0.2">
      <c r="A784" s="78"/>
      <c r="B784" s="13"/>
      <c r="C784" s="92"/>
      <c r="D784" s="13"/>
      <c r="E784" s="13"/>
      <c r="G784" s="91"/>
      <c r="H784" s="79"/>
      <c r="J784" s="13"/>
      <c r="K784" s="13"/>
      <c r="O784" s="90"/>
    </row>
    <row r="785" spans="1:15" x14ac:dyDescent="0.2">
      <c r="A785" s="78"/>
      <c r="B785" s="13"/>
      <c r="C785" s="92"/>
      <c r="D785" s="13"/>
      <c r="E785" s="13"/>
      <c r="G785" s="79"/>
      <c r="H785" s="79"/>
      <c r="J785" s="13"/>
      <c r="K785" s="13"/>
      <c r="O785" s="90"/>
    </row>
    <row r="786" spans="1:15" x14ac:dyDescent="0.2">
      <c r="A786" s="78"/>
      <c r="B786" s="13"/>
      <c r="C786" s="92"/>
      <c r="D786" s="13"/>
      <c r="E786" s="13"/>
      <c r="G786" s="79"/>
      <c r="H786" s="79"/>
      <c r="J786" s="13"/>
      <c r="K786" s="13"/>
      <c r="O786" s="90"/>
    </row>
    <row r="787" spans="1:15" x14ac:dyDescent="0.2">
      <c r="A787" s="78"/>
      <c r="B787" s="13"/>
      <c r="D787" s="13"/>
      <c r="E787" s="13"/>
      <c r="G787" s="79"/>
      <c r="H787" s="79"/>
      <c r="J787" s="13"/>
      <c r="K787" s="13"/>
      <c r="O787" s="90"/>
    </row>
    <row r="788" spans="1:15" x14ac:dyDescent="0.2">
      <c r="A788" s="78"/>
      <c r="B788" s="13"/>
      <c r="C788" s="92"/>
      <c r="D788" s="13"/>
      <c r="E788" s="13"/>
      <c r="G788" s="91"/>
      <c r="H788" s="79"/>
      <c r="J788" s="13"/>
      <c r="K788" s="13"/>
      <c r="O788" s="90"/>
    </row>
    <row r="789" spans="1:15" x14ac:dyDescent="0.2">
      <c r="A789" s="78"/>
      <c r="B789" s="13"/>
      <c r="C789" s="92"/>
      <c r="D789" s="13"/>
      <c r="E789" s="13"/>
      <c r="G789" s="79"/>
      <c r="H789" s="79"/>
      <c r="J789" s="13"/>
      <c r="K789" s="13"/>
      <c r="O789" s="90"/>
    </row>
    <row r="790" spans="1:15" x14ac:dyDescent="0.2">
      <c r="A790" s="78"/>
      <c r="B790" s="13"/>
      <c r="C790" s="92"/>
      <c r="D790" s="13"/>
      <c r="E790" s="13"/>
      <c r="G790" s="79"/>
      <c r="H790" s="79"/>
      <c r="J790" s="13"/>
      <c r="K790" s="13"/>
      <c r="O790" s="90"/>
    </row>
    <row r="791" spans="1:15" x14ac:dyDescent="0.2">
      <c r="A791" s="78"/>
      <c r="B791" s="13"/>
      <c r="D791" s="13"/>
      <c r="E791" s="13"/>
      <c r="G791" s="79"/>
      <c r="H791" s="79"/>
      <c r="J791" s="13"/>
      <c r="K791" s="13"/>
      <c r="O791" s="90"/>
    </row>
    <row r="792" spans="1:15" x14ac:dyDescent="0.2">
      <c r="A792" s="78"/>
      <c r="B792" s="13"/>
      <c r="C792" s="92"/>
      <c r="D792" s="13"/>
      <c r="E792" s="13"/>
      <c r="G792" s="91"/>
      <c r="H792" s="79"/>
      <c r="J792" s="13"/>
      <c r="K792" s="13"/>
      <c r="O792" s="90"/>
    </row>
    <row r="793" spans="1:15" x14ac:dyDescent="0.2">
      <c r="A793" s="78"/>
      <c r="B793" s="13"/>
      <c r="C793" s="92"/>
      <c r="D793" s="13"/>
      <c r="E793" s="13"/>
      <c r="G793" s="79"/>
      <c r="H793" s="79"/>
      <c r="J793" s="13"/>
      <c r="K793" s="13"/>
      <c r="O793" s="90"/>
    </row>
    <row r="794" spans="1:15" x14ac:dyDescent="0.2">
      <c r="A794" s="78"/>
      <c r="B794" s="13"/>
      <c r="C794" s="92"/>
      <c r="D794" s="13"/>
      <c r="E794" s="13"/>
      <c r="G794" s="79"/>
      <c r="H794" s="79"/>
      <c r="J794" s="13"/>
      <c r="K794" s="13"/>
      <c r="O794" s="90"/>
    </row>
    <row r="795" spans="1:15" x14ac:dyDescent="0.2">
      <c r="A795" s="78"/>
      <c r="B795" s="13"/>
      <c r="D795" s="13"/>
      <c r="E795" s="13"/>
      <c r="G795" s="79"/>
      <c r="H795" s="79"/>
      <c r="J795" s="13"/>
      <c r="K795" s="13"/>
      <c r="O795" s="90"/>
    </row>
    <row r="796" spans="1:15" x14ac:dyDescent="0.2">
      <c r="A796" s="78"/>
      <c r="B796" s="13"/>
      <c r="C796" s="92"/>
      <c r="D796" s="13"/>
      <c r="E796" s="13"/>
      <c r="G796" s="91"/>
      <c r="H796" s="79"/>
      <c r="J796" s="13"/>
      <c r="K796" s="13"/>
      <c r="O796" s="90"/>
    </row>
    <row r="797" spans="1:15" x14ac:dyDescent="0.2">
      <c r="A797" s="78"/>
      <c r="B797" s="13"/>
      <c r="C797" s="92"/>
      <c r="D797" s="13"/>
      <c r="E797" s="13"/>
      <c r="G797" s="79"/>
      <c r="H797" s="79"/>
      <c r="J797" s="13"/>
      <c r="K797" s="13"/>
      <c r="O797" s="90"/>
    </row>
    <row r="798" spans="1:15" x14ac:dyDescent="0.2">
      <c r="A798" s="78"/>
      <c r="B798" s="13"/>
      <c r="C798" s="92"/>
      <c r="D798" s="13"/>
      <c r="E798" s="13"/>
      <c r="G798" s="79"/>
      <c r="H798" s="79"/>
      <c r="J798" s="13"/>
      <c r="K798" s="13"/>
      <c r="O798" s="90"/>
    </row>
    <row r="799" spans="1:15" x14ac:dyDescent="0.2">
      <c r="A799" s="78"/>
      <c r="B799" s="13"/>
      <c r="D799" s="13"/>
      <c r="E799" s="13"/>
      <c r="G799" s="79"/>
      <c r="H799" s="79"/>
      <c r="J799" s="13"/>
      <c r="K799" s="13"/>
      <c r="O799" s="90"/>
    </row>
    <row r="800" spans="1:15" x14ac:dyDescent="0.2">
      <c r="A800" s="78"/>
      <c r="B800" s="13"/>
      <c r="C800" s="92"/>
      <c r="D800" s="13"/>
      <c r="E800" s="13"/>
      <c r="G800" s="91"/>
      <c r="H800" s="79"/>
      <c r="J800" s="13"/>
      <c r="K800" s="13"/>
      <c r="O800" s="90"/>
    </row>
    <row r="801" spans="1:15" x14ac:dyDescent="0.2">
      <c r="A801" s="78"/>
      <c r="B801" s="13"/>
      <c r="C801" s="92"/>
      <c r="D801" s="13"/>
      <c r="E801" s="13"/>
      <c r="G801" s="79"/>
      <c r="H801" s="79"/>
      <c r="J801" s="13"/>
      <c r="K801" s="13"/>
      <c r="O801" s="90"/>
    </row>
    <row r="802" spans="1:15" x14ac:dyDescent="0.2">
      <c r="A802" s="78"/>
      <c r="B802" s="13"/>
      <c r="C802" s="92"/>
      <c r="D802" s="13"/>
      <c r="E802" s="13"/>
      <c r="G802" s="79"/>
      <c r="H802" s="79"/>
      <c r="J802" s="13"/>
      <c r="K802" s="13"/>
      <c r="O802" s="90"/>
    </row>
    <row r="803" spans="1:15" x14ac:dyDescent="0.2">
      <c r="A803" s="78"/>
      <c r="B803" s="13"/>
      <c r="D803" s="13"/>
      <c r="E803" s="13"/>
      <c r="G803" s="79"/>
      <c r="H803" s="79"/>
      <c r="J803" s="13"/>
      <c r="K803" s="13"/>
      <c r="O803" s="90"/>
    </row>
    <row r="804" spans="1:15" x14ac:dyDescent="0.2">
      <c r="A804" s="78"/>
      <c r="B804" s="13"/>
      <c r="C804" s="92"/>
      <c r="D804" s="13"/>
      <c r="E804" s="13"/>
      <c r="G804" s="91"/>
      <c r="H804" s="79"/>
      <c r="J804" s="13"/>
      <c r="K804" s="13"/>
      <c r="O804" s="90"/>
    </row>
    <row r="805" spans="1:15" x14ac:dyDescent="0.2">
      <c r="A805" s="78"/>
      <c r="B805" s="13"/>
      <c r="C805" s="92"/>
      <c r="D805" s="13"/>
      <c r="E805" s="13"/>
      <c r="G805" s="79"/>
      <c r="H805" s="79"/>
      <c r="J805" s="13"/>
      <c r="K805" s="13"/>
      <c r="O805" s="90"/>
    </row>
    <row r="806" spans="1:15" x14ac:dyDescent="0.2">
      <c r="A806" s="78"/>
      <c r="B806" s="13"/>
      <c r="C806" s="92"/>
      <c r="D806" s="13"/>
      <c r="E806" s="13"/>
      <c r="G806" s="79"/>
      <c r="H806" s="79"/>
      <c r="J806" s="13"/>
      <c r="K806" s="13"/>
      <c r="O806" s="90"/>
    </row>
    <row r="807" spans="1:15" x14ac:dyDescent="0.2">
      <c r="A807" s="78"/>
      <c r="B807" s="13"/>
      <c r="D807" s="13"/>
      <c r="E807" s="13"/>
      <c r="G807" s="79"/>
      <c r="H807" s="79"/>
      <c r="J807" s="13"/>
      <c r="K807" s="13"/>
      <c r="O807" s="90"/>
    </row>
    <row r="808" spans="1:15" x14ac:dyDescent="0.2">
      <c r="A808" s="78"/>
      <c r="B808" s="13"/>
      <c r="C808" s="92"/>
      <c r="D808" s="13"/>
      <c r="E808" s="13"/>
      <c r="G808" s="91"/>
      <c r="H808" s="79"/>
      <c r="J808" s="13"/>
      <c r="K808" s="13"/>
      <c r="O808" s="90"/>
    </row>
    <row r="809" spans="1:15" x14ac:dyDescent="0.2">
      <c r="A809" s="78"/>
      <c r="B809" s="13"/>
      <c r="C809" s="92"/>
      <c r="D809" s="13"/>
      <c r="E809" s="13"/>
      <c r="G809" s="79"/>
      <c r="H809" s="79"/>
      <c r="J809" s="13"/>
      <c r="K809" s="13"/>
      <c r="O809" s="90"/>
    </row>
    <row r="810" spans="1:15" x14ac:dyDescent="0.2">
      <c r="A810" s="78"/>
      <c r="B810" s="13"/>
      <c r="C810" s="92"/>
      <c r="D810" s="13"/>
      <c r="E810" s="13"/>
      <c r="G810" s="79"/>
      <c r="H810" s="79"/>
      <c r="J810" s="13"/>
      <c r="K810" s="13"/>
      <c r="O810" s="90"/>
    </row>
    <row r="811" spans="1:15" x14ac:dyDescent="0.2">
      <c r="A811" s="78"/>
      <c r="B811" s="13"/>
      <c r="D811" s="13"/>
      <c r="E811" s="13"/>
      <c r="G811" s="79"/>
      <c r="H811" s="79"/>
      <c r="J811" s="13"/>
      <c r="K811" s="13"/>
      <c r="O811" s="90"/>
    </row>
    <row r="812" spans="1:15" x14ac:dyDescent="0.2">
      <c r="A812" s="78"/>
      <c r="B812" s="13"/>
      <c r="C812" s="92"/>
      <c r="D812" s="13"/>
      <c r="E812" s="13"/>
      <c r="G812" s="91"/>
      <c r="H812" s="79"/>
      <c r="J812" s="13"/>
      <c r="K812" s="13"/>
      <c r="O812" s="90"/>
    </row>
    <row r="813" spans="1:15" x14ac:dyDescent="0.2">
      <c r="A813" s="78"/>
      <c r="B813" s="13"/>
      <c r="C813" s="92"/>
      <c r="D813" s="13"/>
      <c r="E813" s="13"/>
      <c r="G813" s="79"/>
      <c r="H813" s="79"/>
      <c r="J813" s="13"/>
      <c r="K813" s="13"/>
      <c r="O813" s="90"/>
    </row>
    <row r="814" spans="1:15" x14ac:dyDescent="0.2">
      <c r="A814" s="78"/>
      <c r="B814" s="13"/>
      <c r="C814" s="92"/>
      <c r="D814" s="13"/>
      <c r="E814" s="13"/>
      <c r="G814" s="79"/>
      <c r="H814" s="79"/>
      <c r="J814" s="13"/>
      <c r="K814" s="13"/>
      <c r="O814" s="90"/>
    </row>
    <row r="815" spans="1:15" x14ac:dyDescent="0.2">
      <c r="A815" s="78"/>
      <c r="B815" s="13"/>
      <c r="D815" s="13"/>
      <c r="E815" s="13"/>
      <c r="G815" s="79"/>
      <c r="H815" s="79"/>
      <c r="J815" s="13"/>
      <c r="K815" s="13"/>
      <c r="O815" s="90"/>
    </row>
    <row r="816" spans="1:15" x14ac:dyDescent="0.2">
      <c r="A816" s="78"/>
      <c r="B816" s="13"/>
      <c r="C816" s="92"/>
      <c r="D816" s="13"/>
      <c r="E816" s="13"/>
      <c r="G816" s="91"/>
      <c r="H816" s="79"/>
      <c r="J816" s="13"/>
      <c r="K816" s="13"/>
      <c r="O816" s="90"/>
    </row>
    <row r="817" spans="1:15" x14ac:dyDescent="0.2">
      <c r="A817" s="78"/>
      <c r="B817" s="13"/>
      <c r="C817" s="92"/>
      <c r="D817" s="13"/>
      <c r="E817" s="13"/>
      <c r="G817" s="79"/>
      <c r="H817" s="79"/>
      <c r="J817" s="13"/>
      <c r="K817" s="13"/>
      <c r="O817" s="90"/>
    </row>
    <row r="818" spans="1:15" x14ac:dyDescent="0.2">
      <c r="A818" s="78"/>
      <c r="B818" s="13"/>
      <c r="C818" s="92"/>
      <c r="D818" s="13"/>
      <c r="E818" s="13"/>
      <c r="G818" s="79"/>
      <c r="H818" s="79"/>
      <c r="J818" s="13"/>
      <c r="K818" s="13"/>
      <c r="O818" s="90"/>
    </row>
    <row r="819" spans="1:15" x14ac:dyDescent="0.2">
      <c r="A819" s="78"/>
      <c r="B819" s="13"/>
      <c r="D819" s="13"/>
      <c r="E819" s="13"/>
      <c r="G819" s="79"/>
      <c r="H819" s="79"/>
      <c r="J819" s="13"/>
      <c r="K819" s="13"/>
      <c r="O819" s="90"/>
    </row>
    <row r="820" spans="1:15" x14ac:dyDescent="0.2">
      <c r="A820" s="78"/>
      <c r="B820" s="13"/>
      <c r="C820" s="92"/>
      <c r="D820" s="13"/>
      <c r="E820" s="13"/>
      <c r="G820" s="91"/>
      <c r="H820" s="79"/>
      <c r="J820" s="13"/>
      <c r="K820" s="13"/>
      <c r="O820" s="90"/>
    </row>
    <row r="821" spans="1:15" x14ac:dyDescent="0.2">
      <c r="A821" s="78"/>
      <c r="B821" s="13"/>
      <c r="C821" s="92"/>
      <c r="D821" s="13"/>
      <c r="E821" s="13"/>
      <c r="G821" s="79"/>
      <c r="H821" s="79"/>
      <c r="J821" s="13"/>
      <c r="K821" s="13"/>
      <c r="O821" s="90"/>
    </row>
    <row r="822" spans="1:15" x14ac:dyDescent="0.2">
      <c r="A822" s="78"/>
      <c r="B822" s="13"/>
      <c r="C822" s="92"/>
      <c r="D822" s="13"/>
      <c r="E822" s="13"/>
      <c r="G822" s="79"/>
      <c r="H822" s="79"/>
      <c r="J822" s="13"/>
      <c r="K822" s="13"/>
      <c r="O822" s="90"/>
    </row>
    <row r="823" spans="1:15" x14ac:dyDescent="0.2">
      <c r="A823" s="78"/>
      <c r="B823" s="13"/>
      <c r="D823" s="13"/>
      <c r="E823" s="13"/>
      <c r="G823" s="79"/>
      <c r="H823" s="79"/>
      <c r="J823" s="13"/>
      <c r="K823" s="13"/>
      <c r="O823" s="90"/>
    </row>
    <row r="824" spans="1:15" x14ac:dyDescent="0.2">
      <c r="A824" s="78"/>
      <c r="B824" s="13"/>
      <c r="C824" s="92"/>
      <c r="D824" s="13"/>
      <c r="E824" s="13"/>
      <c r="G824" s="91"/>
      <c r="H824" s="79"/>
      <c r="J824" s="13"/>
      <c r="K824" s="13"/>
      <c r="O824" s="90"/>
    </row>
    <row r="825" spans="1:15" x14ac:dyDescent="0.2">
      <c r="A825" s="78"/>
      <c r="B825" s="13"/>
      <c r="C825" s="92"/>
      <c r="D825" s="13"/>
      <c r="E825" s="13"/>
      <c r="G825" s="79"/>
      <c r="H825" s="79"/>
      <c r="J825" s="13"/>
      <c r="K825" s="13"/>
      <c r="O825" s="90"/>
    </row>
    <row r="826" spans="1:15" x14ac:dyDescent="0.2">
      <c r="A826" s="78"/>
      <c r="B826" s="13"/>
      <c r="C826" s="92"/>
      <c r="D826" s="13"/>
      <c r="E826" s="13"/>
      <c r="G826" s="79"/>
      <c r="H826" s="79"/>
      <c r="J826" s="13"/>
      <c r="K826" s="13"/>
      <c r="O826" s="90"/>
    </row>
    <row r="827" spans="1:15" x14ac:dyDescent="0.2">
      <c r="A827" s="78"/>
      <c r="B827" s="13"/>
      <c r="D827" s="13"/>
      <c r="E827" s="13"/>
      <c r="G827" s="79"/>
      <c r="H827" s="79"/>
      <c r="J827" s="13"/>
      <c r="K827" s="13"/>
      <c r="O827" s="90"/>
    </row>
    <row r="828" spans="1:15" x14ac:dyDescent="0.2">
      <c r="A828" s="78"/>
      <c r="B828" s="13"/>
      <c r="C828" s="92"/>
      <c r="D828" s="13"/>
      <c r="E828" s="13"/>
      <c r="G828" s="91"/>
      <c r="H828" s="79"/>
      <c r="J828" s="13"/>
      <c r="K828" s="13"/>
      <c r="O828" s="90"/>
    </row>
    <row r="829" spans="1:15" x14ac:dyDescent="0.2">
      <c r="A829" s="78"/>
      <c r="B829" s="13"/>
      <c r="C829" s="92"/>
      <c r="D829" s="13"/>
      <c r="E829" s="13"/>
      <c r="G829" s="79"/>
      <c r="H829" s="79"/>
      <c r="J829" s="13"/>
      <c r="K829" s="13"/>
      <c r="O829" s="90"/>
    </row>
    <row r="830" spans="1:15" x14ac:dyDescent="0.2">
      <c r="A830" s="78"/>
      <c r="B830" s="13"/>
      <c r="C830" s="92"/>
      <c r="D830" s="13"/>
      <c r="E830" s="13"/>
      <c r="G830" s="79"/>
      <c r="H830" s="79"/>
      <c r="J830" s="13"/>
      <c r="K830" s="13"/>
      <c r="O830" s="90"/>
    </row>
    <row r="831" spans="1:15" x14ac:dyDescent="0.2">
      <c r="A831" s="78"/>
      <c r="B831" s="13"/>
      <c r="D831" s="13"/>
      <c r="E831" s="13"/>
      <c r="G831" s="79"/>
      <c r="H831" s="79"/>
      <c r="J831" s="13"/>
      <c r="K831" s="13"/>
      <c r="O831" s="90"/>
    </row>
    <row r="832" spans="1:15" x14ac:dyDescent="0.2">
      <c r="A832" s="78"/>
      <c r="B832" s="13"/>
      <c r="C832" s="92"/>
      <c r="D832" s="13"/>
      <c r="E832" s="13"/>
      <c r="G832" s="91"/>
      <c r="H832" s="79"/>
      <c r="J832" s="13"/>
      <c r="K832" s="13"/>
      <c r="O832" s="90"/>
    </row>
    <row r="833" spans="1:15" x14ac:dyDescent="0.2">
      <c r="A833" s="78"/>
      <c r="B833" s="13"/>
      <c r="C833" s="92"/>
      <c r="D833" s="13"/>
      <c r="E833" s="13"/>
      <c r="G833" s="79"/>
      <c r="H833" s="79"/>
      <c r="J833" s="13"/>
      <c r="K833" s="13"/>
      <c r="O833" s="90"/>
    </row>
    <row r="834" spans="1:15" x14ac:dyDescent="0.2">
      <c r="A834" s="78"/>
      <c r="B834" s="13"/>
      <c r="C834" s="92"/>
      <c r="D834" s="13"/>
      <c r="E834" s="13"/>
      <c r="G834" s="79"/>
      <c r="H834" s="79"/>
      <c r="J834" s="13"/>
      <c r="K834" s="13"/>
      <c r="O834" s="90"/>
    </row>
    <row r="835" spans="1:15" x14ac:dyDescent="0.2">
      <c r="A835" s="78"/>
      <c r="B835" s="13"/>
      <c r="D835" s="13"/>
      <c r="E835" s="13"/>
      <c r="G835" s="79"/>
      <c r="H835" s="79"/>
      <c r="J835" s="13"/>
      <c r="K835" s="13"/>
      <c r="O835" s="90"/>
    </row>
    <row r="836" spans="1:15" x14ac:dyDescent="0.2">
      <c r="A836" s="78"/>
      <c r="B836" s="13"/>
      <c r="C836" s="92"/>
      <c r="D836" s="13"/>
      <c r="E836" s="13"/>
      <c r="G836" s="91"/>
      <c r="H836" s="79"/>
      <c r="J836" s="13"/>
      <c r="K836" s="13"/>
      <c r="O836" s="90"/>
    </row>
    <row r="837" spans="1:15" x14ac:dyDescent="0.2">
      <c r="A837" s="78"/>
      <c r="B837" s="13"/>
      <c r="C837" s="92"/>
      <c r="D837" s="13"/>
      <c r="E837" s="13"/>
      <c r="G837" s="79"/>
      <c r="H837" s="79"/>
      <c r="J837" s="13"/>
      <c r="K837" s="13"/>
      <c r="O837" s="90"/>
    </row>
    <row r="838" spans="1:15" x14ac:dyDescent="0.2">
      <c r="A838" s="78"/>
      <c r="B838" s="13"/>
      <c r="C838" s="92"/>
      <c r="D838" s="13"/>
      <c r="E838" s="13"/>
      <c r="G838" s="79"/>
      <c r="H838" s="79"/>
      <c r="J838" s="13"/>
      <c r="K838" s="13"/>
      <c r="O838" s="90"/>
    </row>
    <row r="839" spans="1:15" x14ac:dyDescent="0.2">
      <c r="A839" s="78"/>
      <c r="B839" s="13"/>
      <c r="D839" s="13"/>
      <c r="E839" s="13"/>
      <c r="G839" s="79"/>
      <c r="H839" s="79"/>
      <c r="J839" s="13"/>
      <c r="K839" s="13"/>
      <c r="O839" s="90"/>
    </row>
    <row r="840" spans="1:15" x14ac:dyDescent="0.2">
      <c r="A840" s="78"/>
      <c r="B840" s="13"/>
      <c r="C840" s="92"/>
      <c r="D840" s="13"/>
      <c r="E840" s="13"/>
      <c r="G840" s="91"/>
      <c r="H840" s="79"/>
      <c r="J840" s="13"/>
      <c r="K840" s="13"/>
      <c r="O840" s="90"/>
    </row>
    <row r="841" spans="1:15" x14ac:dyDescent="0.2">
      <c r="A841" s="78"/>
      <c r="B841" s="13"/>
      <c r="C841" s="92"/>
      <c r="D841" s="13"/>
      <c r="E841" s="13"/>
      <c r="G841" s="79"/>
      <c r="H841" s="79"/>
      <c r="J841" s="13"/>
      <c r="K841" s="13"/>
      <c r="O841" s="90"/>
    </row>
    <row r="842" spans="1:15" x14ac:dyDescent="0.2">
      <c r="A842" s="78"/>
      <c r="B842" s="13"/>
      <c r="C842" s="92"/>
      <c r="D842" s="13"/>
      <c r="E842" s="13"/>
      <c r="G842" s="79"/>
      <c r="H842" s="79"/>
      <c r="J842" s="13"/>
      <c r="K842" s="13"/>
      <c r="O842" s="90"/>
    </row>
    <row r="843" spans="1:15" x14ac:dyDescent="0.2">
      <c r="A843" s="78"/>
      <c r="B843" s="13"/>
      <c r="D843" s="13"/>
      <c r="E843" s="13"/>
      <c r="G843" s="79"/>
      <c r="H843" s="79"/>
      <c r="J843" s="13"/>
      <c r="K843" s="13"/>
      <c r="O843" s="90"/>
    </row>
    <row r="844" spans="1:15" x14ac:dyDescent="0.2">
      <c r="A844" s="78"/>
      <c r="B844" s="13"/>
      <c r="C844" s="92"/>
      <c r="D844" s="13"/>
      <c r="E844" s="13"/>
      <c r="G844" s="91"/>
      <c r="H844" s="79"/>
      <c r="J844" s="13"/>
      <c r="K844" s="13"/>
      <c r="O844" s="90"/>
    </row>
    <row r="845" spans="1:15" x14ac:dyDescent="0.2">
      <c r="A845" s="78"/>
      <c r="B845" s="13"/>
      <c r="C845" s="92"/>
      <c r="D845" s="13"/>
      <c r="E845" s="13"/>
      <c r="G845" s="79"/>
      <c r="H845" s="79"/>
      <c r="J845" s="13"/>
      <c r="K845" s="13"/>
      <c r="O845" s="90"/>
    </row>
    <row r="846" spans="1:15" x14ac:dyDescent="0.2">
      <c r="A846" s="78"/>
      <c r="B846" s="13"/>
      <c r="C846" s="92"/>
      <c r="D846" s="13"/>
      <c r="E846" s="13"/>
      <c r="G846" s="79"/>
      <c r="H846" s="79"/>
      <c r="J846" s="13"/>
      <c r="K846" s="13"/>
      <c r="O846" s="90"/>
    </row>
    <row r="847" spans="1:15" x14ac:dyDescent="0.2">
      <c r="A847" s="78"/>
      <c r="B847" s="13"/>
      <c r="D847" s="13"/>
      <c r="E847" s="13"/>
      <c r="G847" s="79"/>
      <c r="H847" s="79"/>
      <c r="J847" s="13"/>
      <c r="K847" s="13"/>
      <c r="O847" s="90"/>
    </row>
    <row r="848" spans="1:15" x14ac:dyDescent="0.2">
      <c r="A848" s="78"/>
      <c r="B848" s="13"/>
      <c r="C848" s="92"/>
      <c r="D848" s="13"/>
      <c r="E848" s="13"/>
      <c r="G848" s="91"/>
      <c r="H848" s="79"/>
      <c r="J848" s="13"/>
      <c r="K848" s="13"/>
      <c r="O848" s="90"/>
    </row>
    <row r="849" spans="1:15" x14ac:dyDescent="0.2">
      <c r="A849" s="78"/>
      <c r="B849" s="13"/>
      <c r="C849" s="92"/>
      <c r="D849" s="13"/>
      <c r="E849" s="13"/>
      <c r="G849" s="79"/>
      <c r="H849" s="79"/>
      <c r="J849" s="13"/>
      <c r="K849" s="13"/>
      <c r="O849" s="90"/>
    </row>
    <row r="850" spans="1:15" x14ac:dyDescent="0.2">
      <c r="A850" s="78"/>
      <c r="B850" s="13"/>
      <c r="C850" s="92"/>
      <c r="D850" s="13"/>
      <c r="E850" s="13"/>
      <c r="G850" s="79"/>
      <c r="H850" s="79"/>
      <c r="J850" s="13"/>
      <c r="K850" s="13"/>
      <c r="O850" s="90"/>
    </row>
    <row r="851" spans="1:15" x14ac:dyDescent="0.2">
      <c r="A851" s="78"/>
      <c r="B851" s="13"/>
      <c r="D851" s="13"/>
      <c r="E851" s="13"/>
      <c r="G851" s="79"/>
      <c r="H851" s="79"/>
      <c r="J851" s="13"/>
      <c r="K851" s="13"/>
      <c r="O851" s="90"/>
    </row>
    <row r="852" spans="1:15" x14ac:dyDescent="0.2">
      <c r="A852" s="78"/>
      <c r="B852" s="13"/>
      <c r="C852" s="92"/>
      <c r="D852" s="13"/>
      <c r="E852" s="13"/>
      <c r="G852" s="91"/>
      <c r="H852" s="79"/>
      <c r="J852" s="13"/>
      <c r="K852" s="13"/>
      <c r="O852" s="90"/>
    </row>
    <row r="853" spans="1:15" x14ac:dyDescent="0.2">
      <c r="A853" s="78"/>
      <c r="B853" s="13"/>
      <c r="C853" s="92"/>
      <c r="D853" s="13"/>
      <c r="E853" s="13"/>
      <c r="G853" s="79"/>
      <c r="H853" s="79"/>
      <c r="J853" s="13"/>
      <c r="K853" s="13"/>
      <c r="O853" s="90"/>
    </row>
    <row r="854" spans="1:15" x14ac:dyDescent="0.2">
      <c r="A854" s="78"/>
      <c r="B854" s="13"/>
      <c r="C854" s="92"/>
      <c r="D854" s="13"/>
      <c r="E854" s="13"/>
      <c r="G854" s="79"/>
      <c r="H854" s="79"/>
      <c r="J854" s="13"/>
      <c r="K854" s="13"/>
      <c r="O854" s="90"/>
    </row>
    <row r="855" spans="1:15" x14ac:dyDescent="0.2">
      <c r="A855" s="78"/>
      <c r="B855" s="13"/>
      <c r="D855" s="13"/>
      <c r="E855" s="13"/>
      <c r="G855" s="79"/>
      <c r="H855" s="79"/>
      <c r="J855" s="13"/>
      <c r="K855" s="13"/>
      <c r="O855" s="90"/>
    </row>
    <row r="856" spans="1:15" x14ac:dyDescent="0.2">
      <c r="A856" s="78"/>
      <c r="B856" s="13"/>
      <c r="C856" s="92"/>
      <c r="D856" s="13"/>
      <c r="E856" s="13"/>
      <c r="G856" s="91"/>
      <c r="H856" s="79"/>
      <c r="J856" s="13"/>
      <c r="K856" s="13"/>
      <c r="O856" s="90"/>
    </row>
    <row r="857" spans="1:15" x14ac:dyDescent="0.2">
      <c r="A857" s="78"/>
      <c r="B857" s="13"/>
      <c r="C857" s="92"/>
      <c r="D857" s="13"/>
      <c r="E857" s="13"/>
      <c r="G857" s="79"/>
      <c r="H857" s="79"/>
      <c r="J857" s="13"/>
      <c r="K857" s="13"/>
      <c r="O857" s="90"/>
    </row>
    <row r="858" spans="1:15" x14ac:dyDescent="0.2">
      <c r="A858" s="78"/>
      <c r="B858" s="13"/>
      <c r="C858" s="92"/>
      <c r="D858" s="13"/>
      <c r="E858" s="13"/>
      <c r="G858" s="79"/>
      <c r="H858" s="79"/>
      <c r="J858" s="13"/>
      <c r="K858" s="13"/>
      <c r="O858" s="90"/>
    </row>
    <row r="859" spans="1:15" x14ac:dyDescent="0.2">
      <c r="A859" s="78"/>
      <c r="B859" s="13"/>
      <c r="D859" s="13"/>
      <c r="E859" s="13"/>
      <c r="G859" s="79"/>
      <c r="H859" s="79"/>
      <c r="J859" s="13"/>
      <c r="K859" s="13"/>
      <c r="O859" s="90"/>
    </row>
    <row r="860" spans="1:15" x14ac:dyDescent="0.2">
      <c r="A860" s="78"/>
      <c r="B860" s="13"/>
      <c r="C860" s="92"/>
      <c r="D860" s="13"/>
      <c r="E860" s="13"/>
      <c r="G860" s="91"/>
      <c r="H860" s="79"/>
      <c r="J860" s="13"/>
      <c r="K860" s="13"/>
      <c r="O860" s="90"/>
    </row>
    <row r="861" spans="1:15" x14ac:dyDescent="0.2">
      <c r="A861" s="78"/>
      <c r="B861" s="13"/>
      <c r="C861" s="92"/>
      <c r="D861" s="13"/>
      <c r="E861" s="13"/>
      <c r="G861" s="79"/>
      <c r="H861" s="79"/>
      <c r="J861" s="13"/>
      <c r="K861" s="13"/>
      <c r="O861" s="90"/>
    </row>
    <row r="862" spans="1:15" x14ac:dyDescent="0.2">
      <c r="A862" s="78"/>
      <c r="B862" s="13"/>
      <c r="C862" s="92"/>
      <c r="D862" s="13"/>
      <c r="E862" s="13"/>
      <c r="G862" s="79"/>
      <c r="H862" s="79"/>
      <c r="J862" s="13"/>
      <c r="K862" s="13"/>
      <c r="O862" s="90"/>
    </row>
    <row r="863" spans="1:15" x14ac:dyDescent="0.2">
      <c r="A863" s="78"/>
      <c r="B863" s="13"/>
      <c r="D863" s="13"/>
      <c r="E863" s="13"/>
      <c r="G863" s="79"/>
      <c r="H863" s="79"/>
      <c r="J863" s="13"/>
      <c r="K863" s="13"/>
      <c r="O863" s="90"/>
    </row>
    <row r="864" spans="1:15" x14ac:dyDescent="0.2">
      <c r="A864" s="78"/>
      <c r="B864" s="13"/>
      <c r="C864" s="92"/>
      <c r="D864" s="13"/>
      <c r="E864" s="13"/>
      <c r="G864" s="91"/>
      <c r="H864" s="79"/>
      <c r="J864" s="13"/>
      <c r="K864" s="13"/>
      <c r="O864" s="90"/>
    </row>
    <row r="865" spans="1:15" x14ac:dyDescent="0.2">
      <c r="A865" s="78"/>
      <c r="B865" s="13"/>
      <c r="C865" s="92"/>
      <c r="D865" s="13"/>
      <c r="E865" s="13"/>
      <c r="G865" s="79"/>
      <c r="H865" s="79"/>
      <c r="J865" s="13"/>
      <c r="K865" s="13"/>
      <c r="O865" s="90"/>
    </row>
    <row r="866" spans="1:15" x14ac:dyDescent="0.2">
      <c r="A866" s="78"/>
      <c r="B866" s="13"/>
      <c r="C866" s="92"/>
      <c r="D866" s="13"/>
      <c r="E866" s="13"/>
      <c r="G866" s="79"/>
      <c r="H866" s="79"/>
      <c r="J866" s="13"/>
      <c r="K866" s="13"/>
      <c r="O866" s="90"/>
    </row>
    <row r="867" spans="1:15" x14ac:dyDescent="0.2">
      <c r="A867" s="78"/>
      <c r="B867" s="13"/>
      <c r="D867" s="13"/>
      <c r="E867" s="13"/>
      <c r="G867" s="79"/>
      <c r="H867" s="79"/>
      <c r="J867" s="13"/>
      <c r="K867" s="13"/>
      <c r="O867" s="90"/>
    </row>
    <row r="868" spans="1:15" x14ac:dyDescent="0.2">
      <c r="A868" s="78"/>
      <c r="B868" s="13"/>
      <c r="C868" s="92"/>
      <c r="D868" s="13"/>
      <c r="E868" s="13"/>
      <c r="G868" s="91"/>
      <c r="H868" s="79"/>
      <c r="J868" s="13"/>
      <c r="K868" s="13"/>
      <c r="O868" s="90"/>
    </row>
    <row r="869" spans="1:15" x14ac:dyDescent="0.2">
      <c r="A869" s="78"/>
      <c r="B869" s="13"/>
      <c r="C869" s="92"/>
      <c r="D869" s="13"/>
      <c r="E869" s="13"/>
      <c r="G869" s="79"/>
      <c r="H869" s="79"/>
      <c r="J869" s="13"/>
      <c r="K869" s="13"/>
      <c r="O869" s="90"/>
    </row>
    <row r="870" spans="1:15" x14ac:dyDescent="0.2">
      <c r="A870" s="78"/>
      <c r="B870" s="13"/>
      <c r="C870" s="92"/>
      <c r="D870" s="13"/>
      <c r="E870" s="13"/>
      <c r="G870" s="79"/>
      <c r="H870" s="79"/>
      <c r="J870" s="13"/>
      <c r="K870" s="13"/>
      <c r="O870" s="90"/>
    </row>
    <row r="871" spans="1:15" x14ac:dyDescent="0.2">
      <c r="A871" s="78"/>
      <c r="B871" s="13"/>
      <c r="D871" s="13"/>
      <c r="E871" s="13"/>
      <c r="G871" s="79"/>
      <c r="H871" s="79"/>
      <c r="J871" s="13"/>
      <c r="K871" s="13"/>
      <c r="O871" s="90"/>
    </row>
    <row r="872" spans="1:15" x14ac:dyDescent="0.2">
      <c r="A872" s="78"/>
      <c r="B872" s="13"/>
      <c r="C872" s="92"/>
      <c r="D872" s="13"/>
      <c r="E872" s="13"/>
      <c r="G872" s="91"/>
      <c r="H872" s="79"/>
      <c r="J872" s="13"/>
      <c r="K872" s="13"/>
      <c r="O872" s="90"/>
    </row>
    <row r="873" spans="1:15" x14ac:dyDescent="0.2">
      <c r="A873" s="78"/>
      <c r="B873" s="13"/>
      <c r="C873" s="92"/>
      <c r="D873" s="13"/>
      <c r="E873" s="13"/>
      <c r="G873" s="79"/>
      <c r="H873" s="79"/>
      <c r="J873" s="13"/>
      <c r="K873" s="13"/>
      <c r="O873" s="90"/>
    </row>
    <row r="874" spans="1:15" x14ac:dyDescent="0.2">
      <c r="A874" s="78"/>
      <c r="B874" s="13"/>
      <c r="C874" s="92"/>
      <c r="D874" s="13"/>
      <c r="E874" s="13"/>
      <c r="G874" s="79"/>
      <c r="H874" s="79"/>
      <c r="J874" s="13"/>
      <c r="K874" s="13"/>
      <c r="O874" s="90"/>
    </row>
    <row r="875" spans="1:15" x14ac:dyDescent="0.2">
      <c r="A875" s="78"/>
      <c r="B875" s="13"/>
      <c r="D875" s="13"/>
      <c r="E875" s="13"/>
      <c r="G875" s="79"/>
      <c r="H875" s="79"/>
      <c r="J875" s="13"/>
      <c r="K875" s="13"/>
      <c r="O875" s="90"/>
    </row>
    <row r="876" spans="1:15" x14ac:dyDescent="0.2">
      <c r="A876" s="78"/>
      <c r="B876" s="13"/>
      <c r="C876" s="92"/>
      <c r="D876" s="13"/>
      <c r="E876" s="13"/>
      <c r="G876" s="91"/>
      <c r="H876" s="79"/>
      <c r="J876" s="13"/>
      <c r="K876" s="13"/>
      <c r="O876" s="90"/>
    </row>
    <row r="877" spans="1:15" x14ac:dyDescent="0.2">
      <c r="A877" s="78"/>
      <c r="B877" s="13"/>
      <c r="C877" s="92"/>
      <c r="D877" s="13"/>
      <c r="E877" s="13"/>
      <c r="G877" s="79"/>
      <c r="H877" s="79"/>
      <c r="J877" s="13"/>
      <c r="K877" s="13"/>
      <c r="O877" s="90"/>
    </row>
    <row r="878" spans="1:15" x14ac:dyDescent="0.2">
      <c r="A878" s="78"/>
      <c r="B878" s="13"/>
      <c r="C878" s="92"/>
      <c r="D878" s="13"/>
      <c r="E878" s="13"/>
      <c r="G878" s="79"/>
      <c r="H878" s="79"/>
      <c r="J878" s="13"/>
      <c r="K878" s="13"/>
      <c r="O878" s="90"/>
    </row>
    <row r="879" spans="1:15" x14ac:dyDescent="0.2">
      <c r="A879" s="78"/>
      <c r="B879" s="13"/>
      <c r="D879" s="13"/>
      <c r="E879" s="13"/>
      <c r="G879" s="79"/>
      <c r="H879" s="79"/>
      <c r="J879" s="13"/>
      <c r="K879" s="13"/>
      <c r="O879" s="90"/>
    </row>
    <row r="880" spans="1:15" x14ac:dyDescent="0.2">
      <c r="A880" s="78"/>
      <c r="B880" s="13"/>
      <c r="C880" s="92"/>
      <c r="D880" s="13"/>
      <c r="E880" s="13"/>
      <c r="G880" s="91"/>
      <c r="H880" s="79"/>
      <c r="J880" s="13"/>
      <c r="K880" s="13"/>
      <c r="O880" s="90"/>
    </row>
    <row r="881" spans="1:15" x14ac:dyDescent="0.2">
      <c r="A881" s="78"/>
      <c r="B881" s="13"/>
      <c r="C881" s="92"/>
      <c r="D881" s="13"/>
      <c r="E881" s="13"/>
      <c r="G881" s="79"/>
      <c r="H881" s="79"/>
      <c r="J881" s="13"/>
      <c r="K881" s="13"/>
      <c r="O881" s="90"/>
    </row>
    <row r="882" spans="1:15" x14ac:dyDescent="0.2">
      <c r="A882" s="78"/>
      <c r="B882" s="13"/>
      <c r="C882" s="92"/>
      <c r="D882" s="13"/>
      <c r="E882" s="13"/>
      <c r="G882" s="79"/>
      <c r="H882" s="79"/>
      <c r="J882" s="13"/>
      <c r="K882" s="13"/>
      <c r="O882" s="90"/>
    </row>
    <row r="883" spans="1:15" x14ac:dyDescent="0.2">
      <c r="A883" s="78"/>
      <c r="B883" s="13"/>
      <c r="D883" s="13"/>
      <c r="E883" s="13"/>
      <c r="G883" s="79"/>
      <c r="H883" s="79"/>
      <c r="J883" s="13"/>
      <c r="K883" s="13"/>
      <c r="O883" s="90"/>
    </row>
    <row r="884" spans="1:15" x14ac:dyDescent="0.2">
      <c r="A884" s="78"/>
      <c r="B884" s="13"/>
      <c r="C884" s="92"/>
      <c r="D884" s="13"/>
      <c r="E884" s="13"/>
      <c r="G884" s="91"/>
      <c r="H884" s="79"/>
      <c r="J884" s="13"/>
      <c r="K884" s="13"/>
      <c r="O884" s="90"/>
    </row>
    <row r="885" spans="1:15" x14ac:dyDescent="0.2">
      <c r="A885" s="78"/>
      <c r="B885" s="13"/>
      <c r="C885" s="92"/>
      <c r="D885" s="13"/>
      <c r="E885" s="13"/>
      <c r="G885" s="79"/>
      <c r="H885" s="79"/>
      <c r="J885" s="13"/>
      <c r="K885" s="13"/>
      <c r="O885" s="90"/>
    </row>
    <row r="886" spans="1:15" x14ac:dyDescent="0.2">
      <c r="A886" s="78"/>
      <c r="B886" s="13"/>
      <c r="C886" s="92"/>
      <c r="D886" s="13"/>
      <c r="E886" s="13"/>
      <c r="G886" s="79"/>
      <c r="H886" s="79"/>
      <c r="J886" s="13"/>
      <c r="K886" s="13"/>
      <c r="O886" s="90"/>
    </row>
    <row r="887" spans="1:15" x14ac:dyDescent="0.2">
      <c r="A887" s="78"/>
      <c r="B887" s="13"/>
      <c r="D887" s="13"/>
      <c r="E887" s="13"/>
      <c r="G887" s="79"/>
      <c r="H887" s="79"/>
      <c r="J887" s="13"/>
      <c r="K887" s="13"/>
      <c r="O887" s="90"/>
    </row>
    <row r="888" spans="1:15" x14ac:dyDescent="0.2">
      <c r="A888" s="78"/>
      <c r="B888" s="13"/>
      <c r="C888" s="92"/>
      <c r="D888" s="13"/>
      <c r="E888" s="13"/>
      <c r="G888" s="91"/>
      <c r="H888" s="79"/>
      <c r="J888" s="13"/>
      <c r="K888" s="13"/>
      <c r="O888" s="90"/>
    </row>
    <row r="889" spans="1:15" x14ac:dyDescent="0.2">
      <c r="A889" s="78"/>
      <c r="B889" s="13"/>
      <c r="C889" s="92"/>
      <c r="D889" s="13"/>
      <c r="E889" s="13"/>
      <c r="G889" s="79"/>
      <c r="H889" s="79"/>
      <c r="J889" s="13"/>
      <c r="K889" s="13"/>
      <c r="O889" s="90"/>
    </row>
    <row r="890" spans="1:15" x14ac:dyDescent="0.2">
      <c r="A890" s="78"/>
      <c r="B890" s="13"/>
      <c r="C890" s="92"/>
      <c r="D890" s="13"/>
      <c r="E890" s="13"/>
      <c r="G890" s="79"/>
      <c r="H890" s="79"/>
      <c r="J890" s="13"/>
      <c r="K890" s="13"/>
      <c r="O890" s="90"/>
    </row>
    <row r="891" spans="1:15" x14ac:dyDescent="0.2">
      <c r="A891" s="78"/>
      <c r="B891" s="13"/>
      <c r="D891" s="13"/>
      <c r="E891" s="13"/>
      <c r="G891" s="79"/>
      <c r="H891" s="79"/>
      <c r="J891" s="13"/>
      <c r="K891" s="13"/>
      <c r="O891" s="90"/>
    </row>
    <row r="892" spans="1:15" x14ac:dyDescent="0.2">
      <c r="A892" s="78"/>
      <c r="B892" s="13"/>
      <c r="C892" s="92"/>
      <c r="D892" s="13"/>
      <c r="E892" s="13"/>
      <c r="G892" s="91"/>
      <c r="H892" s="79"/>
      <c r="J892" s="13"/>
      <c r="K892" s="13"/>
      <c r="O892" s="90"/>
    </row>
    <row r="893" spans="1:15" x14ac:dyDescent="0.2">
      <c r="A893" s="78"/>
      <c r="B893" s="13"/>
      <c r="C893" s="92"/>
      <c r="D893" s="13"/>
      <c r="E893" s="13"/>
      <c r="G893" s="79"/>
      <c r="H893" s="79"/>
      <c r="J893" s="13"/>
      <c r="K893" s="13"/>
      <c r="O893" s="90"/>
    </row>
    <row r="894" spans="1:15" x14ac:dyDescent="0.2">
      <c r="A894" s="78"/>
      <c r="B894" s="13"/>
      <c r="C894" s="92"/>
      <c r="D894" s="13"/>
      <c r="E894" s="13"/>
      <c r="G894" s="79"/>
      <c r="H894" s="79"/>
      <c r="J894" s="13"/>
      <c r="K894" s="13"/>
      <c r="O894" s="90"/>
    </row>
    <row r="895" spans="1:15" x14ac:dyDescent="0.2">
      <c r="A895" s="78"/>
      <c r="B895" s="13"/>
      <c r="D895" s="13"/>
      <c r="E895" s="13"/>
      <c r="G895" s="79"/>
      <c r="H895" s="79"/>
      <c r="J895" s="13"/>
      <c r="K895" s="13"/>
      <c r="O895" s="90"/>
    </row>
    <row r="896" spans="1:15" x14ac:dyDescent="0.2">
      <c r="A896" s="78"/>
      <c r="B896" s="13"/>
      <c r="C896" s="92"/>
      <c r="D896" s="13"/>
      <c r="E896" s="13"/>
      <c r="G896" s="91"/>
      <c r="H896" s="79"/>
      <c r="J896" s="13"/>
      <c r="K896" s="13"/>
      <c r="O896" s="90"/>
    </row>
    <row r="897" spans="1:15" x14ac:dyDescent="0.2">
      <c r="A897" s="78"/>
      <c r="B897" s="13"/>
      <c r="C897" s="92"/>
      <c r="D897" s="13"/>
      <c r="E897" s="13"/>
      <c r="G897" s="79"/>
      <c r="H897" s="79"/>
      <c r="J897" s="13"/>
      <c r="K897" s="13"/>
      <c r="O897" s="90"/>
    </row>
    <row r="898" spans="1:15" x14ac:dyDescent="0.2">
      <c r="A898" s="78"/>
      <c r="B898" s="13"/>
      <c r="C898" s="92"/>
      <c r="D898" s="13"/>
      <c r="E898" s="13"/>
      <c r="G898" s="79"/>
      <c r="H898" s="79"/>
      <c r="J898" s="13"/>
      <c r="K898" s="13"/>
      <c r="O898" s="90"/>
    </row>
    <row r="899" spans="1:15" x14ac:dyDescent="0.2">
      <c r="A899" s="78"/>
      <c r="B899" s="13"/>
      <c r="D899" s="13"/>
      <c r="E899" s="13"/>
      <c r="G899" s="79"/>
      <c r="H899" s="79"/>
      <c r="J899" s="13"/>
      <c r="K899" s="13"/>
      <c r="O899" s="90"/>
    </row>
    <row r="900" spans="1:15" x14ac:dyDescent="0.2">
      <c r="A900" s="78"/>
      <c r="B900" s="13"/>
      <c r="C900" s="92"/>
      <c r="D900" s="13"/>
      <c r="E900" s="13"/>
      <c r="G900" s="91"/>
      <c r="H900" s="79"/>
      <c r="J900" s="13"/>
      <c r="K900" s="13"/>
      <c r="O900" s="90"/>
    </row>
    <row r="901" spans="1:15" x14ac:dyDescent="0.2">
      <c r="A901" s="78"/>
      <c r="B901" s="13"/>
      <c r="C901" s="92"/>
      <c r="D901" s="13"/>
      <c r="E901" s="13"/>
      <c r="G901" s="79"/>
      <c r="H901" s="79"/>
      <c r="J901" s="13"/>
      <c r="K901" s="13"/>
      <c r="O901" s="90"/>
    </row>
    <row r="902" spans="1:15" x14ac:dyDescent="0.2">
      <c r="A902" s="78"/>
      <c r="B902" s="13"/>
      <c r="C902" s="92"/>
      <c r="D902" s="13"/>
      <c r="E902" s="13"/>
      <c r="G902" s="79"/>
      <c r="H902" s="79"/>
      <c r="J902" s="13"/>
      <c r="K902" s="13"/>
      <c r="O902" s="90"/>
    </row>
    <row r="903" spans="1:15" x14ac:dyDescent="0.2">
      <c r="A903" s="78"/>
      <c r="B903" s="13"/>
      <c r="D903" s="13"/>
      <c r="E903" s="13"/>
      <c r="G903" s="79"/>
      <c r="H903" s="79"/>
      <c r="J903" s="13"/>
      <c r="K903" s="13"/>
      <c r="O903" s="90"/>
    </row>
    <row r="904" spans="1:15" x14ac:dyDescent="0.2">
      <c r="A904" s="78"/>
      <c r="B904" s="13"/>
      <c r="C904" s="92"/>
      <c r="D904" s="13"/>
      <c r="E904" s="13"/>
      <c r="G904" s="91"/>
      <c r="H904" s="79"/>
      <c r="J904" s="13"/>
      <c r="K904" s="13"/>
      <c r="O904" s="90"/>
    </row>
    <row r="905" spans="1:15" x14ac:dyDescent="0.2">
      <c r="A905" s="78"/>
      <c r="B905" s="13"/>
      <c r="C905" s="92"/>
      <c r="D905" s="13"/>
      <c r="E905" s="13"/>
      <c r="G905" s="79"/>
      <c r="H905" s="79"/>
      <c r="J905" s="13"/>
      <c r="K905" s="13"/>
      <c r="O905" s="90"/>
    </row>
    <row r="906" spans="1:15" x14ac:dyDescent="0.2">
      <c r="A906" s="78"/>
      <c r="B906" s="13"/>
      <c r="C906" s="92"/>
      <c r="D906" s="13"/>
      <c r="E906" s="13"/>
      <c r="G906" s="79"/>
      <c r="H906" s="79"/>
      <c r="J906" s="13"/>
      <c r="K906" s="13"/>
      <c r="O906" s="90"/>
    </row>
    <row r="907" spans="1:15" x14ac:dyDescent="0.2">
      <c r="A907" s="78"/>
      <c r="B907" s="13"/>
      <c r="D907" s="13"/>
      <c r="E907" s="13"/>
      <c r="G907" s="79"/>
      <c r="H907" s="79"/>
      <c r="J907" s="13"/>
      <c r="K907" s="13"/>
      <c r="O907" s="90"/>
    </row>
    <row r="908" spans="1:15" x14ac:dyDescent="0.2">
      <c r="A908" s="78"/>
      <c r="B908" s="13"/>
      <c r="C908" s="92"/>
      <c r="D908" s="13"/>
      <c r="E908" s="13"/>
      <c r="G908" s="91"/>
      <c r="H908" s="79"/>
      <c r="J908" s="13"/>
      <c r="K908" s="13"/>
      <c r="O908" s="90"/>
    </row>
    <row r="909" spans="1:15" x14ac:dyDescent="0.2">
      <c r="A909" s="78"/>
      <c r="B909" s="13"/>
      <c r="C909" s="92"/>
      <c r="D909" s="13"/>
      <c r="E909" s="13"/>
      <c r="G909" s="79"/>
      <c r="H909" s="79"/>
      <c r="J909" s="13"/>
      <c r="K909" s="13"/>
      <c r="O909" s="90"/>
    </row>
    <row r="910" spans="1:15" x14ac:dyDescent="0.2">
      <c r="A910" s="78"/>
      <c r="B910" s="13"/>
      <c r="C910" s="92"/>
      <c r="D910" s="13"/>
      <c r="E910" s="13"/>
      <c r="G910" s="79"/>
      <c r="H910" s="79"/>
      <c r="J910" s="13"/>
      <c r="K910" s="13"/>
      <c r="O910" s="90"/>
    </row>
    <row r="911" spans="1:15" x14ac:dyDescent="0.2">
      <c r="A911" s="78"/>
      <c r="B911" s="13"/>
      <c r="D911" s="13"/>
      <c r="E911" s="13"/>
      <c r="G911" s="79"/>
      <c r="H911" s="79"/>
      <c r="J911" s="13"/>
      <c r="K911" s="13"/>
      <c r="O911" s="90"/>
    </row>
    <row r="912" spans="1:15" x14ac:dyDescent="0.2">
      <c r="A912" s="78"/>
      <c r="B912" s="13"/>
      <c r="C912" s="92"/>
      <c r="D912" s="13"/>
      <c r="E912" s="13"/>
      <c r="G912" s="91"/>
      <c r="H912" s="79"/>
      <c r="J912" s="13"/>
      <c r="K912" s="13"/>
      <c r="O912" s="90"/>
    </row>
    <row r="913" spans="1:15" x14ac:dyDescent="0.2">
      <c r="A913" s="78"/>
      <c r="B913" s="13"/>
      <c r="C913" s="92"/>
      <c r="D913" s="13"/>
      <c r="E913" s="13"/>
      <c r="G913" s="79"/>
      <c r="H913" s="79"/>
      <c r="J913" s="13"/>
      <c r="K913" s="13"/>
      <c r="O913" s="90"/>
    </row>
    <row r="914" spans="1:15" x14ac:dyDescent="0.2">
      <c r="A914" s="78"/>
      <c r="B914" s="13"/>
      <c r="C914" s="92"/>
      <c r="D914" s="13"/>
      <c r="E914" s="13"/>
      <c r="G914" s="79"/>
      <c r="H914" s="79"/>
      <c r="J914" s="13"/>
      <c r="K914" s="13"/>
      <c r="O914" s="90"/>
    </row>
    <row r="915" spans="1:15" x14ac:dyDescent="0.2">
      <c r="A915" s="78"/>
      <c r="B915" s="13"/>
      <c r="D915" s="13"/>
      <c r="E915" s="13"/>
      <c r="G915" s="79"/>
      <c r="H915" s="79"/>
      <c r="J915" s="13"/>
      <c r="K915" s="13"/>
      <c r="O915" s="90"/>
    </row>
    <row r="916" spans="1:15" x14ac:dyDescent="0.2">
      <c r="A916" s="78"/>
      <c r="B916" s="13"/>
      <c r="C916" s="92"/>
      <c r="D916" s="13"/>
      <c r="E916" s="13"/>
      <c r="G916" s="91"/>
      <c r="H916" s="79"/>
      <c r="J916" s="13"/>
      <c r="K916" s="13"/>
      <c r="O916" s="90"/>
    </row>
    <row r="917" spans="1:15" x14ac:dyDescent="0.2">
      <c r="A917" s="78"/>
      <c r="B917" s="13"/>
      <c r="C917" s="92"/>
      <c r="D917" s="13"/>
      <c r="E917" s="13"/>
      <c r="G917" s="79"/>
      <c r="H917" s="79"/>
      <c r="J917" s="13"/>
      <c r="K917" s="13"/>
      <c r="O917" s="90"/>
    </row>
    <row r="918" spans="1:15" x14ac:dyDescent="0.2">
      <c r="A918" s="78"/>
      <c r="B918" s="13"/>
      <c r="C918" s="92"/>
      <c r="D918" s="13"/>
      <c r="E918" s="13"/>
      <c r="G918" s="79"/>
      <c r="H918" s="79"/>
      <c r="J918" s="13"/>
      <c r="K918" s="13"/>
      <c r="O918" s="90"/>
    </row>
    <row r="919" spans="1:15" x14ac:dyDescent="0.2">
      <c r="A919" s="78"/>
      <c r="B919" s="13"/>
      <c r="D919" s="13"/>
      <c r="E919" s="13"/>
      <c r="G919" s="79"/>
      <c r="H919" s="79"/>
      <c r="J919" s="13"/>
      <c r="K919" s="13"/>
      <c r="O919" s="90"/>
    </row>
    <row r="920" spans="1:15" x14ac:dyDescent="0.2">
      <c r="A920" s="78"/>
      <c r="B920" s="13"/>
      <c r="C920" s="92"/>
      <c r="D920" s="13"/>
      <c r="E920" s="13"/>
      <c r="G920" s="91"/>
      <c r="H920" s="79"/>
      <c r="J920" s="13"/>
      <c r="K920" s="13"/>
      <c r="O920" s="90"/>
    </row>
    <row r="921" spans="1:15" x14ac:dyDescent="0.2">
      <c r="A921" s="78"/>
      <c r="B921" s="13"/>
      <c r="C921" s="92"/>
      <c r="D921" s="13"/>
      <c r="E921" s="13"/>
      <c r="G921" s="79"/>
      <c r="H921" s="79"/>
      <c r="J921" s="13"/>
      <c r="K921" s="13"/>
      <c r="O921" s="90"/>
    </row>
    <row r="922" spans="1:15" x14ac:dyDescent="0.2">
      <c r="A922" s="78"/>
      <c r="B922" s="13"/>
      <c r="C922" s="92"/>
      <c r="D922" s="13"/>
      <c r="E922" s="13"/>
      <c r="G922" s="79"/>
      <c r="H922" s="79"/>
      <c r="J922" s="13"/>
      <c r="K922" s="13"/>
      <c r="O922" s="90"/>
    </row>
    <row r="923" spans="1:15" x14ac:dyDescent="0.2">
      <c r="A923" s="78"/>
      <c r="B923" s="13"/>
      <c r="D923" s="13"/>
      <c r="E923" s="13"/>
      <c r="G923" s="79"/>
      <c r="H923" s="79"/>
      <c r="J923" s="13"/>
      <c r="K923" s="13"/>
      <c r="O923" s="90"/>
    </row>
    <row r="924" spans="1:15" x14ac:dyDescent="0.2">
      <c r="A924" s="78"/>
      <c r="B924" s="13"/>
      <c r="C924" s="92"/>
      <c r="D924" s="13"/>
      <c r="E924" s="13"/>
      <c r="G924" s="91"/>
      <c r="H924" s="79"/>
      <c r="J924" s="13"/>
      <c r="K924" s="13"/>
      <c r="O924" s="90"/>
    </row>
    <row r="925" spans="1:15" x14ac:dyDescent="0.2">
      <c r="A925" s="78"/>
      <c r="B925" s="13"/>
      <c r="C925" s="92"/>
      <c r="D925" s="13"/>
      <c r="E925" s="13"/>
      <c r="G925" s="79"/>
      <c r="H925" s="79"/>
      <c r="J925" s="13"/>
      <c r="K925" s="13"/>
      <c r="O925" s="90"/>
    </row>
    <row r="926" spans="1:15" x14ac:dyDescent="0.2">
      <c r="A926" s="78"/>
      <c r="B926" s="13"/>
      <c r="C926" s="92"/>
      <c r="D926" s="13"/>
      <c r="E926" s="13"/>
      <c r="G926" s="79"/>
      <c r="H926" s="79"/>
      <c r="J926" s="13"/>
      <c r="K926" s="13"/>
      <c r="O926" s="90"/>
    </row>
    <row r="927" spans="1:15" x14ac:dyDescent="0.2">
      <c r="A927" s="78"/>
      <c r="B927" s="13"/>
      <c r="D927" s="13"/>
      <c r="E927" s="13"/>
      <c r="G927" s="79"/>
      <c r="H927" s="79"/>
      <c r="J927" s="13"/>
      <c r="K927" s="13"/>
      <c r="O927" s="90"/>
    </row>
    <row r="928" spans="1:15" x14ac:dyDescent="0.2">
      <c r="A928" s="78"/>
      <c r="B928" s="13"/>
      <c r="C928" s="92"/>
      <c r="D928" s="13"/>
      <c r="E928" s="13"/>
      <c r="G928" s="91"/>
      <c r="H928" s="79"/>
      <c r="J928" s="13"/>
      <c r="K928" s="13"/>
      <c r="O928" s="90"/>
    </row>
    <row r="929" spans="1:15" x14ac:dyDescent="0.2">
      <c r="A929" s="78"/>
      <c r="B929" s="13"/>
      <c r="C929" s="92"/>
      <c r="D929" s="13"/>
      <c r="E929" s="13"/>
      <c r="G929" s="79"/>
      <c r="H929" s="79"/>
      <c r="J929" s="13"/>
      <c r="K929" s="13"/>
      <c r="O929" s="90"/>
    </row>
    <row r="930" spans="1:15" x14ac:dyDescent="0.2">
      <c r="A930" s="78"/>
      <c r="B930" s="13"/>
      <c r="C930" s="92"/>
      <c r="D930" s="13"/>
      <c r="E930" s="13"/>
      <c r="G930" s="79"/>
      <c r="H930" s="79"/>
      <c r="J930" s="13"/>
      <c r="K930" s="13"/>
      <c r="O930" s="90"/>
    </row>
    <row r="931" spans="1:15" x14ac:dyDescent="0.2">
      <c r="A931" s="78"/>
      <c r="B931" s="13"/>
      <c r="D931" s="13"/>
      <c r="E931" s="13"/>
      <c r="G931" s="79"/>
      <c r="H931" s="79"/>
      <c r="J931" s="13"/>
      <c r="K931" s="13"/>
      <c r="O931" s="90"/>
    </row>
    <row r="932" spans="1:15" x14ac:dyDescent="0.2">
      <c r="A932" s="78"/>
      <c r="B932" s="13"/>
      <c r="C932" s="92"/>
      <c r="D932" s="13"/>
      <c r="E932" s="13"/>
      <c r="G932" s="91"/>
      <c r="H932" s="79"/>
      <c r="J932" s="13"/>
      <c r="K932" s="13"/>
      <c r="O932" s="90"/>
    </row>
    <row r="933" spans="1:15" x14ac:dyDescent="0.2">
      <c r="A933" s="78"/>
      <c r="B933" s="13"/>
      <c r="C933" s="92"/>
      <c r="D933" s="13"/>
      <c r="E933" s="13"/>
      <c r="G933" s="79"/>
      <c r="H933" s="79"/>
      <c r="J933" s="13"/>
      <c r="K933" s="13"/>
      <c r="O933" s="90"/>
    </row>
    <row r="934" spans="1:15" x14ac:dyDescent="0.2">
      <c r="A934" s="78"/>
      <c r="B934" s="13"/>
      <c r="C934" s="92"/>
      <c r="D934" s="13"/>
      <c r="E934" s="13"/>
      <c r="G934" s="79"/>
      <c r="H934" s="79"/>
      <c r="J934" s="13"/>
      <c r="K934" s="13"/>
      <c r="O934" s="90"/>
    </row>
    <row r="935" spans="1:15" x14ac:dyDescent="0.2">
      <c r="A935" s="78"/>
      <c r="B935" s="13"/>
      <c r="D935" s="13"/>
      <c r="E935" s="13"/>
      <c r="G935" s="79"/>
      <c r="H935" s="79"/>
      <c r="J935" s="13"/>
      <c r="K935" s="13"/>
      <c r="O935" s="90"/>
    </row>
    <row r="936" spans="1:15" x14ac:dyDescent="0.2">
      <c r="A936" s="78"/>
      <c r="B936" s="13"/>
      <c r="C936" s="92"/>
      <c r="D936" s="13"/>
      <c r="E936" s="13"/>
      <c r="G936" s="91"/>
      <c r="H936" s="79"/>
      <c r="J936" s="13"/>
      <c r="K936" s="13"/>
      <c r="O936" s="90"/>
    </row>
    <row r="937" spans="1:15" x14ac:dyDescent="0.2">
      <c r="A937" s="78"/>
      <c r="B937" s="13"/>
      <c r="C937" s="92"/>
      <c r="D937" s="13"/>
      <c r="E937" s="13"/>
      <c r="G937" s="79"/>
      <c r="H937" s="79"/>
      <c r="J937" s="13"/>
      <c r="K937" s="13"/>
      <c r="O937" s="90"/>
    </row>
    <row r="938" spans="1:15" x14ac:dyDescent="0.2">
      <c r="A938" s="78"/>
      <c r="B938" s="13"/>
      <c r="C938" s="92"/>
      <c r="D938" s="13"/>
      <c r="E938" s="13"/>
      <c r="G938" s="79"/>
      <c r="H938" s="79"/>
      <c r="J938" s="13"/>
      <c r="K938" s="13"/>
      <c r="O938" s="90"/>
    </row>
    <row r="939" spans="1:15" x14ac:dyDescent="0.2">
      <c r="A939" s="78"/>
      <c r="B939" s="13"/>
      <c r="D939" s="13"/>
      <c r="E939" s="13"/>
      <c r="G939" s="79"/>
      <c r="H939" s="79"/>
      <c r="J939" s="13"/>
      <c r="K939" s="13"/>
      <c r="O939" s="90"/>
    </row>
    <row r="940" spans="1:15" x14ac:dyDescent="0.2">
      <c r="A940" s="78"/>
      <c r="B940" s="13"/>
      <c r="C940" s="92"/>
      <c r="D940" s="13"/>
      <c r="E940" s="13"/>
      <c r="G940" s="91"/>
      <c r="H940" s="79"/>
      <c r="J940" s="13"/>
      <c r="K940" s="13"/>
      <c r="O940" s="90"/>
    </row>
    <row r="941" spans="1:15" x14ac:dyDescent="0.2">
      <c r="A941" s="78"/>
      <c r="B941" s="13"/>
      <c r="C941" s="92"/>
      <c r="D941" s="13"/>
      <c r="E941" s="13"/>
      <c r="G941" s="79"/>
      <c r="H941" s="79"/>
      <c r="J941" s="13"/>
      <c r="K941" s="13"/>
      <c r="O941" s="90"/>
    </row>
    <row r="942" spans="1:15" x14ac:dyDescent="0.2">
      <c r="A942" s="78"/>
      <c r="B942" s="13"/>
      <c r="C942" s="92"/>
      <c r="D942" s="13"/>
      <c r="E942" s="13"/>
      <c r="G942" s="79"/>
      <c r="H942" s="79"/>
      <c r="J942" s="13"/>
      <c r="K942" s="13"/>
      <c r="O942" s="90"/>
    </row>
    <row r="943" spans="1:15" x14ac:dyDescent="0.2">
      <c r="A943" s="78"/>
      <c r="B943" s="13"/>
      <c r="D943" s="13"/>
      <c r="E943" s="13"/>
      <c r="G943" s="79"/>
      <c r="H943" s="79"/>
      <c r="J943" s="13"/>
      <c r="K943" s="13"/>
      <c r="O943" s="90"/>
    </row>
    <row r="944" spans="1:15" x14ac:dyDescent="0.2">
      <c r="A944" s="78"/>
      <c r="B944" s="13"/>
      <c r="C944" s="92"/>
      <c r="D944" s="13"/>
      <c r="E944" s="13"/>
      <c r="G944" s="91"/>
      <c r="H944" s="79"/>
      <c r="J944" s="13"/>
      <c r="K944" s="13"/>
      <c r="O944" s="90"/>
    </row>
    <row r="945" spans="1:15" x14ac:dyDescent="0.2">
      <c r="A945" s="78"/>
      <c r="B945" s="13"/>
      <c r="C945" s="92"/>
      <c r="D945" s="13"/>
      <c r="E945" s="13"/>
      <c r="G945" s="79"/>
      <c r="H945" s="79"/>
      <c r="J945" s="13"/>
      <c r="K945" s="13"/>
      <c r="O945" s="90"/>
    </row>
    <row r="946" spans="1:15" x14ac:dyDescent="0.2">
      <c r="A946" s="78"/>
      <c r="B946" s="13"/>
      <c r="C946" s="92"/>
      <c r="D946" s="13"/>
      <c r="E946" s="13"/>
      <c r="G946" s="79"/>
      <c r="H946" s="79"/>
      <c r="J946" s="13"/>
      <c r="K946" s="13"/>
      <c r="O946" s="90"/>
    </row>
    <row r="947" spans="1:15" x14ac:dyDescent="0.2">
      <c r="A947" s="78"/>
      <c r="B947" s="13"/>
      <c r="D947" s="13"/>
      <c r="E947" s="13"/>
      <c r="G947" s="79"/>
      <c r="H947" s="79"/>
      <c r="J947" s="13"/>
      <c r="K947" s="13"/>
      <c r="O947" s="90"/>
    </row>
    <row r="948" spans="1:15" x14ac:dyDescent="0.2">
      <c r="A948" s="78"/>
      <c r="B948" s="13"/>
      <c r="C948" s="92"/>
      <c r="D948" s="13"/>
      <c r="E948" s="13"/>
      <c r="G948" s="91"/>
      <c r="H948" s="79"/>
      <c r="J948" s="13"/>
      <c r="K948" s="13"/>
      <c r="O948" s="90"/>
    </row>
    <row r="949" spans="1:15" x14ac:dyDescent="0.2">
      <c r="A949" s="78"/>
      <c r="B949" s="13"/>
      <c r="C949" s="92"/>
      <c r="D949" s="13"/>
      <c r="E949" s="13"/>
      <c r="G949" s="79"/>
      <c r="H949" s="79"/>
      <c r="J949" s="13"/>
      <c r="K949" s="13"/>
      <c r="O949" s="90"/>
    </row>
    <row r="950" spans="1:15" x14ac:dyDescent="0.2">
      <c r="A950" s="78"/>
      <c r="B950" s="13"/>
      <c r="C950" s="92"/>
      <c r="D950" s="13"/>
      <c r="E950" s="13"/>
      <c r="G950" s="79"/>
      <c r="H950" s="79"/>
      <c r="J950" s="13"/>
      <c r="K950" s="13"/>
      <c r="O950" s="90"/>
    </row>
    <row r="951" spans="1:15" x14ac:dyDescent="0.2">
      <c r="A951" s="78"/>
      <c r="B951" s="13"/>
      <c r="D951" s="13"/>
      <c r="E951" s="13"/>
      <c r="G951" s="79"/>
      <c r="H951" s="79"/>
      <c r="J951" s="13"/>
      <c r="K951" s="13"/>
      <c r="O951" s="90"/>
    </row>
    <row r="952" spans="1:15" x14ac:dyDescent="0.2">
      <c r="A952" s="78"/>
      <c r="B952" s="13"/>
      <c r="C952" s="92"/>
      <c r="D952" s="13"/>
      <c r="E952" s="13"/>
      <c r="G952" s="91"/>
      <c r="H952" s="79"/>
      <c r="J952" s="13"/>
      <c r="K952" s="13"/>
      <c r="O952" s="90"/>
    </row>
    <row r="953" spans="1:15" x14ac:dyDescent="0.2">
      <c r="A953" s="78"/>
      <c r="B953" s="13"/>
      <c r="C953" s="92"/>
      <c r="D953" s="13"/>
      <c r="E953" s="13"/>
      <c r="G953" s="79"/>
      <c r="H953" s="79"/>
      <c r="J953" s="13"/>
      <c r="K953" s="13"/>
      <c r="O953" s="90"/>
    </row>
    <row r="954" spans="1:15" x14ac:dyDescent="0.2">
      <c r="A954" s="78"/>
      <c r="B954" s="13"/>
      <c r="C954" s="92"/>
      <c r="D954" s="13"/>
      <c r="E954" s="13"/>
      <c r="G954" s="79"/>
      <c r="H954" s="79"/>
      <c r="J954" s="13"/>
      <c r="K954" s="13"/>
      <c r="O954" s="90"/>
    </row>
    <row r="955" spans="1:15" x14ac:dyDescent="0.2">
      <c r="A955" s="78"/>
      <c r="B955" s="13"/>
      <c r="D955" s="13"/>
      <c r="E955" s="13"/>
      <c r="G955" s="79"/>
      <c r="H955" s="79"/>
      <c r="J955" s="13"/>
      <c r="K955" s="13"/>
      <c r="O955" s="90"/>
    </row>
    <row r="956" spans="1:15" x14ac:dyDescent="0.2">
      <c r="A956" s="78"/>
      <c r="B956" s="13"/>
      <c r="C956" s="92"/>
      <c r="D956" s="13"/>
      <c r="E956" s="13"/>
      <c r="G956" s="91"/>
      <c r="H956" s="79"/>
      <c r="J956" s="13"/>
      <c r="K956" s="13"/>
      <c r="O956" s="90"/>
    </row>
    <row r="957" spans="1:15" x14ac:dyDescent="0.2">
      <c r="A957" s="78"/>
      <c r="B957" s="13"/>
      <c r="C957" s="92"/>
      <c r="D957" s="13"/>
      <c r="E957" s="13"/>
      <c r="G957" s="79"/>
      <c r="H957" s="79"/>
      <c r="J957" s="13"/>
      <c r="K957" s="13"/>
      <c r="O957" s="90"/>
    </row>
    <row r="958" spans="1:15" x14ac:dyDescent="0.2">
      <c r="A958" s="78"/>
      <c r="B958" s="13"/>
      <c r="C958" s="92"/>
      <c r="D958" s="13"/>
      <c r="E958" s="13"/>
      <c r="G958" s="79"/>
      <c r="H958" s="79"/>
      <c r="J958" s="13"/>
      <c r="K958" s="13"/>
      <c r="O958" s="90"/>
    </row>
    <row r="959" spans="1:15" x14ac:dyDescent="0.2">
      <c r="A959" s="78"/>
      <c r="B959" s="13"/>
      <c r="D959" s="13"/>
      <c r="E959" s="13"/>
      <c r="G959" s="79"/>
      <c r="H959" s="79"/>
      <c r="J959" s="13"/>
      <c r="K959" s="13"/>
      <c r="O959" s="90"/>
    </row>
    <row r="960" spans="1:15" x14ac:dyDescent="0.2">
      <c r="A960" s="78"/>
      <c r="B960" s="13"/>
      <c r="C960" s="92"/>
      <c r="D960" s="13"/>
      <c r="E960" s="13"/>
      <c r="G960" s="91"/>
      <c r="H960" s="79"/>
      <c r="J960" s="13"/>
      <c r="K960" s="13"/>
      <c r="O960" s="90"/>
    </row>
    <row r="961" spans="1:15" x14ac:dyDescent="0.2">
      <c r="A961" s="78"/>
      <c r="B961" s="13"/>
      <c r="C961" s="92"/>
      <c r="D961" s="13"/>
      <c r="E961" s="13"/>
      <c r="G961" s="79"/>
      <c r="H961" s="79"/>
      <c r="J961" s="13"/>
      <c r="K961" s="13"/>
      <c r="O961" s="90"/>
    </row>
    <row r="962" spans="1:15" x14ac:dyDescent="0.2">
      <c r="A962" s="78"/>
      <c r="B962" s="13"/>
      <c r="C962" s="92"/>
      <c r="D962" s="13"/>
      <c r="E962" s="13"/>
      <c r="G962" s="79"/>
      <c r="H962" s="79"/>
      <c r="J962" s="13"/>
      <c r="K962" s="13"/>
      <c r="O962" s="90"/>
    </row>
    <row r="963" spans="1:15" x14ac:dyDescent="0.2">
      <c r="A963" s="78"/>
      <c r="B963" s="13"/>
      <c r="D963" s="13"/>
      <c r="E963" s="13"/>
      <c r="G963" s="79"/>
      <c r="H963" s="79"/>
      <c r="J963" s="13"/>
      <c r="K963" s="13"/>
      <c r="O963" s="90"/>
    </row>
    <row r="964" spans="1:15" x14ac:dyDescent="0.2">
      <c r="A964" s="78"/>
      <c r="B964" s="13"/>
      <c r="C964" s="92"/>
      <c r="D964" s="13"/>
      <c r="E964" s="13"/>
      <c r="G964" s="91"/>
      <c r="H964" s="79"/>
      <c r="J964" s="13"/>
      <c r="K964" s="13"/>
      <c r="O964" s="90"/>
    </row>
    <row r="965" spans="1:15" x14ac:dyDescent="0.2">
      <c r="A965" s="78"/>
      <c r="B965" s="13"/>
      <c r="C965" s="92"/>
      <c r="D965" s="13"/>
      <c r="E965" s="13"/>
      <c r="G965" s="79"/>
      <c r="H965" s="79"/>
      <c r="J965" s="13"/>
      <c r="K965" s="13"/>
      <c r="O965" s="90"/>
    </row>
    <row r="966" spans="1:15" x14ac:dyDescent="0.2">
      <c r="A966" s="78"/>
      <c r="B966" s="13"/>
      <c r="C966" s="92"/>
      <c r="D966" s="13"/>
      <c r="E966" s="13"/>
      <c r="G966" s="79"/>
      <c r="H966" s="79"/>
      <c r="J966" s="13"/>
      <c r="K966" s="13"/>
      <c r="O966" s="90"/>
    </row>
    <row r="967" spans="1:15" x14ac:dyDescent="0.2">
      <c r="A967" s="78"/>
      <c r="B967" s="13"/>
      <c r="D967" s="13"/>
      <c r="E967" s="13"/>
      <c r="G967" s="79"/>
      <c r="H967" s="79"/>
      <c r="J967" s="13"/>
      <c r="K967" s="13"/>
      <c r="O967" s="90"/>
    </row>
    <row r="968" spans="1:15" x14ac:dyDescent="0.2">
      <c r="A968" s="78"/>
      <c r="B968" s="13"/>
      <c r="C968" s="92"/>
      <c r="D968" s="13"/>
      <c r="E968" s="13"/>
      <c r="G968" s="91"/>
      <c r="H968" s="79"/>
      <c r="J968" s="13"/>
      <c r="K968" s="13"/>
      <c r="O968" s="90"/>
    </row>
    <row r="969" spans="1:15" x14ac:dyDescent="0.2">
      <c r="A969" s="78"/>
      <c r="B969" s="13"/>
      <c r="C969" s="92"/>
      <c r="D969" s="13"/>
      <c r="E969" s="13"/>
      <c r="G969" s="79"/>
      <c r="H969" s="79"/>
      <c r="J969" s="13"/>
      <c r="K969" s="13"/>
      <c r="O969" s="90"/>
    </row>
    <row r="970" spans="1:15" x14ac:dyDescent="0.2">
      <c r="A970" s="78"/>
      <c r="B970" s="13"/>
      <c r="C970" s="92"/>
      <c r="D970" s="13"/>
      <c r="E970" s="13"/>
      <c r="G970" s="79"/>
      <c r="H970" s="79"/>
      <c r="J970" s="13"/>
      <c r="K970" s="13"/>
      <c r="O970" s="90"/>
    </row>
    <row r="971" spans="1:15" x14ac:dyDescent="0.2">
      <c r="A971" s="78"/>
      <c r="B971" s="13"/>
      <c r="D971" s="13"/>
      <c r="E971" s="13"/>
      <c r="G971" s="79"/>
      <c r="H971" s="79"/>
      <c r="J971" s="13"/>
      <c r="K971" s="13"/>
      <c r="O971" s="90"/>
    </row>
    <row r="972" spans="1:15" x14ac:dyDescent="0.2">
      <c r="A972" s="78"/>
      <c r="B972" s="13"/>
      <c r="C972" s="92"/>
      <c r="D972" s="13"/>
      <c r="E972" s="13"/>
      <c r="G972" s="91"/>
      <c r="H972" s="79"/>
      <c r="J972" s="13"/>
      <c r="K972" s="13"/>
      <c r="O972" s="90"/>
    </row>
    <row r="973" spans="1:15" x14ac:dyDescent="0.2">
      <c r="A973" s="78"/>
      <c r="B973" s="13"/>
      <c r="C973" s="92"/>
      <c r="D973" s="13"/>
      <c r="E973" s="13"/>
      <c r="G973" s="79"/>
      <c r="H973" s="79"/>
      <c r="J973" s="13"/>
      <c r="K973" s="13"/>
      <c r="O973" s="90"/>
    </row>
    <row r="974" spans="1:15" x14ac:dyDescent="0.2">
      <c r="A974" s="78"/>
      <c r="B974" s="13"/>
      <c r="C974" s="92"/>
      <c r="D974" s="13"/>
      <c r="E974" s="13"/>
      <c r="G974" s="79"/>
      <c r="H974" s="79"/>
      <c r="J974" s="13"/>
      <c r="K974" s="13"/>
      <c r="O974" s="90"/>
    </row>
    <row r="975" spans="1:15" x14ac:dyDescent="0.2">
      <c r="A975" s="78"/>
      <c r="B975" s="13"/>
      <c r="D975" s="13"/>
      <c r="E975" s="13"/>
      <c r="G975" s="79"/>
      <c r="H975" s="79"/>
      <c r="J975" s="13"/>
      <c r="K975" s="13"/>
      <c r="O975" s="90"/>
    </row>
    <row r="976" spans="1:15" x14ac:dyDescent="0.2">
      <c r="A976" s="78"/>
      <c r="B976" s="13"/>
      <c r="C976" s="92"/>
      <c r="D976" s="13"/>
      <c r="E976" s="13"/>
      <c r="G976" s="91"/>
      <c r="H976" s="79"/>
      <c r="J976" s="13"/>
      <c r="K976" s="13"/>
      <c r="O976" s="90"/>
    </row>
    <row r="977" spans="1:15" x14ac:dyDescent="0.2">
      <c r="A977" s="78"/>
      <c r="B977" s="13"/>
      <c r="C977" s="92"/>
      <c r="D977" s="13"/>
      <c r="E977" s="13"/>
      <c r="G977" s="79"/>
      <c r="H977" s="79"/>
      <c r="J977" s="13"/>
      <c r="K977" s="13"/>
      <c r="O977" s="90"/>
    </row>
    <row r="978" spans="1:15" x14ac:dyDescent="0.2">
      <c r="A978" s="78"/>
      <c r="B978" s="13"/>
      <c r="C978" s="92"/>
      <c r="D978" s="13"/>
      <c r="E978" s="13"/>
      <c r="G978" s="79"/>
      <c r="H978" s="79"/>
      <c r="J978" s="13"/>
      <c r="K978" s="13"/>
      <c r="O978" s="90"/>
    </row>
    <row r="979" spans="1:15" x14ac:dyDescent="0.2">
      <c r="A979" s="78"/>
      <c r="B979" s="13"/>
      <c r="D979" s="13"/>
      <c r="E979" s="13"/>
      <c r="G979" s="79"/>
      <c r="H979" s="79"/>
      <c r="J979" s="13"/>
      <c r="K979" s="13"/>
      <c r="O979" s="90"/>
    </row>
    <row r="980" spans="1:15" x14ac:dyDescent="0.2">
      <c r="A980" s="78"/>
      <c r="B980" s="13"/>
      <c r="C980" s="92"/>
      <c r="D980" s="13"/>
      <c r="E980" s="13"/>
      <c r="G980" s="91"/>
      <c r="H980" s="79"/>
      <c r="J980" s="13"/>
      <c r="K980" s="13"/>
      <c r="O980" s="90"/>
    </row>
    <row r="981" spans="1:15" x14ac:dyDescent="0.2">
      <c r="A981" s="78"/>
      <c r="B981" s="13"/>
      <c r="C981" s="92"/>
      <c r="D981" s="13"/>
      <c r="E981" s="13"/>
      <c r="G981" s="79"/>
      <c r="H981" s="79"/>
      <c r="J981" s="13"/>
      <c r="K981" s="13"/>
      <c r="O981" s="90"/>
    </row>
    <row r="982" spans="1:15" x14ac:dyDescent="0.2">
      <c r="A982" s="78"/>
      <c r="B982" s="13"/>
      <c r="C982" s="92"/>
      <c r="D982" s="13"/>
      <c r="E982" s="13"/>
      <c r="G982" s="79"/>
      <c r="H982" s="79"/>
      <c r="J982" s="13"/>
      <c r="K982" s="13"/>
      <c r="O982" s="90"/>
    </row>
    <row r="983" spans="1:15" x14ac:dyDescent="0.2">
      <c r="A983" s="78"/>
      <c r="B983" s="13"/>
      <c r="D983" s="13"/>
      <c r="E983" s="13"/>
      <c r="G983" s="79"/>
      <c r="H983" s="79"/>
      <c r="J983" s="13"/>
      <c r="K983" s="13"/>
      <c r="O983" s="90"/>
    </row>
    <row r="984" spans="1:15" x14ac:dyDescent="0.2">
      <c r="A984" s="78"/>
      <c r="B984" s="13"/>
      <c r="C984" s="92"/>
      <c r="D984" s="13"/>
      <c r="E984" s="13"/>
      <c r="G984" s="91"/>
      <c r="H984" s="79"/>
      <c r="J984" s="13"/>
      <c r="K984" s="13"/>
      <c r="O984" s="90"/>
    </row>
    <row r="985" spans="1:15" x14ac:dyDescent="0.2">
      <c r="A985" s="78"/>
      <c r="B985" s="13"/>
      <c r="C985" s="92"/>
      <c r="D985" s="13"/>
      <c r="E985" s="13"/>
      <c r="G985" s="79"/>
      <c r="H985" s="79"/>
      <c r="J985" s="13"/>
      <c r="K985" s="13"/>
      <c r="O985" s="90"/>
    </row>
    <row r="986" spans="1:15" x14ac:dyDescent="0.2">
      <c r="A986" s="78"/>
      <c r="B986" s="13"/>
      <c r="C986" s="92"/>
      <c r="D986" s="13"/>
      <c r="E986" s="13"/>
      <c r="G986" s="79"/>
      <c r="H986" s="79"/>
      <c r="J986" s="13"/>
      <c r="K986" s="13"/>
      <c r="O986" s="90"/>
    </row>
    <row r="987" spans="1:15" x14ac:dyDescent="0.2">
      <c r="A987" s="78"/>
      <c r="B987" s="13"/>
      <c r="D987" s="13"/>
      <c r="E987" s="13"/>
      <c r="G987" s="79"/>
      <c r="H987" s="79"/>
      <c r="J987" s="13"/>
      <c r="K987" s="13"/>
      <c r="O987" s="90"/>
    </row>
    <row r="988" spans="1:15" x14ac:dyDescent="0.2">
      <c r="A988" s="78"/>
      <c r="B988" s="13"/>
      <c r="C988" s="92"/>
      <c r="D988" s="13"/>
      <c r="E988" s="13"/>
      <c r="G988" s="91"/>
      <c r="H988" s="79"/>
      <c r="J988" s="13"/>
      <c r="K988" s="13"/>
      <c r="O988" s="90"/>
    </row>
    <row r="989" spans="1:15" x14ac:dyDescent="0.2">
      <c r="A989" s="78"/>
      <c r="B989" s="13"/>
      <c r="C989" s="92"/>
      <c r="D989" s="13"/>
      <c r="E989" s="13"/>
      <c r="G989" s="79"/>
      <c r="H989" s="79"/>
      <c r="J989" s="13"/>
      <c r="K989" s="13"/>
      <c r="O989" s="90"/>
    </row>
    <row r="990" spans="1:15" x14ac:dyDescent="0.2">
      <c r="A990" s="78"/>
      <c r="B990" s="13"/>
      <c r="C990" s="92"/>
      <c r="D990" s="13"/>
      <c r="E990" s="13"/>
      <c r="G990" s="79"/>
      <c r="H990" s="79"/>
      <c r="J990" s="13"/>
      <c r="K990" s="13"/>
      <c r="O990" s="90"/>
    </row>
    <row r="991" spans="1:15" x14ac:dyDescent="0.2">
      <c r="A991" s="78"/>
      <c r="B991" s="13"/>
      <c r="D991" s="13"/>
      <c r="E991" s="13"/>
      <c r="G991" s="79"/>
      <c r="H991" s="79"/>
      <c r="J991" s="13"/>
      <c r="K991" s="13"/>
      <c r="O991" s="90"/>
    </row>
    <row r="992" spans="1:15" x14ac:dyDescent="0.2">
      <c r="A992" s="78"/>
      <c r="B992" s="13"/>
      <c r="C992" s="92"/>
      <c r="D992" s="13"/>
      <c r="E992" s="13"/>
      <c r="G992" s="91"/>
      <c r="H992" s="79"/>
      <c r="J992" s="13"/>
      <c r="K992" s="13"/>
      <c r="O992" s="90"/>
    </row>
    <row r="993" spans="1:15" x14ac:dyDescent="0.2">
      <c r="A993" s="78"/>
      <c r="B993" s="13"/>
      <c r="C993" s="92"/>
      <c r="D993" s="13"/>
      <c r="E993" s="13"/>
      <c r="G993" s="79"/>
      <c r="H993" s="79"/>
      <c r="J993" s="13"/>
      <c r="K993" s="13"/>
      <c r="O993" s="90"/>
    </row>
    <row r="994" spans="1:15" x14ac:dyDescent="0.2">
      <c r="A994" s="78"/>
      <c r="B994" s="13"/>
      <c r="C994" s="92"/>
      <c r="D994" s="13"/>
      <c r="E994" s="13"/>
      <c r="G994" s="79"/>
      <c r="H994" s="79"/>
      <c r="J994" s="13"/>
      <c r="K994" s="13"/>
      <c r="O994" s="90"/>
    </row>
    <row r="995" spans="1:15" x14ac:dyDescent="0.2">
      <c r="A995" s="78"/>
      <c r="B995" s="13"/>
      <c r="D995" s="13"/>
      <c r="E995" s="13"/>
      <c r="G995" s="79"/>
      <c r="H995" s="79"/>
      <c r="J995" s="13"/>
      <c r="K995" s="13"/>
      <c r="O995" s="90"/>
    </row>
    <row r="996" spans="1:15" x14ac:dyDescent="0.2">
      <c r="A996" s="78"/>
      <c r="B996" s="13"/>
      <c r="C996" s="92"/>
      <c r="D996" s="13"/>
      <c r="E996" s="13"/>
      <c r="G996" s="91"/>
      <c r="H996" s="79"/>
      <c r="J996" s="13"/>
      <c r="K996" s="13"/>
      <c r="O996" s="90"/>
    </row>
    <row r="997" spans="1:15" x14ac:dyDescent="0.2">
      <c r="A997" s="78"/>
      <c r="B997" s="13"/>
      <c r="C997" s="92"/>
      <c r="D997" s="13"/>
      <c r="E997" s="13"/>
      <c r="G997" s="79"/>
      <c r="H997" s="79"/>
      <c r="J997" s="13"/>
      <c r="K997" s="13"/>
      <c r="O997" s="90"/>
    </row>
    <row r="998" spans="1:15" x14ac:dyDescent="0.2">
      <c r="A998" s="78"/>
      <c r="B998" s="13"/>
      <c r="C998" s="92"/>
      <c r="D998" s="13"/>
      <c r="E998" s="13"/>
      <c r="G998" s="79"/>
      <c r="H998" s="79"/>
      <c r="J998" s="13"/>
      <c r="K998" s="13"/>
      <c r="O998" s="90"/>
    </row>
    <row r="999" spans="1:15" x14ac:dyDescent="0.2">
      <c r="A999" s="78"/>
      <c r="B999" s="13"/>
      <c r="D999" s="13"/>
      <c r="E999" s="13"/>
      <c r="G999" s="79"/>
      <c r="H999" s="79"/>
      <c r="J999" s="13"/>
      <c r="K999" s="13"/>
      <c r="O999" s="90"/>
    </row>
    <row r="1000" spans="1:15" x14ac:dyDescent="0.2">
      <c r="A1000" s="78"/>
      <c r="B1000" s="13"/>
      <c r="C1000" s="92"/>
      <c r="D1000" s="13"/>
      <c r="E1000" s="13"/>
      <c r="G1000" s="91"/>
      <c r="H1000" s="79"/>
      <c r="J1000" s="13"/>
      <c r="K1000" s="13"/>
      <c r="O1000" s="90"/>
    </row>
  </sheetData>
  <dataValidations count="3">
    <dataValidation type="list" allowBlank="1" showInputMessage="1" showErrorMessage="1" sqref="F2:F1000" xr:uid="{00000000-0002-0000-0000-000000000000}">
      <formula1>"Géry,Véronique,Christian,Martine,Francis,Michel"</formula1>
    </dataValidation>
    <dataValidation type="list" allowBlank="1" showInputMessage="1" showErrorMessage="1" sqref="I2:I1000" xr:uid="{00000000-0002-0000-0000-000001000000}">
      <formula1>"STIG,VSL,TPMR"</formula1>
    </dataValidation>
    <dataValidation type="list" allowBlank="1" showInputMessage="1" showErrorMessage="1" sqref="L2:L1000" xr:uid="{00000000-0002-0000-0000-000002000000}">
      <formula1>"OUI,NON"</formula1>
    </dataValidation>
  </dataValidations>
  <pageMargins left="0.7" right="0.7" top="0.75" bottom="0.75" header="0.3" footer="0.3"/>
  <pageSetup paperSize="9" orientation="portrait" horizontalDpi="4294967293" vertic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00B050"/>
    <pageSetUpPr fitToPage="1"/>
  </sheetPr>
  <dimension ref="A1:AC105"/>
  <sheetViews>
    <sheetView showGridLines="0" showRowColHeaders="0" tabSelected="1" zoomScale="85" zoomScaleNormal="85" workbookViewId="0">
      <selection activeCell="O35" sqref="O35"/>
    </sheetView>
  </sheetViews>
  <sheetFormatPr baseColWidth="10" defaultColWidth="9.140625" defaultRowHeight="12.75" x14ac:dyDescent="0.2"/>
  <cols>
    <col min="1" max="2" width="23.140625" customWidth="1"/>
    <col min="3" max="3" width="33.42578125" customWidth="1"/>
    <col min="4" max="4" width="16.140625" customWidth="1"/>
    <col min="5" max="5" width="26" customWidth="1"/>
    <col min="6" max="6" width="17.7109375" customWidth="1"/>
    <col min="7" max="10" width="9.140625" style="62"/>
    <col min="11" max="11" width="16.85546875" style="62" customWidth="1"/>
    <col min="12" max="22" width="9.140625" style="62"/>
    <col min="23" max="23" width="25.5703125" hidden="1" customWidth="1"/>
    <col min="24" max="26" width="9.140625" hidden="1" customWidth="1"/>
  </cols>
  <sheetData>
    <row r="1" spans="1:29" ht="48" customHeight="1" x14ac:dyDescent="0.35">
      <c r="A1" s="1"/>
      <c r="B1" s="1"/>
      <c r="C1" s="97" t="str">
        <f>VLOOKUP($A$16,Source!$A$2:$O$1000,3,0)</f>
        <v>Résidence CPAS</v>
      </c>
      <c r="E1" s="124" t="s">
        <v>54</v>
      </c>
      <c r="F1" s="125"/>
    </row>
    <row r="2" spans="1:29" ht="11.25" customHeight="1" x14ac:dyDescent="0.35">
      <c r="A2" s="1"/>
      <c r="B2" s="1"/>
      <c r="E2" s="126"/>
      <c r="F2" s="127"/>
      <c r="W2" s="13"/>
    </row>
    <row r="3" spans="1:29" ht="19.5" customHeight="1" x14ac:dyDescent="0.2">
      <c r="A3" s="117"/>
      <c r="B3" s="118"/>
      <c r="C3" s="27"/>
    </row>
    <row r="4" spans="1:29" ht="18" customHeight="1" x14ac:dyDescent="0.2">
      <c r="A4" s="53" t="s">
        <v>36</v>
      </c>
      <c r="B4" s="28"/>
      <c r="C4" s="21"/>
      <c r="E4" s="113" t="str">
        <f>VLOOKUP($A$16,Source!$A$2:$O$1000,2,0)</f>
        <v>Doudou Charles</v>
      </c>
      <c r="F4" s="43"/>
      <c r="W4" s="40" t="s">
        <v>25</v>
      </c>
      <c r="X4" s="40"/>
    </row>
    <row r="5" spans="1:29" ht="18" customHeight="1" x14ac:dyDescent="0.2">
      <c r="A5" s="54" t="s">
        <v>37</v>
      </c>
      <c r="B5" s="24"/>
      <c r="C5" s="23"/>
      <c r="E5" s="94"/>
      <c r="F5" s="43"/>
      <c r="W5" s="40" t="s">
        <v>26</v>
      </c>
      <c r="X5" s="40"/>
    </row>
    <row r="6" spans="1:29" ht="18" customHeight="1" x14ac:dyDescent="0.2">
      <c r="A6" s="54" t="s">
        <v>38</v>
      </c>
      <c r="B6" s="24"/>
      <c r="C6" s="23"/>
      <c r="E6" s="103" t="str">
        <f>IF(C1=0,"",C1)</f>
        <v>Résidence CPAS</v>
      </c>
      <c r="F6" s="43"/>
      <c r="W6" s="40" t="s">
        <v>52</v>
      </c>
      <c r="X6" s="40"/>
    </row>
    <row r="7" spans="1:29" ht="18" customHeight="1" x14ac:dyDescent="0.3">
      <c r="A7" s="55" t="s">
        <v>41</v>
      </c>
      <c r="B7" s="24"/>
      <c r="C7" s="23"/>
      <c r="E7" s="104" t="str">
        <f>VLOOKUP($A$16,Source!$A$2:$O$1000,4,0)</f>
        <v>Rue de l'église 4</v>
      </c>
      <c r="F7" s="43"/>
      <c r="AB7" s="46"/>
      <c r="AC7" s="46"/>
    </row>
    <row r="8" spans="1:29" ht="18" customHeight="1" x14ac:dyDescent="0.2">
      <c r="A8" s="54" t="s">
        <v>53</v>
      </c>
      <c r="B8" s="24"/>
      <c r="C8" s="23"/>
      <c r="E8" s="103" t="str">
        <f>VLOOKUP($A$16,Source!$A$2:$O$1000,5,0)</f>
        <v>7190 Ecaussinnes</v>
      </c>
      <c r="F8" s="43"/>
      <c r="AB8" s="47"/>
      <c r="AC8" s="47"/>
    </row>
    <row r="9" spans="1:29" ht="18" customHeight="1" x14ac:dyDescent="0.2">
      <c r="A9" s="57"/>
      <c r="B9" s="26"/>
      <c r="C9" s="25"/>
      <c r="W9" s="49">
        <v>0</v>
      </c>
      <c r="X9" s="41">
        <v>0</v>
      </c>
      <c r="AB9" s="47"/>
      <c r="AC9" s="47"/>
    </row>
    <row r="10" spans="1:29" ht="18" customHeight="1" x14ac:dyDescent="0.2">
      <c r="A10" s="56" t="s">
        <v>39</v>
      </c>
      <c r="B10" s="24"/>
      <c r="C10" s="23"/>
      <c r="W10" s="40" t="s">
        <v>27</v>
      </c>
      <c r="X10" s="41">
        <v>1</v>
      </c>
      <c r="AB10" s="47"/>
      <c r="AC10" s="47"/>
    </row>
    <row r="11" spans="1:29" ht="15.75" customHeight="1" x14ac:dyDescent="0.2">
      <c r="A11" s="54" t="s">
        <v>38</v>
      </c>
      <c r="B11" s="66"/>
      <c r="C11" s="23"/>
      <c r="W11" s="40" t="s">
        <v>30</v>
      </c>
      <c r="X11" s="41">
        <v>3</v>
      </c>
      <c r="AB11" s="47"/>
      <c r="AC11" s="47"/>
    </row>
    <row r="12" spans="1:29" ht="16.5" customHeight="1" x14ac:dyDescent="0.2">
      <c r="A12" s="54" t="s">
        <v>40</v>
      </c>
      <c r="B12" s="74"/>
      <c r="C12" s="23"/>
      <c r="W12" s="40" t="s">
        <v>28</v>
      </c>
      <c r="X12" s="41">
        <v>4</v>
      </c>
      <c r="AB12" s="47"/>
      <c r="AC12" s="47"/>
    </row>
    <row r="13" spans="1:29" ht="15.75" customHeight="1" x14ac:dyDescent="0.2">
      <c r="A13" s="57" t="s">
        <v>49</v>
      </c>
      <c r="B13" s="106" t="str">
        <f>VLOOKUP($A$16,Source!A2:O1000,6,0)</f>
        <v>Véronique</v>
      </c>
      <c r="C13" s="25"/>
      <c r="E13" s="95"/>
      <c r="W13" s="40"/>
      <c r="X13" s="41"/>
      <c r="AB13" s="47"/>
      <c r="AC13" s="47"/>
    </row>
    <row r="14" spans="1:29" ht="15.75" customHeight="1" x14ac:dyDescent="0.2">
      <c r="A14" s="66"/>
      <c r="B14" s="24"/>
      <c r="C14" s="24"/>
      <c r="W14" s="40"/>
      <c r="X14" s="41"/>
      <c r="AB14" s="47"/>
      <c r="AC14" s="47"/>
    </row>
    <row r="15" spans="1:29" s="62" customFormat="1" ht="15.75" customHeight="1" x14ac:dyDescent="0.2">
      <c r="A15" s="3" t="s">
        <v>43</v>
      </c>
      <c r="B15" s="3" t="s">
        <v>44</v>
      </c>
      <c r="C15" s="3" t="s">
        <v>45</v>
      </c>
      <c r="D15"/>
      <c r="E15"/>
      <c r="F15"/>
      <c r="W15" s="67"/>
      <c r="AB15" s="64"/>
      <c r="AC15" s="64"/>
    </row>
    <row r="16" spans="1:29" s="62" customFormat="1" ht="15.75" customHeight="1" x14ac:dyDescent="0.2">
      <c r="A16" s="113">
        <v>3</v>
      </c>
      <c r="B16" s="105">
        <f>VLOOKUP($A$16,Source!$A$2:$O$1000,7,0)</f>
        <v>43259</v>
      </c>
      <c r="C16" s="75">
        <f>IF(B16="","",EDATE(B16,1))</f>
        <v>43289</v>
      </c>
      <c r="D16"/>
      <c r="E16"/>
      <c r="F16" s="68"/>
      <c r="W16" s="67"/>
      <c r="AB16" s="64"/>
      <c r="AC16" s="64"/>
    </row>
    <row r="17" spans="1:29" ht="10.5" customHeight="1" x14ac:dyDescent="0.2">
      <c r="C17" s="10"/>
      <c r="W17" s="40" t="s">
        <v>29</v>
      </c>
      <c r="X17" s="41">
        <v>5</v>
      </c>
      <c r="Y17" s="48"/>
      <c r="Z17" s="10"/>
    </row>
    <row r="18" spans="1:29" ht="19.5" customHeight="1" x14ac:dyDescent="0.2">
      <c r="A18" s="128" t="s">
        <v>19</v>
      </c>
      <c r="B18" s="129"/>
      <c r="C18" s="8"/>
      <c r="D18" s="8"/>
      <c r="E18" s="8"/>
      <c r="F18" s="9"/>
    </row>
    <row r="19" spans="1:29" ht="15.75" customHeight="1" x14ac:dyDescent="0.2">
      <c r="A19" s="32" t="s">
        <v>24</v>
      </c>
      <c r="B19" s="29"/>
      <c r="C19" s="107">
        <f>VLOOKUP($A$16,Source!$A$2:$O$1000,8,0)</f>
        <v>43253</v>
      </c>
      <c r="D19" s="99"/>
      <c r="E19" s="22"/>
      <c r="F19" s="21"/>
      <c r="I19" s="63"/>
    </row>
    <row r="20" spans="1:29" ht="15.75" customHeight="1" x14ac:dyDescent="0.2">
      <c r="A20" s="33" t="s">
        <v>6</v>
      </c>
      <c r="B20" s="30"/>
      <c r="C20" s="108" t="str">
        <f>VLOOKUP($A$16,Source!$A$2:$O$1000,9,0)</f>
        <v>TPMR</v>
      </c>
      <c r="D20" s="99"/>
      <c r="E20" s="24"/>
      <c r="F20" s="23"/>
      <c r="L20" s="63"/>
      <c r="M20" s="63"/>
      <c r="N20" s="63"/>
      <c r="O20" s="63"/>
      <c r="P20" s="63"/>
      <c r="W20" s="45" t="s">
        <v>31</v>
      </c>
      <c r="X20" s="52" t="s">
        <v>16</v>
      </c>
      <c r="Y20" s="52" t="s">
        <v>17</v>
      </c>
      <c r="Z20" s="45" t="s">
        <v>51</v>
      </c>
    </row>
    <row r="21" spans="1:29" ht="15.75" customHeight="1" x14ac:dyDescent="0.2">
      <c r="A21" s="33" t="s">
        <v>7</v>
      </c>
      <c r="B21" s="30"/>
      <c r="C21" s="109" t="str">
        <f>VLOOKUP($A$16,Source!$A$2:$O$1000,10,0)</f>
        <v>Domicile</v>
      </c>
      <c r="D21" s="99"/>
      <c r="E21" s="24"/>
      <c r="F21" s="23"/>
      <c r="I21" s="76"/>
      <c r="J21" s="63"/>
      <c r="K21" s="63"/>
      <c r="L21" s="63"/>
      <c r="M21" s="63"/>
      <c r="N21" s="63"/>
      <c r="O21" s="63"/>
      <c r="P21" s="63"/>
      <c r="W21" s="14" t="s">
        <v>12</v>
      </c>
      <c r="X21" s="39">
        <v>12.68</v>
      </c>
      <c r="Y21" s="14">
        <v>15.85</v>
      </c>
      <c r="Z21" s="14">
        <v>0.35949999999999999</v>
      </c>
    </row>
    <row r="22" spans="1:29" ht="15.75" customHeight="1" x14ac:dyDescent="0.2">
      <c r="A22" s="33" t="s">
        <v>8</v>
      </c>
      <c r="B22" s="30"/>
      <c r="C22" s="109" t="str">
        <f>VLOOKUP($A$16,Source!$A$2:$O$1000,11,0)</f>
        <v>SHR Tilleriau 7060 Soignies</v>
      </c>
      <c r="D22" s="99"/>
      <c r="E22" s="24"/>
      <c r="F22" s="23"/>
      <c r="W22" s="15" t="s">
        <v>13</v>
      </c>
      <c r="X22" s="50">
        <v>1.05</v>
      </c>
      <c r="Y22" s="77">
        <v>1.27</v>
      </c>
      <c r="Z22" s="14">
        <v>0.35949999999999999</v>
      </c>
    </row>
    <row r="23" spans="1:29" ht="15.75" customHeight="1" x14ac:dyDescent="0.2">
      <c r="A23" s="33" t="s">
        <v>9</v>
      </c>
      <c r="B23" s="30"/>
      <c r="C23" s="109" t="str">
        <f>VLOOKUP($A$16,Source!A2:O1000,12,0)</f>
        <v>OUI</v>
      </c>
      <c r="D23" s="99"/>
      <c r="E23" s="24"/>
      <c r="F23" s="23"/>
      <c r="W23" s="16" t="s">
        <v>14</v>
      </c>
      <c r="X23" s="51">
        <v>1.05</v>
      </c>
      <c r="Y23" s="14">
        <v>1.1599999999999999</v>
      </c>
      <c r="Z23" s="14">
        <v>0.35949999999999999</v>
      </c>
      <c r="AB23" s="42"/>
      <c r="AC23" s="42"/>
    </row>
    <row r="24" spans="1:29" ht="15.75" customHeight="1" x14ac:dyDescent="0.2">
      <c r="A24" s="33" t="s">
        <v>18</v>
      </c>
      <c r="B24" s="30"/>
      <c r="C24" s="110">
        <f>VLOOKUP($A$16,Source!$A$2:$O$1000,13,0)</f>
        <v>18</v>
      </c>
      <c r="D24" s="99"/>
      <c r="E24" s="24"/>
      <c r="F24" s="23"/>
      <c r="W24" s="15" t="s">
        <v>15</v>
      </c>
      <c r="X24" s="50">
        <v>21.13</v>
      </c>
      <c r="Y24" s="77">
        <v>21.13</v>
      </c>
      <c r="Z24" s="77">
        <v>0</v>
      </c>
      <c r="AB24" s="42"/>
      <c r="AC24" s="42"/>
    </row>
    <row r="25" spans="1:29" ht="15.75" customHeight="1" x14ac:dyDescent="0.2">
      <c r="A25" s="34" t="s">
        <v>20</v>
      </c>
      <c r="B25" s="31"/>
      <c r="C25" s="111">
        <f>VLOOKUP($A$16,Source!$A$2:$O$1000,14,0)</f>
        <v>0</v>
      </c>
      <c r="D25" s="98"/>
      <c r="E25" s="26"/>
      <c r="F25" s="25"/>
      <c r="W25" s="43"/>
      <c r="X25" s="44"/>
      <c r="Y25" s="44"/>
      <c r="AB25" s="42"/>
      <c r="AC25" s="42"/>
    </row>
    <row r="26" spans="1:29" ht="9" customHeight="1" x14ac:dyDescent="0.2">
      <c r="F26" s="11"/>
      <c r="G26" s="64"/>
      <c r="W26" s="43"/>
      <c r="X26" s="44"/>
      <c r="Y26" s="44"/>
      <c r="AB26" s="42"/>
      <c r="AC26" s="42"/>
    </row>
    <row r="27" spans="1:29" s="2" customFormat="1" ht="20.100000000000001" customHeight="1" x14ac:dyDescent="0.2">
      <c r="A27" s="3" t="s">
        <v>0</v>
      </c>
      <c r="B27" s="130" t="s">
        <v>1</v>
      </c>
      <c r="C27" s="131"/>
      <c r="D27" s="132"/>
      <c r="E27" s="4" t="s">
        <v>2</v>
      </c>
      <c r="F27" s="3" t="s">
        <v>3</v>
      </c>
      <c r="G27" s="65"/>
      <c r="H27" s="65"/>
      <c r="I27" s="65"/>
      <c r="J27" s="65"/>
      <c r="K27" s="65"/>
      <c r="L27" s="65"/>
      <c r="M27" s="65"/>
      <c r="N27" s="65"/>
      <c r="O27" s="65"/>
      <c r="P27" s="65"/>
      <c r="Q27" s="65"/>
      <c r="R27" s="65"/>
      <c r="S27" s="65"/>
      <c r="T27" s="65"/>
      <c r="U27" s="65"/>
      <c r="V27" s="65"/>
      <c r="W27" s="43"/>
      <c r="X27" s="44"/>
      <c r="Y27" s="44"/>
      <c r="AA27"/>
      <c r="AB27" s="42"/>
      <c r="AC27" s="42"/>
    </row>
    <row r="28" spans="1:29" s="2" customFormat="1" ht="20.100000000000001" customHeight="1" x14ac:dyDescent="0.2">
      <c r="A28" s="35">
        <f>IF(C20&lt;&gt;"STIG",1,C24)</f>
        <v>1</v>
      </c>
      <c r="B28" s="133" t="str">
        <f>IF(C20="STIG","Nombre de kilomètres","forfait PRISE EN CHARGE (inclus 10 km)")</f>
        <v>forfait PRISE EN CHARGE (inclus 10 km)</v>
      </c>
      <c r="C28" s="134"/>
      <c r="D28" s="135"/>
      <c r="E28" s="17">
        <f>IF(C20="STIG",0.3595,IF(C20="VSL",12.68,15.85))</f>
        <v>15.85</v>
      </c>
      <c r="F28" s="19">
        <f>A28*E28</f>
        <v>15.85</v>
      </c>
      <c r="G28" s="65"/>
      <c r="H28" s="65"/>
      <c r="I28" s="65"/>
      <c r="J28" s="65"/>
      <c r="K28" s="65"/>
      <c r="L28" s="65"/>
      <c r="M28" s="65"/>
      <c r="N28" s="65"/>
      <c r="O28" s="65"/>
      <c r="P28" s="65"/>
      <c r="Q28" s="65"/>
      <c r="R28" s="65"/>
      <c r="S28" s="65"/>
      <c r="T28" s="65"/>
      <c r="U28" s="65"/>
      <c r="V28" s="65"/>
      <c r="W28" s="43"/>
      <c r="X28" s="44"/>
      <c r="Y28" s="44"/>
      <c r="AA28"/>
      <c r="AB28" s="42"/>
      <c r="AC28" s="42"/>
    </row>
    <row r="29" spans="1:29" s="2" customFormat="1" ht="20.100000000000001" customHeight="1" x14ac:dyDescent="0.2">
      <c r="A29" s="35">
        <f>IF(C20&lt;&gt;"STIG",IF(AND(C24&gt;10,C24&lt;20),C24-10,IF(C24&lt;11,0,10)),"")</f>
        <v>8</v>
      </c>
      <c r="B29" s="114" t="str">
        <f>IF(C20="STIG","","de 11 à 20 km")</f>
        <v>de 11 à 20 km</v>
      </c>
      <c r="C29" s="115"/>
      <c r="D29" s="116"/>
      <c r="E29" s="17">
        <f>IF(C20="STIG","",IF(C20="VSL",1.05,1.27))</f>
        <v>1.27</v>
      </c>
      <c r="F29" s="19">
        <f>IFERROR(A29*E29,"")</f>
        <v>10.16</v>
      </c>
      <c r="G29" s="65"/>
      <c r="H29" s="65"/>
      <c r="I29" s="65"/>
      <c r="J29" s="65"/>
      <c r="K29" s="65"/>
      <c r="L29" s="65"/>
      <c r="M29" s="65"/>
      <c r="N29" s="65"/>
      <c r="O29" s="65"/>
      <c r="P29" s="65"/>
      <c r="Q29" s="65"/>
      <c r="R29" s="65"/>
      <c r="S29" s="65"/>
      <c r="T29" s="65"/>
      <c r="U29" s="65"/>
      <c r="V29" s="65"/>
      <c r="W29" s="43"/>
      <c r="X29" s="44"/>
      <c r="Y29" s="44"/>
      <c r="AA29"/>
      <c r="AB29" s="42"/>
      <c r="AC29" s="42"/>
    </row>
    <row r="30" spans="1:29" s="2" customFormat="1" ht="20.100000000000001" customHeight="1" x14ac:dyDescent="0.2">
      <c r="A30" s="35">
        <f>IF(C20&lt;&gt;"STIG",IF(C24&lt;21,0,C24-20),"")</f>
        <v>0</v>
      </c>
      <c r="B30" s="114" t="str">
        <f>IF(C20="STIG","","&gt; 20 km")</f>
        <v>&gt; 20 km</v>
      </c>
      <c r="C30" s="115"/>
      <c r="D30" s="116"/>
      <c r="E30" s="17">
        <f>IF(C20="STIG","",IF(C20="VSL",1.05,1.16))</f>
        <v>1.1599999999999999</v>
      </c>
      <c r="F30" s="19">
        <f>IFERROR(A30*E30,"")</f>
        <v>0</v>
      </c>
      <c r="G30" s="65"/>
      <c r="H30" s="65"/>
      <c r="I30" s="65"/>
      <c r="J30" s="65"/>
      <c r="K30" s="65"/>
      <c r="L30" s="65"/>
      <c r="M30" s="65"/>
      <c r="N30" s="65"/>
      <c r="O30" s="65"/>
      <c r="P30" s="65"/>
      <c r="Q30" s="65"/>
      <c r="R30" s="65"/>
      <c r="S30" s="65"/>
      <c r="T30" s="65"/>
      <c r="U30" s="65"/>
      <c r="V30" s="65"/>
      <c r="W30" s="43"/>
      <c r="X30" s="44"/>
      <c r="Y30" s="44"/>
      <c r="AA30"/>
      <c r="AB30" s="42"/>
      <c r="AC30" s="42"/>
    </row>
    <row r="31" spans="1:29" s="2" customFormat="1" ht="20.100000000000001" customHeight="1" x14ac:dyDescent="0.2">
      <c r="A31" s="35">
        <f>IF(C20="STIG","",0)</f>
        <v>0</v>
      </c>
      <c r="B31" s="114" t="str">
        <f>IF(C20="STIG","","1/2h d'attente au prix de 21,13€")</f>
        <v>1/2h d'attente au prix de 21,13€</v>
      </c>
      <c r="C31" s="115"/>
      <c r="D31" s="116"/>
      <c r="E31" s="17">
        <f>IF(C20="STIG","",21.3)</f>
        <v>21.3</v>
      </c>
      <c r="F31" s="19">
        <f>IFERROR(A31*E31,"")</f>
        <v>0</v>
      </c>
      <c r="G31" s="65"/>
      <c r="H31" s="65"/>
      <c r="I31" s="65"/>
      <c r="J31" s="65"/>
      <c r="K31" s="65"/>
      <c r="L31" s="65"/>
      <c r="M31" s="65"/>
      <c r="N31" s="65"/>
      <c r="O31" s="65"/>
      <c r="P31" s="65"/>
      <c r="Q31" s="65"/>
      <c r="R31" s="65"/>
      <c r="S31" s="65"/>
      <c r="T31" s="65"/>
      <c r="U31" s="65"/>
      <c r="V31" s="65"/>
      <c r="W31" s="43"/>
      <c r="X31" s="44"/>
      <c r="Y31" s="44"/>
      <c r="AA31"/>
      <c r="AB31" s="42"/>
      <c r="AC31" s="42"/>
    </row>
    <row r="32" spans="1:29" s="2" customFormat="1" ht="20.100000000000001" customHeight="1" x14ac:dyDescent="0.2">
      <c r="A32" s="36"/>
      <c r="B32" s="121"/>
      <c r="C32" s="122"/>
      <c r="D32" s="123"/>
      <c r="E32" s="18"/>
      <c r="F32" s="20" t="str">
        <f>IF(E32="","",A32*E32)</f>
        <v/>
      </c>
      <c r="G32" s="65"/>
      <c r="H32" s="65"/>
      <c r="I32" s="65"/>
      <c r="J32" s="65"/>
      <c r="K32" s="65"/>
      <c r="L32" s="65"/>
      <c r="M32" s="65"/>
      <c r="N32" s="65"/>
      <c r="O32" s="65"/>
      <c r="P32" s="65"/>
      <c r="Q32" s="65"/>
      <c r="R32" s="65"/>
      <c r="S32" s="65"/>
      <c r="T32" s="65"/>
      <c r="U32" s="65"/>
      <c r="V32" s="65"/>
      <c r="W32" s="43"/>
      <c r="X32" s="44"/>
      <c r="Y32" s="44"/>
      <c r="AA32"/>
      <c r="AB32" s="42"/>
      <c r="AC32" s="42"/>
    </row>
    <row r="33" spans="1:25" s="2" customFormat="1" ht="20.100000000000001" customHeight="1" x14ac:dyDescent="0.2">
      <c r="A33" s="5"/>
      <c r="B33" s="5"/>
      <c r="C33" s="5"/>
      <c r="E33" s="6" t="s">
        <v>4</v>
      </c>
      <c r="F33" s="113">
        <f>SUM(F28:F32)</f>
        <v>26.009999999999998</v>
      </c>
      <c r="G33" s="65"/>
      <c r="H33" s="65"/>
      <c r="I33" s="65"/>
      <c r="J33" s="65"/>
      <c r="K33" s="65"/>
      <c r="L33" s="65"/>
      <c r="M33" s="65"/>
      <c r="N33" s="65"/>
      <c r="O33" s="65"/>
      <c r="P33" s="65"/>
      <c r="Q33" s="65"/>
      <c r="R33" s="65"/>
      <c r="S33" s="65"/>
      <c r="T33" s="65"/>
      <c r="U33" s="65"/>
      <c r="V33" s="65"/>
      <c r="W33" s="43"/>
      <c r="X33" s="44"/>
      <c r="Y33" s="44"/>
    </row>
    <row r="34" spans="1:25" s="2" customFormat="1" ht="20.100000000000001" customHeight="1" x14ac:dyDescent="0.2">
      <c r="A34" s="5"/>
      <c r="B34" s="5"/>
      <c r="C34" s="5"/>
      <c r="E34" s="12" t="s">
        <v>10</v>
      </c>
      <c r="F34" s="112">
        <f>VLOOKUP($A$16,Source!A2:O1000,15,0)</f>
        <v>0.5</v>
      </c>
      <c r="G34" s="65"/>
      <c r="H34" s="65"/>
      <c r="I34" s="65"/>
      <c r="J34" s="65"/>
      <c r="K34" s="65"/>
      <c r="L34" s="65"/>
      <c r="M34" s="65"/>
      <c r="N34" s="65"/>
      <c r="O34" s="65"/>
      <c r="P34" s="65"/>
      <c r="Q34" s="65"/>
      <c r="R34" s="65"/>
      <c r="S34" s="65"/>
      <c r="T34" s="65"/>
      <c r="U34" s="65"/>
      <c r="V34" s="65"/>
      <c r="W34" s="43"/>
      <c r="X34" s="44"/>
      <c r="Y34" s="44"/>
    </row>
    <row r="35" spans="1:25" s="2" customFormat="1" ht="20.100000000000001" customHeight="1" x14ac:dyDescent="0.2">
      <c r="A35" s="5"/>
      <c r="B35" s="5"/>
      <c r="C35" s="5"/>
      <c r="E35" s="12" t="s">
        <v>11</v>
      </c>
      <c r="F35" s="113">
        <f>F33*F34</f>
        <v>13.004999999999999</v>
      </c>
      <c r="G35" s="65"/>
      <c r="H35" s="65"/>
      <c r="I35" s="65"/>
      <c r="J35" s="65"/>
      <c r="K35" s="65"/>
      <c r="L35" s="65"/>
      <c r="M35" s="65"/>
      <c r="N35" s="65"/>
      <c r="O35" s="65"/>
      <c r="P35" s="65"/>
      <c r="Q35" s="65"/>
      <c r="R35" s="65"/>
      <c r="S35" s="65"/>
      <c r="T35" s="65"/>
      <c r="U35" s="65"/>
      <c r="V35" s="65"/>
      <c r="W35" s="43"/>
      <c r="X35" s="44"/>
      <c r="Y35" s="44"/>
    </row>
    <row r="36" spans="1:25" s="2" customFormat="1" ht="20.100000000000001" customHeight="1" x14ac:dyDescent="0.2">
      <c r="A36" s="5"/>
      <c r="B36" s="5"/>
      <c r="C36" s="5"/>
      <c r="E36" s="7" t="s">
        <v>5</v>
      </c>
      <c r="F36" s="113">
        <f>F33-F35</f>
        <v>13.004999999999999</v>
      </c>
      <c r="G36" s="65"/>
      <c r="H36" s="65"/>
      <c r="I36" s="65"/>
      <c r="J36" s="65"/>
      <c r="K36" s="65"/>
      <c r="L36" s="65"/>
      <c r="M36" s="65"/>
      <c r="N36" s="65"/>
      <c r="O36" s="65"/>
      <c r="P36" s="65"/>
      <c r="Q36" s="65"/>
      <c r="R36" s="65"/>
      <c r="S36" s="65"/>
      <c r="T36" s="65"/>
      <c r="U36" s="65"/>
      <c r="V36" s="65"/>
      <c r="W36" s="43"/>
      <c r="X36" s="44"/>
      <c r="Y36" s="44"/>
    </row>
    <row r="37" spans="1:25" s="2" customFormat="1" ht="20.100000000000001" customHeight="1" x14ac:dyDescent="0.2">
      <c r="A37" s="80" t="s">
        <v>47</v>
      </c>
      <c r="B37" s="81"/>
      <c r="C37" s="82"/>
      <c r="D37" s="69"/>
      <c r="E37" s="7"/>
      <c r="F37" s="58"/>
      <c r="G37" s="65"/>
      <c r="H37" s="65"/>
      <c r="I37" s="65"/>
      <c r="J37" s="65"/>
      <c r="K37" s="65"/>
      <c r="L37" s="65"/>
      <c r="M37" s="65"/>
      <c r="N37" s="65"/>
      <c r="O37" s="65"/>
      <c r="P37" s="65"/>
      <c r="Q37" s="65"/>
      <c r="R37" s="65"/>
      <c r="S37" s="65"/>
      <c r="T37" s="65"/>
      <c r="U37" s="65"/>
      <c r="V37" s="65"/>
      <c r="W37" s="43"/>
      <c r="X37" s="44"/>
      <c r="Y37" s="44"/>
    </row>
    <row r="38" spans="1:25" s="2" customFormat="1" ht="20.100000000000001" customHeight="1" x14ac:dyDescent="0.2">
      <c r="A38" s="83"/>
      <c r="B38" s="84"/>
      <c r="C38" s="85"/>
      <c r="D38" s="24"/>
      <c r="E38" s="7"/>
      <c r="F38" s="58"/>
      <c r="G38" s="65"/>
      <c r="H38" s="65"/>
      <c r="I38" s="65"/>
      <c r="J38" s="65"/>
      <c r="K38" s="65"/>
      <c r="L38" s="65"/>
      <c r="M38" s="65"/>
      <c r="N38" s="65"/>
      <c r="O38" s="65"/>
      <c r="P38" s="65"/>
      <c r="Q38" s="65"/>
      <c r="R38" s="65"/>
      <c r="S38" s="65"/>
      <c r="T38" s="65"/>
      <c r="U38" s="65"/>
      <c r="V38" s="65"/>
      <c r="W38" s="43"/>
      <c r="X38" s="44"/>
      <c r="Y38" s="44"/>
    </row>
    <row r="39" spans="1:25" s="2" customFormat="1" ht="20.100000000000001" customHeight="1" x14ac:dyDescent="0.2">
      <c r="A39" s="83"/>
      <c r="B39" s="86"/>
      <c r="C39" s="85"/>
      <c r="D39" s="24"/>
      <c r="E39" s="7"/>
      <c r="F39" s="58"/>
      <c r="G39" s="65"/>
      <c r="H39" s="65"/>
      <c r="I39" s="65"/>
      <c r="J39" s="65"/>
      <c r="K39" s="65"/>
      <c r="L39" s="65"/>
      <c r="M39" s="65"/>
      <c r="N39" s="65"/>
      <c r="O39" s="65"/>
      <c r="P39" s="65"/>
      <c r="Q39" s="65"/>
      <c r="R39" s="65"/>
      <c r="S39" s="65"/>
      <c r="T39" s="65"/>
      <c r="U39" s="65"/>
      <c r="V39" s="65"/>
      <c r="W39" s="43"/>
      <c r="X39" s="44"/>
      <c r="Y39" s="44"/>
    </row>
    <row r="40" spans="1:25" s="2" customFormat="1" ht="20.100000000000001" customHeight="1" x14ac:dyDescent="0.2">
      <c r="A40" s="83"/>
      <c r="B40" s="86"/>
      <c r="C40" s="85"/>
      <c r="D40" s="24"/>
      <c r="E40" s="7"/>
      <c r="F40" s="58"/>
      <c r="G40" s="65"/>
      <c r="H40" s="65"/>
      <c r="I40" s="65"/>
      <c r="J40" s="65"/>
      <c r="K40" s="65"/>
      <c r="L40" s="65"/>
      <c r="M40" s="65"/>
      <c r="N40" s="65"/>
      <c r="O40" s="65"/>
      <c r="P40" s="65"/>
      <c r="Q40" s="65"/>
      <c r="R40" s="65"/>
      <c r="S40" s="65"/>
      <c r="T40" s="65"/>
      <c r="U40" s="65"/>
      <c r="V40" s="65"/>
      <c r="W40" s="43"/>
      <c r="X40" s="44"/>
      <c r="Y40" s="44"/>
    </row>
    <row r="41" spans="1:25" s="2" customFormat="1" ht="20.100000000000001" customHeight="1" x14ac:dyDescent="0.2">
      <c r="A41" s="83"/>
      <c r="B41" s="86"/>
      <c r="C41" s="85"/>
      <c r="D41" s="24"/>
      <c r="E41" s="7"/>
      <c r="F41" s="58"/>
      <c r="G41" s="65"/>
      <c r="H41" s="65"/>
      <c r="I41" s="65"/>
      <c r="J41" s="65"/>
      <c r="K41" s="65"/>
      <c r="L41" s="65"/>
      <c r="M41" s="65"/>
      <c r="N41" s="65"/>
      <c r="O41" s="65"/>
      <c r="P41" s="65"/>
      <c r="Q41" s="65"/>
      <c r="R41" s="65"/>
      <c r="S41" s="65"/>
      <c r="T41" s="65"/>
      <c r="U41" s="65"/>
      <c r="V41" s="65"/>
      <c r="W41" s="43"/>
      <c r="X41" s="44"/>
      <c r="Y41" s="44"/>
    </row>
    <row r="42" spans="1:25" s="2" customFormat="1" ht="20.100000000000001" customHeight="1" x14ac:dyDescent="0.2">
      <c r="A42" s="87"/>
      <c r="B42" s="88"/>
      <c r="C42" s="89"/>
      <c r="D42" s="24"/>
      <c r="E42" s="7"/>
      <c r="F42" s="58"/>
      <c r="G42" s="65"/>
      <c r="H42" s="65"/>
      <c r="I42" s="65"/>
      <c r="J42" s="65"/>
      <c r="K42" s="65"/>
      <c r="L42" s="65"/>
      <c r="M42" s="65"/>
      <c r="N42" s="65"/>
      <c r="O42" s="65"/>
      <c r="P42" s="65"/>
      <c r="Q42" s="65"/>
      <c r="R42" s="65"/>
      <c r="S42" s="65"/>
      <c r="T42" s="65"/>
      <c r="U42" s="65"/>
      <c r="V42" s="65"/>
      <c r="W42" s="43"/>
      <c r="X42" s="44"/>
      <c r="Y42" s="44"/>
    </row>
    <row r="43" spans="1:25" s="2" customFormat="1" ht="20.100000000000001" customHeight="1" x14ac:dyDescent="0.2">
      <c r="A43" s="5"/>
      <c r="B43" s="5"/>
      <c r="C43" s="5"/>
      <c r="E43" s="7"/>
      <c r="F43" s="58"/>
      <c r="G43" s="65"/>
      <c r="H43" s="65"/>
      <c r="I43" s="65"/>
      <c r="J43" s="65"/>
      <c r="K43" s="65"/>
      <c r="L43" s="65"/>
      <c r="M43" s="65"/>
      <c r="N43" s="65"/>
      <c r="O43" s="65"/>
      <c r="P43" s="65"/>
      <c r="Q43" s="65"/>
      <c r="R43" s="65"/>
      <c r="S43" s="65"/>
      <c r="T43" s="65"/>
      <c r="U43" s="65"/>
      <c r="V43" s="65"/>
      <c r="W43" s="43"/>
      <c r="X43" s="44"/>
      <c r="Y43" s="44"/>
    </row>
    <row r="44" spans="1:25" s="2" customFormat="1" ht="20.100000000000001" customHeight="1" x14ac:dyDescent="0.2">
      <c r="A44" s="5"/>
      <c r="B44" s="5"/>
      <c r="C44" s="5"/>
      <c r="E44" s="7"/>
      <c r="F44" s="58"/>
      <c r="G44" s="65"/>
      <c r="H44" s="65"/>
      <c r="I44" s="65"/>
      <c r="J44" s="65"/>
      <c r="K44" s="65"/>
      <c r="L44" s="65"/>
      <c r="M44" s="65"/>
      <c r="N44" s="65"/>
      <c r="O44" s="65"/>
      <c r="P44" s="65"/>
      <c r="Q44" s="65"/>
      <c r="R44" s="65"/>
      <c r="S44" s="65"/>
      <c r="T44" s="65"/>
      <c r="U44" s="65"/>
      <c r="V44" s="65"/>
      <c r="W44" s="43"/>
      <c r="X44" s="44"/>
      <c r="Y44" s="44"/>
    </row>
    <row r="45" spans="1:25" s="2" customFormat="1" ht="20.100000000000001" customHeight="1" x14ac:dyDescent="0.2">
      <c r="A45" s="5"/>
      <c r="B45" s="5"/>
      <c r="C45" s="5"/>
      <c r="E45" s="7"/>
      <c r="F45" s="58"/>
      <c r="G45" s="65"/>
      <c r="H45" s="65"/>
      <c r="I45" s="65"/>
      <c r="J45" s="65"/>
      <c r="K45" s="65"/>
      <c r="L45" s="65"/>
      <c r="M45" s="65"/>
      <c r="N45" s="65"/>
      <c r="O45" s="65"/>
      <c r="P45" s="65"/>
      <c r="Q45" s="65"/>
      <c r="R45" s="65"/>
      <c r="S45" s="65"/>
      <c r="T45" s="65"/>
      <c r="U45" s="65"/>
      <c r="V45" s="65"/>
      <c r="W45" s="43"/>
      <c r="X45" s="44"/>
      <c r="Y45" s="44"/>
    </row>
    <row r="46" spans="1:25" s="2" customFormat="1" ht="20.100000000000001" customHeight="1" x14ac:dyDescent="0.2">
      <c r="A46" s="5"/>
      <c r="B46" s="5"/>
      <c r="C46" s="5"/>
      <c r="E46" s="7"/>
      <c r="F46" s="58"/>
      <c r="G46" s="65"/>
      <c r="H46" s="65"/>
      <c r="I46" s="65"/>
      <c r="J46" s="65"/>
      <c r="K46" s="65"/>
      <c r="L46" s="65"/>
      <c r="M46" s="65"/>
      <c r="N46" s="65"/>
      <c r="O46" s="65"/>
      <c r="P46" s="65"/>
      <c r="Q46" s="65"/>
      <c r="R46" s="65"/>
      <c r="S46" s="65"/>
      <c r="T46" s="65"/>
      <c r="U46" s="65"/>
      <c r="V46" s="65"/>
      <c r="W46" s="43"/>
      <c r="X46" s="44"/>
      <c r="Y46" s="44"/>
    </row>
    <row r="47" spans="1:25" ht="25.5" customHeight="1" x14ac:dyDescent="0.2">
      <c r="A47" s="37" t="s">
        <v>21</v>
      </c>
      <c r="B47" s="37"/>
      <c r="C47" s="37"/>
      <c r="D47" s="37"/>
      <c r="E47" s="37"/>
      <c r="F47" s="37"/>
      <c r="W47" s="43"/>
      <c r="X47" s="44"/>
      <c r="Y47" s="44"/>
    </row>
    <row r="48" spans="1:25" x14ac:dyDescent="0.2">
      <c r="A48" s="37" t="s">
        <v>23</v>
      </c>
      <c r="B48" s="37"/>
      <c r="C48" s="37"/>
      <c r="D48" s="37"/>
      <c r="E48" s="38" t="s">
        <v>22</v>
      </c>
      <c r="F48" s="37"/>
      <c r="W48" s="43"/>
      <c r="X48" s="44"/>
      <c r="Y48" s="44"/>
    </row>
    <row r="49" spans="1:25" ht="6.75" customHeight="1" x14ac:dyDescent="0.2">
      <c r="A49" s="37"/>
      <c r="B49" s="37"/>
      <c r="C49" s="37"/>
      <c r="D49" s="37"/>
      <c r="E49" s="38"/>
      <c r="F49" s="37"/>
      <c r="W49" s="43"/>
      <c r="X49" s="44"/>
      <c r="Y49" s="44"/>
    </row>
    <row r="50" spans="1:25" x14ac:dyDescent="0.2">
      <c r="W50" s="43"/>
      <c r="X50" s="44"/>
      <c r="Y50" s="44"/>
    </row>
    <row r="51" spans="1:25" x14ac:dyDescent="0.2">
      <c r="W51" s="43"/>
      <c r="X51" s="44"/>
      <c r="Y51" s="44"/>
    </row>
    <row r="52" spans="1:25" x14ac:dyDescent="0.2">
      <c r="A52" s="10"/>
      <c r="B52" s="10"/>
      <c r="C52" s="10"/>
      <c r="D52" s="10"/>
      <c r="E52" s="10"/>
      <c r="F52" s="10"/>
      <c r="W52" s="43"/>
      <c r="X52" s="44"/>
      <c r="Y52" s="44"/>
    </row>
    <row r="53" spans="1:25" s="2" customFormat="1" ht="24.75" customHeight="1" x14ac:dyDescent="0.2">
      <c r="A53" s="70" t="s">
        <v>46</v>
      </c>
      <c r="B53" s="71"/>
      <c r="C53" s="71"/>
      <c r="D53" s="71"/>
      <c r="E53" s="72"/>
      <c r="F53" s="73"/>
      <c r="G53" s="65"/>
      <c r="H53" s="65"/>
      <c r="I53" s="65"/>
      <c r="J53" s="65"/>
      <c r="K53" s="65"/>
      <c r="L53" s="65"/>
      <c r="M53" s="65"/>
      <c r="N53" s="65"/>
      <c r="O53" s="65"/>
      <c r="P53" s="65"/>
      <c r="Q53" s="65"/>
      <c r="R53" s="65"/>
      <c r="S53" s="65"/>
      <c r="T53" s="65"/>
      <c r="U53" s="65"/>
      <c r="V53" s="65"/>
      <c r="W53" s="43"/>
      <c r="X53" s="44"/>
      <c r="Y53" s="44"/>
    </row>
    <row r="54" spans="1:25" x14ac:dyDescent="0.2">
      <c r="W54" s="43"/>
      <c r="X54" s="44"/>
      <c r="Y54" s="44"/>
    </row>
    <row r="55" spans="1:25" x14ac:dyDescent="0.2">
      <c r="A55" s="10"/>
      <c r="B55" s="10"/>
      <c r="C55" s="10"/>
      <c r="D55" s="10"/>
      <c r="E55" s="10"/>
      <c r="F55" s="10"/>
      <c r="W55" s="43"/>
      <c r="X55" s="44"/>
      <c r="Y55" s="44"/>
    </row>
    <row r="56" spans="1:25" x14ac:dyDescent="0.2">
      <c r="A56" s="10"/>
      <c r="B56" s="10"/>
      <c r="C56" s="10"/>
      <c r="D56" s="10"/>
      <c r="E56" s="10"/>
      <c r="F56" s="10"/>
      <c r="W56" s="43"/>
      <c r="X56" s="44"/>
      <c r="Y56" s="44"/>
    </row>
    <row r="57" spans="1:25" x14ac:dyDescent="0.2">
      <c r="A57" s="10"/>
      <c r="B57" s="10"/>
      <c r="C57" s="10"/>
      <c r="D57" s="10"/>
      <c r="E57" s="10"/>
      <c r="F57" s="10"/>
      <c r="W57" s="43"/>
      <c r="X57" s="44"/>
      <c r="Y57" s="44"/>
    </row>
    <row r="58" spans="1:25" x14ac:dyDescent="0.2">
      <c r="A58" s="120" t="s">
        <v>32</v>
      </c>
      <c r="B58" s="120"/>
      <c r="C58" s="120"/>
      <c r="D58" s="120"/>
      <c r="E58" s="120"/>
      <c r="F58" s="120"/>
      <c r="W58" s="43"/>
      <c r="X58" s="44"/>
      <c r="Y58" s="44"/>
    </row>
    <row r="59" spans="1:25" x14ac:dyDescent="0.2">
      <c r="A59" s="10"/>
      <c r="B59" s="10"/>
      <c r="C59" s="10"/>
      <c r="D59" s="10"/>
      <c r="E59" s="10"/>
      <c r="F59" s="10"/>
      <c r="W59" s="43"/>
      <c r="X59" s="44"/>
      <c r="Y59" s="44"/>
    </row>
    <row r="60" spans="1:25" x14ac:dyDescent="0.2">
      <c r="A60" s="10"/>
      <c r="B60" s="10"/>
      <c r="C60" s="10"/>
      <c r="D60" s="10"/>
      <c r="E60" s="10"/>
      <c r="F60" s="10"/>
      <c r="W60" s="43"/>
      <c r="X60" s="44"/>
      <c r="Y60" s="44"/>
    </row>
    <row r="61" spans="1:25" ht="15.75" x14ac:dyDescent="0.25">
      <c r="A61" s="60" t="s">
        <v>42</v>
      </c>
      <c r="B61" s="61"/>
      <c r="C61" s="61"/>
      <c r="D61" s="61"/>
      <c r="E61" s="61"/>
      <c r="F61" s="61"/>
      <c r="W61" s="43"/>
      <c r="X61" s="44"/>
      <c r="Y61" s="44"/>
    </row>
    <row r="62" spans="1:25" ht="15.75" x14ac:dyDescent="0.25">
      <c r="A62" s="60"/>
      <c r="B62" s="61"/>
      <c r="C62" s="61"/>
      <c r="D62" s="61"/>
      <c r="E62" s="61"/>
      <c r="F62" s="61"/>
      <c r="W62" s="43"/>
      <c r="X62" s="44"/>
      <c r="Y62" s="44"/>
    </row>
    <row r="63" spans="1:25" ht="67.5" customHeight="1" x14ac:dyDescent="0.2">
      <c r="A63" s="119" t="s">
        <v>33</v>
      </c>
      <c r="B63" s="119"/>
      <c r="C63" s="119"/>
      <c r="D63" s="119"/>
      <c r="E63" s="119"/>
      <c r="F63" s="119"/>
      <c r="W63" s="43"/>
      <c r="X63" s="44"/>
      <c r="Y63" s="44"/>
    </row>
    <row r="64" spans="1:25" ht="15" x14ac:dyDescent="0.2">
      <c r="A64" s="59"/>
      <c r="B64" s="59"/>
      <c r="C64" s="59"/>
      <c r="D64" s="59"/>
      <c r="E64" s="59"/>
      <c r="F64" s="59"/>
      <c r="W64" s="43"/>
      <c r="X64" s="44"/>
      <c r="Y64" s="44"/>
    </row>
    <row r="65" spans="1:25" ht="94.5" customHeight="1" x14ac:dyDescent="0.2">
      <c r="A65" s="119" t="s">
        <v>35</v>
      </c>
      <c r="B65" s="119"/>
      <c r="C65" s="119"/>
      <c r="D65" s="119"/>
      <c r="E65" s="119"/>
      <c r="F65" s="119"/>
      <c r="W65" s="43"/>
      <c r="X65" s="44"/>
      <c r="Y65" s="44"/>
    </row>
    <row r="66" spans="1:25" ht="15" x14ac:dyDescent="0.2">
      <c r="A66" s="59"/>
      <c r="B66" s="59"/>
      <c r="C66" s="59"/>
      <c r="D66" s="59"/>
      <c r="E66" s="59"/>
      <c r="F66" s="59"/>
      <c r="W66" s="43"/>
      <c r="X66" s="44"/>
      <c r="Y66" s="44"/>
    </row>
    <row r="67" spans="1:25" ht="73.5" customHeight="1" x14ac:dyDescent="0.2">
      <c r="A67" s="119" t="s">
        <v>34</v>
      </c>
      <c r="B67" s="119"/>
      <c r="C67" s="119"/>
      <c r="D67" s="119"/>
      <c r="E67" s="119"/>
      <c r="F67" s="119"/>
      <c r="W67" s="43"/>
      <c r="X67" s="44"/>
      <c r="Y67" s="44"/>
    </row>
    <row r="68" spans="1:25" x14ac:dyDescent="0.2">
      <c r="W68" s="43"/>
      <c r="X68" s="44"/>
      <c r="Y68" s="44"/>
    </row>
    <row r="69" spans="1:25" x14ac:dyDescent="0.2">
      <c r="W69" s="43"/>
      <c r="X69" s="44"/>
      <c r="Y69" s="44"/>
    </row>
    <row r="70" spans="1:25" x14ac:dyDescent="0.2">
      <c r="W70" s="43"/>
      <c r="X70" s="44"/>
      <c r="Y70" s="44"/>
    </row>
    <row r="71" spans="1:25" x14ac:dyDescent="0.2">
      <c r="W71" s="43"/>
      <c r="X71" s="44"/>
      <c r="Y71" s="44"/>
    </row>
    <row r="72" spans="1:25" x14ac:dyDescent="0.2">
      <c r="W72" s="43"/>
      <c r="X72" s="44"/>
      <c r="Y72" s="44"/>
    </row>
    <row r="73" spans="1:25" x14ac:dyDescent="0.2">
      <c r="W73" s="43"/>
      <c r="X73" s="44"/>
      <c r="Y73" s="44"/>
    </row>
    <row r="74" spans="1:25" x14ac:dyDescent="0.2">
      <c r="W74" s="43"/>
      <c r="X74" s="44"/>
      <c r="Y74" s="44"/>
    </row>
    <row r="75" spans="1:25" x14ac:dyDescent="0.2">
      <c r="W75" s="43"/>
      <c r="X75" s="44"/>
      <c r="Y75" s="44"/>
    </row>
    <row r="76" spans="1:25" x14ac:dyDescent="0.2">
      <c r="W76" s="43"/>
      <c r="X76" s="44"/>
      <c r="Y76" s="44"/>
    </row>
    <row r="77" spans="1:25" x14ac:dyDescent="0.2">
      <c r="W77" s="43"/>
      <c r="X77" s="44"/>
      <c r="Y77" s="44"/>
    </row>
    <row r="78" spans="1:25" x14ac:dyDescent="0.2">
      <c r="W78" s="43"/>
      <c r="X78" s="44"/>
      <c r="Y78" s="44"/>
    </row>
    <row r="79" spans="1:25" x14ac:dyDescent="0.2">
      <c r="W79" s="43"/>
      <c r="X79" s="44"/>
      <c r="Y79" s="44"/>
    </row>
    <row r="80" spans="1:25" x14ac:dyDescent="0.2">
      <c r="W80" s="43"/>
      <c r="X80" s="44"/>
      <c r="Y80" s="44"/>
    </row>
    <row r="81" spans="23:25" x14ac:dyDescent="0.2">
      <c r="W81" s="43"/>
      <c r="X81" s="44"/>
      <c r="Y81" s="44"/>
    </row>
    <row r="82" spans="23:25" ht="70.5" customHeight="1" x14ac:dyDescent="0.2">
      <c r="W82" s="43"/>
      <c r="X82" s="44"/>
      <c r="Y82" s="44"/>
    </row>
    <row r="83" spans="23:25" x14ac:dyDescent="0.2">
      <c r="W83" s="43"/>
      <c r="X83" s="44"/>
      <c r="Y83" s="44"/>
    </row>
    <row r="84" spans="23:25" ht="80.25" customHeight="1" x14ac:dyDescent="0.2">
      <c r="W84" s="43"/>
      <c r="X84" s="44"/>
      <c r="Y84" s="44"/>
    </row>
    <row r="85" spans="23:25" x14ac:dyDescent="0.2">
      <c r="W85" s="43"/>
      <c r="X85" s="44"/>
      <c r="Y85" s="44"/>
    </row>
    <row r="86" spans="23:25" ht="62.25" customHeight="1" x14ac:dyDescent="0.2">
      <c r="W86" s="43"/>
      <c r="X86" s="44"/>
      <c r="Y86" s="44"/>
    </row>
    <row r="87" spans="23:25" x14ac:dyDescent="0.2">
      <c r="W87" s="43"/>
      <c r="X87" s="44"/>
      <c r="Y87" s="44"/>
    </row>
    <row r="88" spans="23:25" x14ac:dyDescent="0.2">
      <c r="W88" s="43"/>
      <c r="X88" s="44"/>
      <c r="Y88" s="44"/>
    </row>
    <row r="89" spans="23:25" x14ac:dyDescent="0.2">
      <c r="W89" s="43"/>
      <c r="X89" s="44"/>
      <c r="Y89" s="44"/>
    </row>
    <row r="90" spans="23:25" x14ac:dyDescent="0.2">
      <c r="W90" s="43"/>
      <c r="X90" s="44"/>
      <c r="Y90" s="44"/>
    </row>
    <row r="91" spans="23:25" x14ac:dyDescent="0.2">
      <c r="W91" s="43"/>
      <c r="X91" s="44"/>
      <c r="Y91" s="44"/>
    </row>
    <row r="92" spans="23:25" x14ac:dyDescent="0.2">
      <c r="W92" s="43"/>
      <c r="X92" s="44"/>
      <c r="Y92" s="44"/>
    </row>
    <row r="93" spans="23:25" x14ac:dyDescent="0.2">
      <c r="W93" s="43"/>
      <c r="X93" s="44"/>
      <c r="Y93" s="44"/>
    </row>
    <row r="94" spans="23:25" x14ac:dyDescent="0.2">
      <c r="W94" s="43"/>
      <c r="X94" s="44"/>
      <c r="Y94" s="44"/>
    </row>
    <row r="95" spans="23:25" x14ac:dyDescent="0.2">
      <c r="W95" s="43"/>
      <c r="X95" s="44"/>
      <c r="Y95" s="44"/>
    </row>
    <row r="96" spans="23:25" x14ac:dyDescent="0.2">
      <c r="W96" s="43"/>
      <c r="X96" s="44"/>
      <c r="Y96" s="44"/>
    </row>
    <row r="97" spans="23:25" x14ac:dyDescent="0.2">
      <c r="W97" s="43"/>
      <c r="X97" s="44"/>
      <c r="Y97" s="44"/>
    </row>
    <row r="98" spans="23:25" x14ac:dyDescent="0.2">
      <c r="W98" s="43"/>
      <c r="X98" s="44"/>
      <c r="Y98" s="44"/>
    </row>
    <row r="99" spans="23:25" x14ac:dyDescent="0.2">
      <c r="W99" s="43"/>
      <c r="X99" s="44"/>
      <c r="Y99" s="44"/>
    </row>
    <row r="100" spans="23:25" x14ac:dyDescent="0.2">
      <c r="W100" s="43"/>
      <c r="X100" s="44"/>
      <c r="Y100" s="44"/>
    </row>
    <row r="101" spans="23:25" x14ac:dyDescent="0.2">
      <c r="W101" s="43"/>
      <c r="X101" s="44"/>
      <c r="Y101" s="44"/>
    </row>
    <row r="102" spans="23:25" x14ac:dyDescent="0.2">
      <c r="W102" s="43"/>
      <c r="X102" s="44"/>
      <c r="Y102" s="44"/>
    </row>
    <row r="103" spans="23:25" x14ac:dyDescent="0.2">
      <c r="W103" s="43"/>
      <c r="X103" s="44"/>
      <c r="Y103" s="44"/>
    </row>
    <row r="104" spans="23:25" x14ac:dyDescent="0.2">
      <c r="W104" s="43"/>
      <c r="X104" s="44"/>
      <c r="Y104" s="44"/>
    </row>
    <row r="105" spans="23:25" x14ac:dyDescent="0.2">
      <c r="W105" s="43"/>
      <c r="X105" s="43"/>
      <c r="Y105" s="43"/>
    </row>
  </sheetData>
  <sheetProtection selectLockedCells="1"/>
  <mergeCells count="14">
    <mergeCell ref="E1:F1"/>
    <mergeCell ref="E2:F2"/>
    <mergeCell ref="A18:B18"/>
    <mergeCell ref="B27:D27"/>
    <mergeCell ref="B28:D28"/>
    <mergeCell ref="B30:D30"/>
    <mergeCell ref="A3:B3"/>
    <mergeCell ref="A63:F63"/>
    <mergeCell ref="A65:F65"/>
    <mergeCell ref="A67:F67"/>
    <mergeCell ref="A58:F58"/>
    <mergeCell ref="B31:D31"/>
    <mergeCell ref="B32:D32"/>
    <mergeCell ref="B29:D29"/>
  </mergeCells>
  <dataValidations count="2">
    <dataValidation type="list" allowBlank="1" showInputMessage="1" showErrorMessage="1" prompt="Choisissez le temps d'attente" sqref="C25" xr:uid="{00000000-0002-0000-0100-000000000000}">
      <formula1>$W$9:$W$17</formula1>
    </dataValidation>
    <dataValidation type="whole" allowBlank="1" showInputMessage="1" showErrorMessage="1" sqref="C24" xr:uid="{00000000-0002-0000-0100-000001000000}">
      <formula1>0</formula1>
      <formula2>250</formula2>
    </dataValidation>
  </dataValidations>
  <printOptions horizontalCentered="1"/>
  <pageMargins left="0" right="0" top="0.74803149606299213" bottom="0.74803149606299213" header="0.31496062992125984" footer="0.31496062992125984"/>
  <pageSetup paperSize="9" scale="73" fitToHeight="0" orientation="portrait" horizontalDpi="4294967293" verticalDpi="4294967293" r:id="rId1"/>
  <headerFooter alignWithMargins="0"/>
  <ignoredErrors>
    <ignoredError sqref="F29" formula="1"/>
  </ignoredError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9" tint="-0.249977111117893"/>
  </sheetPr>
  <dimension ref="A1:E10"/>
  <sheetViews>
    <sheetView workbookViewId="0">
      <selection activeCell="B13" sqref="B13:B14"/>
    </sheetView>
  </sheetViews>
  <sheetFormatPr baseColWidth="10" defaultRowHeight="12.75" x14ac:dyDescent="0.2"/>
  <cols>
    <col min="1" max="1" width="15" customWidth="1"/>
    <col min="2" max="2" width="20.140625" customWidth="1"/>
    <col min="3" max="3" width="12.140625" customWidth="1"/>
    <col min="4" max="4" width="11.7109375" customWidth="1"/>
    <col min="5" max="5" width="15.140625" customWidth="1"/>
    <col min="6" max="6" width="11.42578125" customWidth="1"/>
  </cols>
  <sheetData>
    <row r="1" spans="1:5" s="101" customFormat="1" x14ac:dyDescent="0.2">
      <c r="A1" s="101" t="s">
        <v>96</v>
      </c>
      <c r="B1" s="101" t="s">
        <v>100</v>
      </c>
      <c r="C1" s="101" t="s">
        <v>97</v>
      </c>
      <c r="D1" s="101" t="s">
        <v>98</v>
      </c>
      <c r="E1" s="101" t="s">
        <v>99</v>
      </c>
    </row>
    <row r="2" spans="1:5" x14ac:dyDescent="0.2">
      <c r="A2" s="78"/>
      <c r="B2" s="78"/>
      <c r="C2" s="102"/>
      <c r="D2" s="102"/>
      <c r="E2" s="102"/>
    </row>
    <row r="3" spans="1:5" x14ac:dyDescent="0.2">
      <c r="A3" s="78"/>
      <c r="B3" s="78"/>
      <c r="C3" s="102"/>
      <c r="D3" s="102"/>
      <c r="E3" s="102"/>
    </row>
    <row r="4" spans="1:5" x14ac:dyDescent="0.2">
      <c r="A4" s="78"/>
      <c r="B4" s="78"/>
      <c r="C4" s="102"/>
      <c r="D4" s="102"/>
      <c r="E4" s="102"/>
    </row>
    <row r="5" spans="1:5" x14ac:dyDescent="0.2">
      <c r="A5" s="78"/>
      <c r="B5" s="78"/>
      <c r="C5" s="102"/>
      <c r="D5" s="102"/>
      <c r="E5" s="102"/>
    </row>
    <row r="6" spans="1:5" x14ac:dyDescent="0.2">
      <c r="A6" s="78"/>
      <c r="B6" s="78"/>
      <c r="C6" s="102"/>
      <c r="D6" s="102"/>
      <c r="E6" s="102"/>
    </row>
    <row r="7" spans="1:5" x14ac:dyDescent="0.2">
      <c r="A7" s="78"/>
      <c r="B7" s="78"/>
      <c r="C7" s="102"/>
      <c r="D7" s="102"/>
      <c r="E7" s="102"/>
    </row>
    <row r="8" spans="1:5" x14ac:dyDescent="0.2">
      <c r="A8" s="78"/>
      <c r="B8" s="78"/>
      <c r="C8" s="102"/>
      <c r="D8" s="102"/>
      <c r="E8" s="102"/>
    </row>
    <row r="9" spans="1:5" x14ac:dyDescent="0.2">
      <c r="A9" s="78"/>
      <c r="B9" s="78"/>
      <c r="C9" s="102"/>
      <c r="D9" s="102"/>
      <c r="E9" s="102"/>
    </row>
    <row r="10" spans="1:5" x14ac:dyDescent="0.2">
      <c r="A10" s="78"/>
      <c r="B10" s="78"/>
      <c r="C10" s="102"/>
      <c r="D10" s="102"/>
      <c r="E10" s="102"/>
    </row>
  </sheetData>
  <pageMargins left="0.7" right="0.7" top="0.75" bottom="0.75" header="0.3" footer="0.3"/>
  <pageSetup paperSize="9" orientation="portrait" horizontalDpi="4294967293" verticalDpi="4294967293"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EE21A3692CD429439059FBB664C15035" ma:contentTypeVersion="8" ma:contentTypeDescription="Crée un document." ma:contentTypeScope="" ma:versionID="b9b22dddc74774364b6a4c0b25e1ac7d">
  <xsd:schema xmlns:xsd="http://www.w3.org/2001/XMLSchema" xmlns:xs="http://www.w3.org/2001/XMLSchema" xmlns:p="http://schemas.microsoft.com/office/2006/metadata/properties" xmlns:ns1="http://schemas.microsoft.com/sharepoint/v3" xmlns:ns2="4aad8d81-1981-4ce6-8d23-a888233f713e" targetNamespace="http://schemas.microsoft.com/office/2006/metadata/properties" ma:root="true" ma:fieldsID="050fa85c8f4e7d398b9db7666bb1ae8e" ns1:_="" ns2:_="">
    <xsd:import namespace="http://schemas.microsoft.com/sharepoint/v3"/>
    <xsd:import namespace="4aad8d81-1981-4ce6-8d23-a888233f713e"/>
    <xsd:element name="properties">
      <xsd:complexType>
        <xsd:sequence>
          <xsd:element name="documentManagement">
            <xsd:complexType>
              <xsd:all>
                <xsd:element ref="ns2:Cat_x00e9_gorie_x0020_de_x0020_document" minOccurs="0"/>
                <xsd:element ref="ns2:Description0"/>
                <xsd:element ref="ns1:Audience" minOccurs="0"/>
                <xsd:element ref="ns2:Auteur" minOccurs="0"/>
                <xsd:element ref="ns2:Valid_x00e9__x0020_par" minOccurs="0"/>
                <xsd:element ref="ns2:Date_x0020_de_x0020_validation" minOccurs="0"/>
                <xsd:element ref="ns2:Mots_x0020_cl_x00e9_s" minOccurs="0"/>
                <xsd:element ref="ns2: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Audience" ma:index="4" nillable="true" ma:displayName="Audiences ciblées" ma:description="" ma:internalName="Audienc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4aad8d81-1981-4ce6-8d23-a888233f713e" elementFormDefault="qualified">
    <xsd:import namespace="http://schemas.microsoft.com/office/2006/documentManagement/types"/>
    <xsd:import namespace="http://schemas.microsoft.com/office/infopath/2007/PartnerControls"/>
    <xsd:element name="Cat_x00e9_gorie_x0020_de_x0020_document" ma:index="2" nillable="true" ma:displayName="Catégorie de document" ma:internalName="Cat_x00e9_gorie_x0020_de_x0020_document">
      <xsd:simpleType>
        <xsd:restriction base="dms:Text">
          <xsd:maxLength value="255"/>
        </xsd:restriction>
      </xsd:simpleType>
    </xsd:element>
    <xsd:element name="Description0" ma:index="3" ma:displayName="Objet" ma:internalName="Description0">
      <xsd:simpleType>
        <xsd:restriction base="dms:Note">
          <xsd:maxLength value="255"/>
        </xsd:restriction>
      </xsd:simpleType>
    </xsd:element>
    <xsd:element name="Auteur" ma:index="5" nillable="true" ma:displayName="Auteur" ma:description="Auteur du document" ma:list="UserInfo" ma:SharePointGroup="0" ma:internalName="Auteur" ma:showField="ImnNam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Valid_x00e9__x0020_par" ma:index="6" nillable="true" ma:displayName="Validé par" ma:list="UserInfo" ma:SharePointGroup="0" ma:internalName="Valid_x00e9__x0020_par" ma:showField="ImnNam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Date_x0020_de_x0020_validation" ma:index="7" nillable="true" ma:displayName="Date de validation" ma:format="DateOnly" ma:internalName="Date_x0020_de_x0020_validation">
      <xsd:simpleType>
        <xsd:restriction base="dms:DateTime"/>
      </xsd:simpleType>
    </xsd:element>
    <xsd:element name="Mots_x0020_cl_x00e9_s" ma:index="8" nillable="true" ma:displayName="Mots clés" ma:internalName="Mots_x0020_cl_x00e9_s">
      <xsd:simpleType>
        <xsd:restriction base="dms:Text">
          <xsd:maxLength value="255"/>
        </xsd:restriction>
      </xsd:simpleType>
    </xsd:element>
    <xsd:element name="Code" ma:index="9" nillable="true" ma:displayName="Code" ma:internalName="Code">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12" ma:displayName="Type de contenu"/>
        <xsd:element ref="dc:title" minOccurs="0" maxOccurs="1" ma:index="1"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Date_x0020_de_x0020_validation xmlns="4aad8d81-1981-4ce6-8d23-a888233f713e" xsi:nil="true"/>
    <Description0 xmlns="4aad8d81-1981-4ce6-8d23-a888233f713e">Canevas de facture pour prestations de VSL ou TPMR</Description0>
    <Audience xmlns="http://schemas.microsoft.com/sharepoint/v3" xsi:nil="true"/>
    <Auteur xmlns="4aad8d81-1981-4ce6-8d23-a888233f713e">
      <UserInfo>
        <DisplayName/>
        <AccountId xsi:nil="true"/>
        <AccountType/>
      </UserInfo>
    </Auteur>
    <Valid_x00e9__x0020_par xmlns="4aad8d81-1981-4ce6-8d23-a888233f713e">
      <UserInfo>
        <DisplayName/>
        <AccountId xsi:nil="true"/>
        <AccountType/>
      </UserInfo>
    </Valid_x00e9__x0020_par>
    <Code xmlns="4aad8d81-1981-4ce6-8d23-a888233f713e" xsi:nil="true"/>
    <Cat_x00e9_gorie_x0020_de_x0020_document xmlns="4aad8d81-1981-4ce6-8d23-a888233f713e" xsi:nil="true"/>
    <Mots_x0020_cl_x00e9_s xmlns="4aad8d81-1981-4ce6-8d23-a888233f713e" xsi:nil="true"/>
  </documentManagement>
</p:properties>
</file>

<file path=customXml/item3.xml><?xml version="1.0" encoding="utf-8"?>
<LongProperties xmlns="http://schemas.microsoft.com/office/2006/metadata/longProperties"/>
</file>

<file path=customXml/item4.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67270089-6254-4EB2-A28D-EF8EFD1E4DC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4aad8d81-1981-4ce6-8d23-a888233f713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2CB3A253-2DE5-41B6-B70F-0FFCB318251D}">
  <ds:schemaRefs>
    <ds:schemaRef ds:uri="http://purl.org/dc/elements/1.1/"/>
    <ds:schemaRef ds:uri="http://schemas.microsoft.com/office/2006/metadata/properties"/>
    <ds:schemaRef ds:uri="http://schemas.microsoft.com/sharepoint/v3"/>
    <ds:schemaRef ds:uri="http://schemas.openxmlformats.org/package/2006/metadata/core-properties"/>
    <ds:schemaRef ds:uri="http://purl.org/dc/terms/"/>
    <ds:schemaRef ds:uri="4aad8d81-1981-4ce6-8d23-a888233f713e"/>
    <ds:schemaRef ds:uri="http://schemas.microsoft.com/office/2006/documentManagement/types"/>
    <ds:schemaRef ds:uri="http://schemas.microsoft.com/office/infopath/2007/PartnerControls"/>
    <ds:schemaRef ds:uri="http://www.w3.org/XML/1998/namespace"/>
    <ds:schemaRef ds:uri="http://purl.org/dc/dcmitype/"/>
  </ds:schemaRefs>
</ds:datastoreItem>
</file>

<file path=customXml/itemProps3.xml><?xml version="1.0" encoding="utf-8"?>
<ds:datastoreItem xmlns:ds="http://schemas.openxmlformats.org/officeDocument/2006/customXml" ds:itemID="{4A4FF0B8-E104-4CAB-B559-03E25D92F2AA}">
  <ds:schemaRefs>
    <ds:schemaRef ds:uri="http://schemas.microsoft.com/office/2006/metadata/longProperties"/>
  </ds:schemaRefs>
</ds:datastoreItem>
</file>

<file path=customXml/itemProps4.xml><?xml version="1.0" encoding="utf-8"?>
<ds:datastoreItem xmlns:ds="http://schemas.openxmlformats.org/officeDocument/2006/customXml" ds:itemID="{684BF6A1-42B3-4A3C-86D7-8318C18E2AE1}">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Source</vt:lpstr>
      <vt:lpstr>Facture</vt:lpstr>
      <vt:lpstr>Comptabilité</vt:lpstr>
      <vt:lpstr>Facture!Zone_d_impression</vt:lpstr>
    </vt:vector>
  </TitlesOfParts>
  <Company>Microsoft Corporation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Myriam VERSTRAETE</dc:creator>
  <cp:lastModifiedBy>cordylus .</cp:lastModifiedBy>
  <cp:lastPrinted>2018-06-08T08:45:16Z</cp:lastPrinted>
  <dcterms:created xsi:type="dcterms:W3CDTF">2000-07-27T22:24:14Z</dcterms:created>
  <dcterms:modified xsi:type="dcterms:W3CDTF">2018-06-09T15:41:50Z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TC062070951036</vt:lpwstr>
  </property>
</Properties>
</file>