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.grangeot.ONLINE\Desktop\"/>
    </mc:Choice>
  </mc:AlternateContent>
  <bookViews>
    <workbookView xWindow="0" yWindow="0" windowWidth="21600" windowHeight="9720"/>
  </bookViews>
  <sheets>
    <sheet name="DETAIL RATION ET BESOINS" sheetId="1" r:id="rId1"/>
  </sheets>
  <externalReferences>
    <externalReference r:id="rId2"/>
  </externalReferences>
  <definedNames>
    <definedName name="_xlnm.Print_Titles" localSheetId="0">'DETAIL RATION ET BESOINS'!$1:$1</definedName>
    <definedName name="_xlnm.Print_Area" localSheetId="0">'DETAIL RATION ET BESOINS'!$G$1:$S$88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8" i="1" l="1"/>
  <c r="R88" i="1"/>
  <c r="S88" i="1" s="1"/>
  <c r="P88" i="1"/>
  <c r="N88" i="1"/>
  <c r="L88" i="1"/>
  <c r="K88" i="1"/>
  <c r="I88" i="1"/>
  <c r="T88" i="1" s="1"/>
  <c r="U87" i="1"/>
  <c r="R87" i="1"/>
  <c r="S87" i="1" s="1"/>
  <c r="P87" i="1"/>
  <c r="N87" i="1"/>
  <c r="L87" i="1"/>
  <c r="K87" i="1"/>
  <c r="I87" i="1"/>
  <c r="T87" i="1" s="1"/>
  <c r="U86" i="1"/>
  <c r="R86" i="1"/>
  <c r="S86" i="1" s="1"/>
  <c r="P86" i="1"/>
  <c r="N86" i="1"/>
  <c r="L86" i="1"/>
  <c r="K86" i="1"/>
  <c r="I86" i="1"/>
  <c r="T86" i="1" s="1"/>
  <c r="U85" i="1"/>
  <c r="T85" i="1"/>
  <c r="S85" i="1"/>
  <c r="R85" i="1"/>
  <c r="P85" i="1"/>
  <c r="N85" i="1"/>
  <c r="L85" i="1"/>
  <c r="K85" i="1"/>
  <c r="I85" i="1"/>
  <c r="U84" i="1"/>
  <c r="T84" i="1"/>
  <c r="S84" i="1"/>
  <c r="R84" i="1"/>
  <c r="P84" i="1"/>
  <c r="N84" i="1"/>
  <c r="L84" i="1"/>
  <c r="K84" i="1"/>
  <c r="I84" i="1"/>
  <c r="U83" i="1"/>
  <c r="T83" i="1"/>
  <c r="R83" i="1"/>
  <c r="S83" i="1" s="1"/>
  <c r="P83" i="1"/>
  <c r="N83" i="1"/>
  <c r="L83" i="1"/>
  <c r="K83" i="1"/>
  <c r="I83" i="1"/>
  <c r="U82" i="1"/>
  <c r="R82" i="1"/>
  <c r="S82" i="1" s="1"/>
  <c r="P82" i="1"/>
  <c r="N82" i="1"/>
  <c r="L82" i="1"/>
  <c r="K82" i="1"/>
  <c r="I82" i="1"/>
  <c r="T82" i="1" s="1"/>
  <c r="U81" i="1"/>
  <c r="T81" i="1"/>
  <c r="R81" i="1"/>
  <c r="S81" i="1" s="1"/>
  <c r="P81" i="1"/>
  <c r="N81" i="1"/>
  <c r="L81" i="1"/>
  <c r="K81" i="1"/>
  <c r="I81" i="1"/>
  <c r="U80" i="1"/>
  <c r="T80" i="1"/>
  <c r="S80" i="1"/>
  <c r="R80" i="1"/>
  <c r="P80" i="1"/>
  <c r="N80" i="1"/>
  <c r="L80" i="1"/>
  <c r="K80" i="1"/>
  <c r="I80" i="1"/>
  <c r="U79" i="1"/>
  <c r="T79" i="1"/>
  <c r="R79" i="1"/>
  <c r="S79" i="1" s="1"/>
  <c r="P79" i="1"/>
  <c r="N79" i="1"/>
  <c r="L79" i="1"/>
  <c r="K79" i="1"/>
  <c r="I79" i="1"/>
  <c r="U78" i="1"/>
  <c r="R78" i="1"/>
  <c r="S78" i="1" s="1"/>
  <c r="P78" i="1"/>
  <c r="N78" i="1"/>
  <c r="L78" i="1"/>
  <c r="K78" i="1"/>
  <c r="I78" i="1"/>
  <c r="T78" i="1" s="1"/>
  <c r="U77" i="1"/>
  <c r="T77" i="1"/>
  <c r="R77" i="1"/>
  <c r="S77" i="1" s="1"/>
  <c r="P77" i="1"/>
  <c r="N77" i="1"/>
  <c r="L77" i="1"/>
  <c r="K77" i="1"/>
  <c r="I77" i="1"/>
  <c r="U76" i="1"/>
  <c r="T76" i="1"/>
  <c r="S76" i="1"/>
  <c r="R76" i="1"/>
  <c r="P76" i="1"/>
  <c r="N76" i="1"/>
  <c r="L76" i="1"/>
  <c r="K76" i="1"/>
  <c r="I76" i="1"/>
  <c r="U75" i="1"/>
  <c r="T75" i="1"/>
  <c r="R75" i="1"/>
  <c r="S75" i="1" s="1"/>
  <c r="P75" i="1"/>
  <c r="N75" i="1"/>
  <c r="L75" i="1"/>
  <c r="K75" i="1"/>
  <c r="I75" i="1"/>
  <c r="U74" i="1"/>
  <c r="R74" i="1"/>
  <c r="S74" i="1" s="1"/>
  <c r="P74" i="1"/>
  <c r="N74" i="1"/>
  <c r="L74" i="1"/>
  <c r="K74" i="1"/>
  <c r="I74" i="1"/>
  <c r="T74" i="1" s="1"/>
  <c r="U73" i="1"/>
  <c r="T73" i="1"/>
  <c r="R73" i="1"/>
  <c r="S73" i="1" s="1"/>
  <c r="P73" i="1"/>
  <c r="N73" i="1"/>
  <c r="L73" i="1"/>
  <c r="K73" i="1"/>
  <c r="I73" i="1"/>
  <c r="U72" i="1"/>
  <c r="T72" i="1"/>
  <c r="S72" i="1"/>
  <c r="R72" i="1"/>
  <c r="P72" i="1"/>
  <c r="N72" i="1"/>
  <c r="L72" i="1"/>
  <c r="K72" i="1"/>
  <c r="I72" i="1"/>
  <c r="U71" i="1"/>
  <c r="T71" i="1"/>
  <c r="R71" i="1"/>
  <c r="S71" i="1" s="1"/>
  <c r="P71" i="1"/>
  <c r="N71" i="1"/>
  <c r="L71" i="1"/>
  <c r="K71" i="1"/>
  <c r="I71" i="1"/>
  <c r="U70" i="1"/>
  <c r="R70" i="1"/>
  <c r="S70" i="1" s="1"/>
  <c r="P70" i="1"/>
  <c r="N70" i="1"/>
  <c r="L70" i="1"/>
  <c r="K70" i="1"/>
  <c r="I70" i="1"/>
  <c r="T70" i="1" s="1"/>
  <c r="U69" i="1"/>
  <c r="T69" i="1"/>
  <c r="R69" i="1"/>
  <c r="S69" i="1" s="1"/>
  <c r="P69" i="1"/>
  <c r="N69" i="1"/>
  <c r="L69" i="1"/>
  <c r="K69" i="1"/>
  <c r="I69" i="1"/>
  <c r="U68" i="1"/>
  <c r="T68" i="1"/>
  <c r="S68" i="1"/>
  <c r="R68" i="1"/>
  <c r="P68" i="1"/>
  <c r="N68" i="1"/>
  <c r="L68" i="1"/>
  <c r="K68" i="1"/>
  <c r="I68" i="1"/>
  <c r="U67" i="1"/>
  <c r="T67" i="1"/>
  <c r="R67" i="1"/>
  <c r="S67" i="1" s="1"/>
  <c r="P67" i="1"/>
  <c r="N67" i="1"/>
  <c r="L67" i="1"/>
  <c r="K67" i="1"/>
  <c r="I67" i="1"/>
  <c r="U66" i="1"/>
  <c r="R66" i="1"/>
  <c r="S66" i="1" s="1"/>
  <c r="P66" i="1"/>
  <c r="N66" i="1"/>
  <c r="L66" i="1"/>
  <c r="K66" i="1"/>
  <c r="I66" i="1"/>
  <c r="T66" i="1" s="1"/>
  <c r="U65" i="1"/>
  <c r="T65" i="1"/>
  <c r="R65" i="1"/>
  <c r="S65" i="1" s="1"/>
  <c r="P65" i="1"/>
  <c r="N65" i="1"/>
  <c r="L65" i="1"/>
  <c r="K65" i="1"/>
  <c r="I65" i="1"/>
  <c r="U64" i="1"/>
  <c r="T64" i="1"/>
  <c r="S64" i="1"/>
  <c r="R64" i="1"/>
  <c r="P64" i="1"/>
  <c r="N64" i="1"/>
  <c r="L64" i="1"/>
  <c r="K64" i="1"/>
  <c r="I64" i="1"/>
  <c r="U63" i="1"/>
  <c r="T63" i="1"/>
  <c r="R63" i="1"/>
  <c r="S63" i="1" s="1"/>
  <c r="P63" i="1"/>
  <c r="N63" i="1"/>
  <c r="L63" i="1"/>
  <c r="K63" i="1"/>
  <c r="I63" i="1"/>
  <c r="U62" i="1"/>
  <c r="R62" i="1"/>
  <c r="S62" i="1" s="1"/>
  <c r="P62" i="1"/>
  <c r="N62" i="1"/>
  <c r="L62" i="1"/>
  <c r="K62" i="1"/>
  <c r="I62" i="1"/>
  <c r="T62" i="1" s="1"/>
  <c r="U61" i="1"/>
  <c r="T61" i="1"/>
  <c r="R61" i="1"/>
  <c r="S61" i="1" s="1"/>
  <c r="P61" i="1"/>
  <c r="N61" i="1"/>
  <c r="L61" i="1"/>
  <c r="K61" i="1"/>
  <c r="I61" i="1"/>
  <c r="U60" i="1"/>
  <c r="T60" i="1"/>
  <c r="S60" i="1"/>
  <c r="R60" i="1"/>
  <c r="P60" i="1"/>
  <c r="N60" i="1"/>
  <c r="L60" i="1"/>
  <c r="K60" i="1"/>
  <c r="I60" i="1"/>
  <c r="U59" i="1"/>
  <c r="T59" i="1"/>
  <c r="R59" i="1"/>
  <c r="S59" i="1" s="1"/>
  <c r="P59" i="1"/>
  <c r="N59" i="1"/>
  <c r="L59" i="1"/>
  <c r="K59" i="1"/>
  <c r="I59" i="1"/>
  <c r="U58" i="1"/>
  <c r="R58" i="1"/>
  <c r="S58" i="1" s="1"/>
  <c r="P58" i="1"/>
  <c r="N58" i="1"/>
  <c r="L58" i="1"/>
  <c r="K58" i="1"/>
  <c r="I58" i="1"/>
  <c r="T58" i="1" s="1"/>
  <c r="U57" i="1"/>
  <c r="R57" i="1"/>
  <c r="S57" i="1" s="1"/>
  <c r="P57" i="1"/>
  <c r="N57" i="1"/>
  <c r="L57" i="1"/>
  <c r="K57" i="1"/>
  <c r="I57" i="1"/>
  <c r="T57" i="1" s="1"/>
  <c r="U56" i="1"/>
  <c r="T56" i="1"/>
  <c r="S56" i="1"/>
  <c r="R56" i="1"/>
  <c r="N56" i="1"/>
  <c r="L56" i="1"/>
  <c r="K56" i="1"/>
  <c r="I56" i="1"/>
  <c r="U55" i="1"/>
  <c r="T55" i="1"/>
  <c r="S55" i="1"/>
  <c r="R55" i="1"/>
  <c r="N55" i="1"/>
  <c r="L55" i="1"/>
  <c r="K55" i="1"/>
  <c r="I55" i="1"/>
  <c r="U54" i="1"/>
  <c r="T54" i="1"/>
  <c r="S54" i="1"/>
  <c r="R54" i="1"/>
  <c r="P54" i="1"/>
  <c r="N54" i="1"/>
  <c r="L54" i="1"/>
  <c r="K54" i="1"/>
  <c r="I54" i="1"/>
  <c r="U53" i="1"/>
  <c r="T53" i="1"/>
  <c r="R53" i="1"/>
  <c r="S53" i="1" s="1"/>
  <c r="P53" i="1"/>
  <c r="N53" i="1"/>
  <c r="L53" i="1"/>
  <c r="K53" i="1"/>
  <c r="I53" i="1"/>
  <c r="U52" i="1"/>
  <c r="R52" i="1"/>
  <c r="S52" i="1" s="1"/>
  <c r="N52" i="1"/>
  <c r="L52" i="1"/>
  <c r="K52" i="1"/>
  <c r="I52" i="1"/>
  <c r="T52" i="1" s="1"/>
  <c r="U51" i="1"/>
  <c r="R51" i="1"/>
  <c r="S51" i="1" s="1"/>
  <c r="N51" i="1"/>
  <c r="L51" i="1"/>
  <c r="K51" i="1"/>
  <c r="I51" i="1"/>
  <c r="T51" i="1" s="1"/>
  <c r="U50" i="1"/>
  <c r="R50" i="1"/>
  <c r="S50" i="1" s="1"/>
  <c r="N50" i="1"/>
  <c r="L50" i="1"/>
  <c r="K50" i="1"/>
  <c r="I50" i="1"/>
  <c r="T50" i="1" s="1"/>
  <c r="A50" i="1"/>
  <c r="U49" i="1"/>
  <c r="R49" i="1"/>
  <c r="S49" i="1" s="1"/>
  <c r="N49" i="1"/>
  <c r="L49" i="1"/>
  <c r="K49" i="1"/>
  <c r="I49" i="1"/>
  <c r="T49" i="1" s="1"/>
  <c r="A49" i="1"/>
  <c r="U48" i="1"/>
  <c r="T48" i="1"/>
  <c r="S48" i="1"/>
  <c r="R48" i="1"/>
  <c r="N48" i="1"/>
  <c r="L48" i="1"/>
  <c r="K48" i="1"/>
  <c r="I48" i="1"/>
  <c r="A48" i="1"/>
  <c r="U47" i="1"/>
  <c r="T47" i="1"/>
  <c r="S47" i="1"/>
  <c r="R47" i="1"/>
  <c r="N47" i="1"/>
  <c r="L47" i="1"/>
  <c r="K47" i="1"/>
  <c r="I47" i="1"/>
  <c r="A47" i="1"/>
  <c r="U46" i="1"/>
  <c r="T46" i="1"/>
  <c r="R46" i="1"/>
  <c r="S46" i="1" s="1"/>
  <c r="N46" i="1"/>
  <c r="L46" i="1"/>
  <c r="K46" i="1"/>
  <c r="I46" i="1"/>
  <c r="A46" i="1"/>
  <c r="U45" i="1"/>
  <c r="R45" i="1"/>
  <c r="S45" i="1" s="1"/>
  <c r="N45" i="1"/>
  <c r="L45" i="1"/>
  <c r="K45" i="1"/>
  <c r="I45" i="1"/>
  <c r="T45" i="1" s="1"/>
  <c r="A45" i="1"/>
  <c r="U44" i="1"/>
  <c r="T44" i="1"/>
  <c r="S44" i="1"/>
  <c r="R44" i="1"/>
  <c r="P44" i="1"/>
  <c r="N44" i="1"/>
  <c r="L44" i="1"/>
  <c r="K44" i="1"/>
  <c r="I44" i="1"/>
  <c r="A44" i="1"/>
  <c r="U43" i="1"/>
  <c r="T43" i="1"/>
  <c r="R43" i="1"/>
  <c r="S43" i="1" s="1"/>
  <c r="N43" i="1"/>
  <c r="L43" i="1"/>
  <c r="K43" i="1"/>
  <c r="I43" i="1"/>
  <c r="A43" i="1"/>
  <c r="U42" i="1"/>
  <c r="R42" i="1"/>
  <c r="S42" i="1" s="1"/>
  <c r="N42" i="1"/>
  <c r="L42" i="1"/>
  <c r="K42" i="1"/>
  <c r="I42" i="1"/>
  <c r="T42" i="1" s="1"/>
  <c r="A42" i="1"/>
  <c r="U41" i="1"/>
  <c r="S41" i="1"/>
  <c r="R41" i="1"/>
  <c r="N41" i="1"/>
  <c r="L41" i="1"/>
  <c r="K41" i="1"/>
  <c r="I41" i="1"/>
  <c r="T41" i="1" s="1"/>
  <c r="A41" i="1"/>
  <c r="U40" i="1"/>
  <c r="T40" i="1"/>
  <c r="S40" i="1"/>
  <c r="R40" i="1"/>
  <c r="N40" i="1"/>
  <c r="L40" i="1"/>
  <c r="K40" i="1"/>
  <c r="I40" i="1"/>
  <c r="A40" i="1"/>
  <c r="U39" i="1"/>
  <c r="T39" i="1"/>
  <c r="R39" i="1"/>
  <c r="S39" i="1" s="1"/>
  <c r="N39" i="1"/>
  <c r="L39" i="1"/>
  <c r="K39" i="1"/>
  <c r="I39" i="1"/>
  <c r="A39" i="1"/>
  <c r="U38" i="1"/>
  <c r="R38" i="1"/>
  <c r="S38" i="1" s="1"/>
  <c r="N38" i="1"/>
  <c r="L38" i="1"/>
  <c r="K38" i="1"/>
  <c r="I38" i="1"/>
  <c r="T38" i="1" s="1"/>
  <c r="A38" i="1"/>
  <c r="U37" i="1"/>
  <c r="S37" i="1"/>
  <c r="R37" i="1"/>
  <c r="N37" i="1"/>
  <c r="L37" i="1"/>
  <c r="K37" i="1"/>
  <c r="I37" i="1"/>
  <c r="T37" i="1" s="1"/>
  <c r="A37" i="1"/>
  <c r="U36" i="1"/>
  <c r="T36" i="1"/>
  <c r="S36" i="1"/>
  <c r="R36" i="1"/>
  <c r="N36" i="1"/>
  <c r="L36" i="1"/>
  <c r="K36" i="1"/>
  <c r="I36" i="1"/>
  <c r="A36" i="1"/>
  <c r="U35" i="1"/>
  <c r="T35" i="1"/>
  <c r="R35" i="1"/>
  <c r="S35" i="1" s="1"/>
  <c r="N35" i="1"/>
  <c r="L35" i="1"/>
  <c r="K35" i="1"/>
  <c r="I35" i="1"/>
  <c r="A35" i="1"/>
  <c r="U34" i="1"/>
  <c r="R34" i="1"/>
  <c r="S34" i="1" s="1"/>
  <c r="N34" i="1"/>
  <c r="L34" i="1"/>
  <c r="K34" i="1"/>
  <c r="I34" i="1"/>
  <c r="T34" i="1" s="1"/>
  <c r="A34" i="1"/>
  <c r="U33" i="1"/>
  <c r="S33" i="1"/>
  <c r="R33" i="1"/>
  <c r="N33" i="1"/>
  <c r="L33" i="1"/>
  <c r="K33" i="1"/>
  <c r="I33" i="1"/>
  <c r="T33" i="1" s="1"/>
  <c r="A33" i="1"/>
  <c r="U32" i="1"/>
  <c r="T32" i="1"/>
  <c r="S32" i="1"/>
  <c r="R32" i="1"/>
  <c r="N32" i="1"/>
  <c r="L32" i="1"/>
  <c r="K32" i="1"/>
  <c r="I32" i="1"/>
  <c r="A32" i="1"/>
  <c r="U31" i="1"/>
  <c r="T31" i="1"/>
  <c r="R31" i="1"/>
  <c r="S31" i="1" s="1"/>
  <c r="N31" i="1"/>
  <c r="L31" i="1"/>
  <c r="K31" i="1"/>
  <c r="I31" i="1"/>
  <c r="A31" i="1"/>
  <c r="U30" i="1"/>
  <c r="R30" i="1"/>
  <c r="S30" i="1" s="1"/>
  <c r="N30" i="1"/>
  <c r="L30" i="1"/>
  <c r="K30" i="1"/>
  <c r="I30" i="1"/>
  <c r="T30" i="1" s="1"/>
  <c r="A30" i="1"/>
  <c r="U29" i="1"/>
  <c r="S29" i="1"/>
  <c r="R29" i="1"/>
  <c r="N29" i="1"/>
  <c r="L29" i="1"/>
  <c r="K29" i="1"/>
  <c r="I29" i="1"/>
  <c r="T29" i="1" s="1"/>
  <c r="A29" i="1"/>
  <c r="U28" i="1"/>
  <c r="T28" i="1"/>
  <c r="S28" i="1"/>
  <c r="R28" i="1"/>
  <c r="N28" i="1"/>
  <c r="L28" i="1"/>
  <c r="K28" i="1"/>
  <c r="I28" i="1"/>
  <c r="A28" i="1"/>
  <c r="U27" i="1"/>
  <c r="T27" i="1"/>
  <c r="R27" i="1"/>
  <c r="S27" i="1" s="1"/>
  <c r="N27" i="1"/>
  <c r="L27" i="1"/>
  <c r="K27" i="1"/>
  <c r="I27" i="1"/>
  <c r="A27" i="1"/>
  <c r="U26" i="1"/>
  <c r="R26" i="1"/>
  <c r="S26" i="1" s="1"/>
  <c r="N26" i="1"/>
  <c r="L26" i="1"/>
  <c r="K26" i="1"/>
  <c r="I26" i="1"/>
  <c r="T26" i="1" s="1"/>
  <c r="A26" i="1"/>
  <c r="U25" i="1"/>
  <c r="S25" i="1"/>
  <c r="R25" i="1"/>
  <c r="N25" i="1"/>
  <c r="L25" i="1"/>
  <c r="K25" i="1"/>
  <c r="I25" i="1"/>
  <c r="T25" i="1" s="1"/>
  <c r="A25" i="1"/>
  <c r="U24" i="1"/>
  <c r="T24" i="1"/>
  <c r="S24" i="1"/>
  <c r="R24" i="1"/>
  <c r="N24" i="1"/>
  <c r="L24" i="1"/>
  <c r="K24" i="1"/>
  <c r="I24" i="1"/>
  <c r="A24" i="1"/>
  <c r="U23" i="1"/>
  <c r="T23" i="1"/>
  <c r="R23" i="1"/>
  <c r="S23" i="1" s="1"/>
  <c r="N23" i="1"/>
  <c r="L23" i="1"/>
  <c r="K23" i="1"/>
  <c r="I23" i="1"/>
  <c r="A23" i="1"/>
  <c r="U22" i="1"/>
  <c r="R22" i="1"/>
  <c r="S22" i="1" s="1"/>
  <c r="P22" i="1"/>
  <c r="N22" i="1"/>
  <c r="L22" i="1"/>
  <c r="K22" i="1"/>
  <c r="I22" i="1"/>
  <c r="T22" i="1" s="1"/>
  <c r="A22" i="1"/>
  <c r="U21" i="1"/>
  <c r="T21" i="1"/>
  <c r="S21" i="1"/>
  <c r="R21" i="1"/>
  <c r="N21" i="1"/>
  <c r="L21" i="1"/>
  <c r="K21" i="1"/>
  <c r="I21" i="1"/>
  <c r="A21" i="1"/>
  <c r="U20" i="1"/>
  <c r="T20" i="1"/>
  <c r="R20" i="1"/>
  <c r="S20" i="1" s="1"/>
  <c r="N20" i="1"/>
  <c r="L20" i="1"/>
  <c r="K20" i="1"/>
  <c r="I20" i="1"/>
  <c r="A20" i="1"/>
  <c r="U19" i="1"/>
  <c r="R19" i="1"/>
  <c r="S19" i="1" s="1"/>
  <c r="N19" i="1"/>
  <c r="L19" i="1"/>
  <c r="K19" i="1"/>
  <c r="I19" i="1"/>
  <c r="T19" i="1" s="1"/>
  <c r="A19" i="1"/>
  <c r="U18" i="1"/>
  <c r="S18" i="1"/>
  <c r="R18" i="1"/>
  <c r="N18" i="1"/>
  <c r="L18" i="1"/>
  <c r="K18" i="1"/>
  <c r="I18" i="1"/>
  <c r="T18" i="1" s="1"/>
  <c r="A18" i="1"/>
  <c r="U17" i="1"/>
  <c r="T17" i="1"/>
  <c r="S17" i="1"/>
  <c r="R17" i="1"/>
  <c r="N17" i="1"/>
  <c r="L17" i="1"/>
  <c r="K17" i="1"/>
  <c r="I17" i="1"/>
  <c r="A17" i="1"/>
  <c r="U16" i="1"/>
  <c r="T16" i="1"/>
  <c r="R16" i="1"/>
  <c r="S16" i="1" s="1"/>
  <c r="N16" i="1"/>
  <c r="L16" i="1"/>
  <c r="K16" i="1"/>
  <c r="I16" i="1"/>
  <c r="U15" i="1"/>
  <c r="R15" i="1"/>
  <c r="S15" i="1" s="1"/>
  <c r="N15" i="1"/>
  <c r="L15" i="1"/>
  <c r="K15" i="1"/>
  <c r="I15" i="1"/>
  <c r="T15" i="1" s="1"/>
  <c r="U14" i="1"/>
  <c r="S14" i="1"/>
  <c r="R14" i="1"/>
  <c r="N14" i="1"/>
  <c r="L14" i="1"/>
  <c r="K14" i="1"/>
  <c r="I14" i="1"/>
  <c r="T14" i="1" s="1"/>
  <c r="U13" i="1"/>
  <c r="T13" i="1"/>
  <c r="S13" i="1"/>
  <c r="R13" i="1"/>
  <c r="N13" i="1"/>
  <c r="L13" i="1"/>
  <c r="K13" i="1"/>
  <c r="I13" i="1"/>
  <c r="U12" i="1"/>
  <c r="T12" i="1"/>
  <c r="R12" i="1"/>
  <c r="S12" i="1" s="1"/>
  <c r="N12" i="1"/>
  <c r="L12" i="1"/>
  <c r="K12" i="1"/>
  <c r="I12" i="1"/>
  <c r="U11" i="1"/>
  <c r="R11" i="1"/>
  <c r="S11" i="1" s="1"/>
  <c r="N11" i="1"/>
  <c r="L11" i="1"/>
  <c r="K11" i="1"/>
  <c r="T11" i="1"/>
  <c r="U10" i="1"/>
  <c r="R10" i="1"/>
  <c r="S10" i="1" s="1"/>
  <c r="L10" i="1"/>
  <c r="K10" i="1"/>
  <c r="T10" i="1"/>
  <c r="U9" i="1"/>
  <c r="T9" i="1"/>
  <c r="R9" i="1"/>
  <c r="N9" i="1"/>
  <c r="L9" i="1"/>
  <c r="S9" i="1" s="1"/>
  <c r="K9" i="1"/>
  <c r="U8" i="1"/>
  <c r="T8" i="1"/>
  <c r="R8" i="1"/>
  <c r="S8" i="1" s="1"/>
  <c r="L8" i="1"/>
  <c r="K8" i="1"/>
  <c r="U7" i="1"/>
  <c r="R7" i="1"/>
  <c r="L7" i="1"/>
  <c r="K7" i="1"/>
  <c r="N7" i="1" s="1"/>
  <c r="T7" i="1"/>
  <c r="U6" i="1"/>
  <c r="R6" i="1"/>
  <c r="L6" i="1"/>
  <c r="K6" i="1"/>
  <c r="T6" i="1"/>
  <c r="U5" i="1"/>
  <c r="R5" i="1"/>
  <c r="S5" i="1" s="1"/>
  <c r="L5" i="1"/>
  <c r="K5" i="1"/>
  <c r="T5" i="1"/>
  <c r="U4" i="1"/>
  <c r="R4" i="1"/>
  <c r="S4" i="1" s="1"/>
  <c r="N4" i="1"/>
  <c r="L4" i="1"/>
  <c r="K4" i="1"/>
  <c r="T4" i="1"/>
  <c r="U3" i="1"/>
  <c r="R3" i="1"/>
  <c r="N3" i="1"/>
  <c r="L3" i="1"/>
  <c r="K3" i="1"/>
  <c r="T3" i="1"/>
  <c r="U2" i="1"/>
  <c r="R2" i="1"/>
  <c r="S2" i="1" s="1"/>
  <c r="L2" i="1"/>
  <c r="K2" i="1"/>
  <c r="N2" i="1" l="1"/>
  <c r="T2" i="1" s="1"/>
  <c r="N6" i="1"/>
  <c r="N10" i="1"/>
  <c r="S3" i="1"/>
  <c r="N8" i="1"/>
  <c r="N5" i="1"/>
  <c r="S7" i="1"/>
  <c r="S6" i="1"/>
</calcChain>
</file>

<file path=xl/sharedStrings.xml><?xml version="1.0" encoding="utf-8"?>
<sst xmlns="http://schemas.openxmlformats.org/spreadsheetml/2006/main" count="60" uniqueCount="34">
  <si>
    <t>QTE TOTAL
T MS</t>
  </si>
  <si>
    <t>Ares PAT/al</t>
  </si>
  <si>
    <t>PRIX</t>
  </si>
  <si>
    <t>TRI</t>
  </si>
  <si>
    <t>RDT</t>
  </si>
  <si>
    <t>BESOIN HA</t>
  </si>
  <si>
    <t>€ CONCENTRE ACHAT</t>
  </si>
  <si>
    <t>ATELIER DE RATTACHEMENT</t>
  </si>
  <si>
    <t>ALIMENTS</t>
  </si>
  <si>
    <t>QTE</t>
  </si>
  <si>
    <t>RAZ PERIODE ET VAL QTE</t>
  </si>
  <si>
    <t>alim</t>
  </si>
  <si>
    <t>type2</t>
  </si>
  <si>
    <t>r</t>
  </si>
  <si>
    <t>jr</t>
  </si>
  <si>
    <t xml:space="preserve">QTE
</t>
  </si>
  <si>
    <t>GL</t>
  </si>
  <si>
    <t>SEV</t>
  </si>
  <si>
    <t>saisir valeur</t>
  </si>
  <si>
    <t>alt</t>
  </si>
  <si>
    <t>ed</t>
  </si>
  <si>
    <t>rt</t>
  </si>
  <si>
    <t>fo</t>
  </si>
  <si>
    <t>mi</t>
  </si>
  <si>
    <t>fr</t>
  </si>
  <si>
    <t>ty</t>
  </si>
  <si>
    <t>po</t>
  </si>
  <si>
    <t>uk</t>
  </si>
  <si>
    <t>sev</t>
  </si>
  <si>
    <t>TROU</t>
  </si>
  <si>
    <t xml:space="preserve">PER </t>
  </si>
  <si>
    <t>trou</t>
  </si>
  <si>
    <t>per</t>
  </si>
  <si>
    <t>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</si>
</sst>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rgb="FFFF0000"/>
      </left>
      <right/>
      <top style="dotted">
        <color rgb="FFFF0000"/>
      </top>
      <bottom style="dotted">
        <color rgb="FFFF0000"/>
      </bottom>
      <diagonal/>
    </border>
    <border>
      <left/>
      <right style="dotted">
        <color rgb="FFFF0000"/>
      </right>
      <top style="dotted">
        <color rgb="FFFF0000"/>
      </top>
      <bottom style="dotted">
        <color rgb="FFFF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hair">
        <color rgb="FFFF0000"/>
      </bottom>
      <diagonal/>
    </border>
    <border>
      <left/>
      <right/>
      <top style="medium">
        <color auto="1"/>
      </top>
      <bottom style="hair">
        <color rgb="FFFF0000"/>
      </bottom>
      <diagonal/>
    </border>
    <border>
      <left/>
      <right style="medium">
        <color auto="1"/>
      </right>
      <top style="medium">
        <color auto="1"/>
      </top>
      <bottom style="hair">
        <color rgb="FFFF0000"/>
      </bottom>
      <diagonal/>
    </border>
    <border>
      <left style="medium">
        <color auto="1"/>
      </left>
      <right/>
      <top style="hair">
        <color rgb="FFFF0000"/>
      </top>
      <bottom style="hair">
        <color rgb="FFFF0000"/>
      </bottom>
      <diagonal/>
    </border>
    <border>
      <left/>
      <right/>
      <top style="hair">
        <color rgb="FFFF0000"/>
      </top>
      <bottom style="hair">
        <color rgb="FFFF0000"/>
      </bottom>
      <diagonal/>
    </border>
    <border>
      <left/>
      <right style="medium">
        <color auto="1"/>
      </right>
      <top style="hair">
        <color rgb="FFFF0000"/>
      </top>
      <bottom style="hair">
        <color rgb="FFFF0000"/>
      </bottom>
      <diagonal/>
    </border>
    <border>
      <left style="medium">
        <color auto="1"/>
      </left>
      <right/>
      <top style="hair">
        <color rgb="FFFF0000"/>
      </top>
      <bottom style="medium">
        <color auto="1"/>
      </bottom>
      <diagonal/>
    </border>
    <border>
      <left/>
      <right/>
      <top style="hair">
        <color rgb="FFFF0000"/>
      </top>
      <bottom style="medium">
        <color auto="1"/>
      </bottom>
      <diagonal/>
    </border>
    <border>
      <left/>
      <right style="medium">
        <color auto="1"/>
      </right>
      <top style="hair">
        <color rgb="FFFF0000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3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/>
    <xf numFmtId="0" fontId="0" fillId="0" borderId="5" xfId="0" applyNumberFormat="1" applyBorder="1"/>
    <xf numFmtId="0" fontId="0" fillId="0" borderId="5" xfId="0" applyNumberFormat="1" applyBorder="1" applyAlignment="1">
      <alignment horizontal="center"/>
    </xf>
    <xf numFmtId="0" fontId="0" fillId="0" borderId="6" xfId="0" applyNumberFormat="1" applyBorder="1"/>
    <xf numFmtId="0" fontId="0" fillId="0" borderId="7" xfId="0" applyBorder="1"/>
    <xf numFmtId="0" fontId="0" fillId="3" borderId="8" xfId="0" applyFill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/>
    <xf numFmtId="0" fontId="0" fillId="0" borderId="0" xfId="0" applyNumberFormat="1" applyBorder="1" applyAlignment="1">
      <alignment horizontal="center"/>
    </xf>
    <xf numFmtId="0" fontId="0" fillId="0" borderId="10" xfId="0" applyNumberFormat="1" applyBorder="1"/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0" borderId="0" xfId="0" applyFont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1" xfId="0" applyNumberFormat="1" applyBorder="1"/>
    <xf numFmtId="0" fontId="0" fillId="0" borderId="21" xfId="0" applyBorder="1" applyAlignment="1">
      <alignment horizontal="center"/>
    </xf>
    <xf numFmtId="0" fontId="0" fillId="0" borderId="21" xfId="0" applyNumberFormat="1" applyBorder="1" applyAlignment="1">
      <alignment horizontal="center"/>
    </xf>
    <xf numFmtId="0" fontId="0" fillId="0" borderId="22" xfId="0" applyNumberFormat="1" applyBorder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9" xfId="0" applyFont="1" applyBorder="1"/>
    <xf numFmtId="0" fontId="1" fillId="3" borderId="2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" fillId="0" borderId="0" xfId="0" applyFont="1" applyBorder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15">
    <dxf>
      <numFmt numFmtId="0" formatCode="General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>
        <bottom style="medium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1132418</xdr:colOff>
      <xdr:row>17</xdr:row>
      <xdr:rowOff>10582</xdr:rowOff>
    </xdr:from>
    <xdr:to>
      <xdr:col>9</xdr:col>
      <xdr:colOff>31752</xdr:colOff>
      <xdr:row>37</xdr:row>
      <xdr:rowOff>10583</xdr:rowOff>
    </xdr:to>
    <xdr:sp macro="" textlink="">
      <xdr:nvSpPr>
        <xdr:cNvPr id="7" name="ZoneTexte 6"/>
        <xdr:cNvSpPr txBox="1"/>
      </xdr:nvSpPr>
      <xdr:spPr>
        <a:xfrm>
          <a:off x="4519085" y="3672415"/>
          <a:ext cx="6445250" cy="3862918"/>
        </a:xfrm>
        <a:prstGeom prst="rect">
          <a:avLst/>
        </a:prstGeom>
        <a:solidFill>
          <a:srgbClr val="00B0F0"/>
        </a:solidFill>
        <a:ln w="9525" cmpd="sng"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ce que je souhaite</a:t>
          </a:r>
          <a:r>
            <a:rPr lang="fr-FR" sz="1100" baseline="0"/>
            <a:t> obtenir :</a:t>
          </a:r>
        </a:p>
        <a:p>
          <a:endParaRPr lang="fr-FR" sz="1100" baseline="0"/>
        </a:p>
        <a:p>
          <a:r>
            <a:rPr lang="fr-FR" sz="1100" baseline="0"/>
            <a:t>Je saisis des TROU (en B3) et PER (en B4)</a:t>
          </a:r>
        </a:p>
        <a:p>
          <a:endParaRPr lang="fr-FR" sz="1100" baseline="0"/>
        </a:p>
        <a:p>
          <a:r>
            <a:rPr lang="fr-FR" sz="1100" baseline="0"/>
            <a:t>Ensuite j'ai des aliments qui sont de A8 à A80 (aléatoire ca peut 5 6 20,,,) Je saisis des quantité b8:b80 et AR (c8:c80.</a:t>
          </a:r>
        </a:p>
        <a:p>
          <a:endParaRPr lang="fr-FR" sz="1100" baseline="0"/>
        </a:p>
        <a:p>
          <a:r>
            <a:rPr lang="fr-FR" sz="1100" baseline="0"/>
            <a:t>Et la je souhaite alimenter ma base de données (G2 : u2) comme dans l'exemple</a:t>
          </a:r>
        </a:p>
        <a:p>
          <a:endParaRPr lang="fr-FR" sz="1100" baseline="0"/>
        </a:p>
        <a:p>
          <a:r>
            <a:rPr lang="fr-FR" sz="1100" baseline="0"/>
            <a:t>Il faut : </a:t>
          </a:r>
        </a:p>
        <a:p>
          <a:r>
            <a:rPr lang="fr-FR" sz="1100" baseline="0"/>
            <a:t>Que les Aliments (a8: a...) se copie dans la colonne H (la dans l'exemple de A8 à A10)</a:t>
          </a:r>
        </a:p>
        <a:p>
          <a:r>
            <a:rPr lang="fr-FR" sz="1100" baseline="0"/>
            <a:t>Ensuite qu'il recopie le TROU (B2) et la Per(b4) dans la colonne G(trou) et colonne J(per)</a:t>
          </a:r>
        </a:p>
        <a:p>
          <a:endParaRPr lang="fr-FR" sz="1100" baseline="0"/>
        </a:p>
        <a:p>
          <a:r>
            <a:rPr lang="fr-FR" sz="1100" baseline="0"/>
            <a:t>Si 9 aliments il recopie 9 fois les valeurs</a:t>
          </a:r>
        </a:p>
        <a:p>
          <a:endParaRPr lang="fr-FR" sz="1100" baseline="0"/>
        </a:p>
        <a:p>
          <a:r>
            <a:rPr lang="fr-FR" sz="1100" baseline="0"/>
            <a:t>et derniere chose il faut copier dans la bdd les qté (b2:b16) dans la col M et les AR(C8:c16) dans la col O</a:t>
          </a:r>
        </a:p>
        <a:p>
          <a:endParaRPr lang="fr-FR" sz="1100" baseline="0"/>
        </a:p>
        <a:p>
          <a:r>
            <a:rPr lang="fr-FR" sz="1100" baseline="0"/>
            <a:t>Si je saisi d'autres valeurs b2 b4 qte et val, il faut que cela se cumule dans la BDD</a:t>
          </a:r>
        </a:p>
        <a:p>
          <a:endParaRPr lang="fr-FR" sz="1100" baseline="0"/>
        </a:p>
        <a:p>
          <a:r>
            <a:rPr lang="fr-FR" sz="1100" baseline="0"/>
            <a:t>MERCI DE VOTRE AIDE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/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SCE-Mr%20Dubief/RATION%20ET%20BF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BASE ALIMENT"/>
      <sheetName val="bdd_EFFECTIF TROUPEAU"/>
      <sheetName val="bdd_PERIODE ALIM ET LOT"/>
      <sheetName val="bdd_BASE TYPE DE SURFACE"/>
      <sheetName val="SELECTION ELEVAGE"/>
      <sheetName val="MASQUE_TCD_BDD"/>
      <sheetName val="DETAIL RATION ET BESOINS"/>
      <sheetName val="TCD BESOIN SUITE A RATION"/>
      <sheetName val="ARCHIVES"/>
      <sheetName val="SYNTHESE CHIFFRES CLEFS"/>
      <sheetName val="Infos_Fiche d'aide"/>
      <sheetName val="infos_REF PATURAGE GENISSES"/>
      <sheetName val="infos_CALCUL RATION SIMPLE"/>
      <sheetName val="infos_REFERENCES DIVERSES"/>
    </sheetNames>
    <sheetDataSet>
      <sheetData sheetId="0"/>
      <sheetData sheetId="1"/>
      <sheetData sheetId="2"/>
      <sheetData sheetId="3"/>
      <sheetData sheetId="4"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BESOINS" displayName="BESOINS" ref="G1:U88" totalsRowShown="0" headerRowDxfId="14" headerRowBorderDxfId="13">
  <autoFilter ref="G1:U88"/>
  <sortState ref="G2:S59">
    <sortCondition ref="Q3:Q61"/>
  </sortState>
  <tableColumns count="15">
    <tableColumn id="1" name="trou" dataDxfId="12"/>
    <tableColumn id="2" name="alim" dataDxfId="11"/>
    <tableColumn id="3" name="type2" dataDxfId="10">
      <calculatedColumnFormula>IF(ISNA(VLOOKUP(H2,[1]!ALIMENTS4[#Data],2,FALSE)),"",VLOOKUP(H2,[1]!ALIMENTS4[#Data],2,FALSE))</calculatedColumnFormula>
    </tableColumn>
    <tableColumn id="4" name="per"/>
    <tableColumn id="5" name="jr" dataDxfId="9">
      <calculatedColumnFormula>IF(ISNA(VLOOKUP(J2,[1]!PERIODE[#Data],2,FALSE)),0,VLOOKUP(J2,[1]!PERIODE[#Data],2,FALSE))</calculatedColumnFormula>
    </tableColumn>
    <tableColumn id="6" name="r" dataDxfId="8">
      <calculatedColumnFormula>IF(ISNA(VLOOKUP(G2,[1]!troupeau_elevage[#Data],4,FALSE)),0,VLOOKUP(G2,[1]!troupeau_elevage[#Data],4,FALSE))</calculatedColumnFormula>
    </tableColumn>
    <tableColumn id="7" name="QTE_x000a_" dataDxfId="7"/>
    <tableColumn id="8" name="QTE TOTAL_x000a_T MS" dataDxfId="6">
      <calculatedColumnFormula>IF(M2="","",K2*L2*M2/1000)</calculatedColumnFormula>
    </tableColumn>
    <tableColumn id="13" name="Ares PAT/al"/>
    <tableColumn id="9" name="PRIX" dataDxfId="5"/>
    <tableColumn id="10" name="TRI" dataDxfId="4"/>
    <tableColumn id="11" name="RDT" dataDxfId="3">
      <calculatedColumnFormula>IF(ISNA(VLOOKUP(H2,[1]!aliment_elevage[#Data],3,FALSE)),0,IF(VLOOKUP(H2,[1]!aliment_elevage[#Data],3,FALSE)="",0,VLOOKUP(H2,[1]!aliment_elevage[#Data],3,FALSE)))</calculatedColumnFormula>
    </tableColumn>
    <tableColumn id="12" name="BESOIN HA" dataDxfId="2">
      <calculatedColumnFormula>IF(AND(R2=0,O2=""),"",IF(O2="",ROUND(N2/R2,1),IF(O2&lt;&gt;"",L2*O2)))</calculatedColumnFormula>
    </tableColumn>
    <tableColumn id="14" name="€ CONCENTRE ACHAT" dataDxfId="1">
      <calculatedColumnFormula>IF(BESOINS[[#This Row],[type2]]="CONC ACHAT",BESOINS[[#This Row],[QTE TOTAL
T MS]]*VLOOKUP(BESOINS[[#This Row],[alim]],[1]!aliment_elevage[#Data],2,FALSE),"")</calculatedColumnFormula>
    </tableColumn>
    <tableColumn id="15" name="ATELIER DE RATTACHEMENT" dataDxfId="0">
      <calculatedColumnFormula>VLOOKUP(BESOINS[[#This Row],[trou]],[1]!TPEAU_EFF[#Data],3,FALSE)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U88"/>
  <sheetViews>
    <sheetView showGridLines="0" tabSelected="1" zoomScale="90" zoomScaleNormal="90" workbookViewId="0">
      <selection activeCell="C8" sqref="C8"/>
    </sheetView>
  </sheetViews>
  <sheetFormatPr baseColWidth="10" defaultRowHeight="15" x14ac:dyDescent="0.25"/>
  <cols>
    <col min="1" max="1" width="22" customWidth="1"/>
    <col min="2" max="2" width="28.7109375" customWidth="1"/>
    <col min="3" max="3" width="29.42578125" bestFit="1" customWidth="1"/>
    <col min="7" max="7" width="17.28515625" customWidth="1"/>
    <col min="8" max="8" width="18" customWidth="1"/>
    <col min="9" max="9" width="14.28515625" customWidth="1"/>
    <col min="10" max="10" width="27" bestFit="1" customWidth="1"/>
    <col min="11" max="11" width="9.7109375" customWidth="1"/>
    <col min="12" max="12" width="8.7109375" customWidth="1"/>
    <col min="13" max="13" width="12.7109375" style="34" customWidth="1"/>
    <col min="15" max="15" width="8.5703125" customWidth="1"/>
    <col min="16" max="16" width="7.42578125" hidden="1" customWidth="1"/>
    <col min="17" max="17" width="5.85546875" hidden="1" customWidth="1"/>
    <col min="18" max="18" width="6.7109375" customWidth="1"/>
    <col min="19" max="19" width="9.42578125" style="34" customWidth="1"/>
    <col min="20" max="20" width="12.85546875" style="34" customWidth="1"/>
    <col min="21" max="21" width="18.28515625" bestFit="1" customWidth="1"/>
  </cols>
  <sheetData>
    <row r="1" spans="1:21" s="2" customFormat="1" ht="45.75" thickBot="1" x14ac:dyDescent="0.3">
      <c r="A1" s="1" t="s">
        <v>18</v>
      </c>
      <c r="B1" s="1"/>
      <c r="C1" s="1"/>
      <c r="G1" s="35" t="s">
        <v>31</v>
      </c>
      <c r="H1" s="3" t="s">
        <v>11</v>
      </c>
      <c r="I1" s="4" t="s">
        <v>12</v>
      </c>
      <c r="J1" s="38" t="s">
        <v>32</v>
      </c>
      <c r="K1" s="4" t="s">
        <v>14</v>
      </c>
      <c r="L1" s="4" t="s">
        <v>13</v>
      </c>
      <c r="M1" s="38" t="s">
        <v>15</v>
      </c>
      <c r="N1" s="4" t="s">
        <v>0</v>
      </c>
      <c r="O1" s="38" t="s">
        <v>1</v>
      </c>
      <c r="P1" s="4" t="s">
        <v>2</v>
      </c>
      <c r="Q1" s="3" t="s">
        <v>3</v>
      </c>
      <c r="R1" s="4" t="s">
        <v>4</v>
      </c>
      <c r="S1" s="4" t="s">
        <v>5</v>
      </c>
      <c r="T1" s="4" t="s">
        <v>6</v>
      </c>
      <c r="U1" s="5" t="s">
        <v>7</v>
      </c>
    </row>
    <row r="2" spans="1:21" x14ac:dyDescent="0.25">
      <c r="G2" s="36" t="s">
        <v>16</v>
      </c>
      <c r="H2" s="6" t="s">
        <v>19</v>
      </c>
      <c r="I2" s="6"/>
      <c r="J2" s="39" t="s">
        <v>28</v>
      </c>
      <c r="K2" s="6">
        <f>IF(ISNA(VLOOKUP(J2,[1]!PERIODE[#Data],2,FALSE)),0,VLOOKUP(J2,[1]!PERIODE[#Data],2,FALSE))</f>
        <v>0</v>
      </c>
      <c r="L2" s="6">
        <f>IF(ISNA(VLOOKUP(G2,[1]!troupeau_elevage[#Data],4,FALSE)),0,VLOOKUP(G2,[1]!troupeau_elevage[#Data],4,FALSE))</f>
        <v>0</v>
      </c>
      <c r="M2" s="41">
        <v>10</v>
      </c>
      <c r="N2" s="6">
        <f>IF(M2="","",K2*L2*M2/1000)</f>
        <v>0</v>
      </c>
      <c r="O2" s="39"/>
      <c r="P2" s="6"/>
      <c r="Q2" s="7"/>
      <c r="R2" s="7">
        <f>IF(ISNA(VLOOKUP(H2,[1]!aliment_elevage[#Data],3,FALSE)),0,IF(VLOOKUP(H2,[1]!aliment_elevage[#Data],3,FALSE)="",0,VLOOKUP(H2,[1]!aliment_elevage[#Data],3,FALSE)))</f>
        <v>0</v>
      </c>
      <c r="S2" s="8" t="str">
        <f t="shared" ref="S2:S65" si="0">IF(AND(R2=0,O2=""),"",IF(O2="",ROUND(N2/R2,1),IF(O2&lt;&gt;"",L2*O2)))</f>
        <v/>
      </c>
      <c r="T2" s="8" t="str">
        <f>IF(BESOINS[[#This Row],[type2]]="CONC ACHAT",BESOINS[[#This Row],[QTE TOTAL
T MS]]*VLOOKUP(BESOINS[[#This Row],[alim]],[1]!aliment_elevage[#Data],2,FALSE),"")</f>
        <v/>
      </c>
      <c r="U2" s="9" t="e">
        <f>VLOOKUP(BESOINS[[#This Row],[trou]],[1]!TPEAU_EFF[#Data],3,FALSE)</f>
        <v>#N/A</v>
      </c>
    </row>
    <row r="3" spans="1:21" x14ac:dyDescent="0.25">
      <c r="A3" s="10" t="s">
        <v>29</v>
      </c>
      <c r="B3" s="11" t="s">
        <v>16</v>
      </c>
      <c r="G3" s="37" t="s">
        <v>16</v>
      </c>
      <c r="H3" s="13" t="s">
        <v>20</v>
      </c>
      <c r="I3" s="13"/>
      <c r="J3" s="40" t="s">
        <v>28</v>
      </c>
      <c r="K3" s="13">
        <f>IF(ISNA(VLOOKUP(J3,[1]!PERIODE[#Data],2,FALSE)),0,VLOOKUP(J3,[1]!PERIODE[#Data],2,FALSE))</f>
        <v>0</v>
      </c>
      <c r="L3" s="13">
        <f>IF(ISNA(VLOOKUP(G3,[1]!troupeau_elevage[#Data],4,FALSE)),0,VLOOKUP(G3,[1]!troupeau_elevage[#Data],4,FALSE))</f>
        <v>0</v>
      </c>
      <c r="M3" s="42"/>
      <c r="N3" s="13" t="str">
        <f t="shared" ref="N3:N66" si="1">IF(M3="","",K3*L3*M3/1000)</f>
        <v/>
      </c>
      <c r="O3" s="40">
        <v>14</v>
      </c>
      <c r="P3" s="13"/>
      <c r="Q3" s="15"/>
      <c r="R3" s="15">
        <f>IF(ISNA(VLOOKUP(H3,[1]!aliment_elevage[#Data],3,FALSE)),0,IF(VLOOKUP(H3,[1]!aliment_elevage[#Data],3,FALSE)="",0,VLOOKUP(H3,[1]!aliment_elevage[#Data],3,FALSE)))</f>
        <v>0</v>
      </c>
      <c r="S3" s="16">
        <f t="shared" si="0"/>
        <v>0</v>
      </c>
      <c r="T3" s="16" t="str">
        <f>IF(BESOINS[[#This Row],[type2]]="CONC ACHAT",BESOINS[[#This Row],[QTE TOTAL
T MS]]*VLOOKUP(BESOINS[[#This Row],[alim]],[1]!aliment_elevage[#Data],2,FALSE),"")</f>
        <v/>
      </c>
      <c r="U3" s="17" t="e">
        <f>VLOOKUP(BESOINS[[#This Row],[trou]],[1]!TPEAU_EFF[#Data],3,FALSE)</f>
        <v>#N/A</v>
      </c>
    </row>
    <row r="4" spans="1:21" x14ac:dyDescent="0.25">
      <c r="A4" s="10" t="s">
        <v>30</v>
      </c>
      <c r="B4" s="11" t="s">
        <v>17</v>
      </c>
      <c r="G4" s="37" t="s">
        <v>16</v>
      </c>
      <c r="H4" s="13" t="s">
        <v>21</v>
      </c>
      <c r="I4" s="13"/>
      <c r="J4" s="40" t="s">
        <v>28</v>
      </c>
      <c r="K4" s="13">
        <f>IF(ISNA(VLOOKUP(J4,[1]!PERIODE[#Data],2,FALSE)),0,VLOOKUP(J4,[1]!PERIODE[#Data],2,FALSE))</f>
        <v>0</v>
      </c>
      <c r="L4" s="13">
        <f>IF(ISNA(VLOOKUP(G4,[1]!troupeau_elevage[#Data],4,FALSE)),0,VLOOKUP(G4,[1]!troupeau_elevage[#Data],4,FALSE))</f>
        <v>0</v>
      </c>
      <c r="M4" s="42"/>
      <c r="N4" s="13" t="str">
        <f t="shared" si="1"/>
        <v/>
      </c>
      <c r="O4" s="40">
        <v>28</v>
      </c>
      <c r="P4" s="13"/>
      <c r="Q4" s="15"/>
      <c r="R4" s="15">
        <f>IF(ISNA(VLOOKUP(H4,[1]!aliment_elevage[#Data],3,FALSE)),0,IF(VLOOKUP(H4,[1]!aliment_elevage[#Data],3,FALSE)="",0,VLOOKUP(H4,[1]!aliment_elevage[#Data],3,FALSE)))</f>
        <v>0</v>
      </c>
      <c r="S4" s="16">
        <f t="shared" si="0"/>
        <v>0</v>
      </c>
      <c r="T4" s="16" t="str">
        <f>IF(BESOINS[[#This Row],[type2]]="CONC ACHAT",BESOINS[[#This Row],[QTE TOTAL
T MS]]*VLOOKUP(BESOINS[[#This Row],[alim]],[1]!aliment_elevage[#Data],2,FALSE),"")</f>
        <v/>
      </c>
      <c r="U4" s="17" t="e">
        <f>VLOOKUP(BESOINS[[#This Row],[trou]],[1]!TPEAU_EFF[#Data],3,FALSE)</f>
        <v>#N/A</v>
      </c>
    </row>
    <row r="5" spans="1:21" ht="16.5" customHeight="1" x14ac:dyDescent="0.25">
      <c r="G5" s="37" t="s">
        <v>16</v>
      </c>
      <c r="H5" s="13" t="s">
        <v>22</v>
      </c>
      <c r="I5" s="13"/>
      <c r="J5" s="40" t="s">
        <v>28</v>
      </c>
      <c r="K5" s="13">
        <f>IF(ISNA(VLOOKUP(J5,[1]!PERIODE[#Data],2,FALSE)),0,VLOOKUP(J5,[1]!PERIODE[#Data],2,FALSE))</f>
        <v>0</v>
      </c>
      <c r="L5" s="13">
        <f>IF(ISNA(VLOOKUP(G5,[1]!troupeau_elevage[#Data],4,FALSE)),0,VLOOKUP(G5,[1]!troupeau_elevage[#Data],4,FALSE))</f>
        <v>0</v>
      </c>
      <c r="M5" s="42">
        <v>26</v>
      </c>
      <c r="N5" s="13">
        <f t="shared" si="1"/>
        <v>0</v>
      </c>
      <c r="O5" s="40"/>
      <c r="P5" s="13"/>
      <c r="Q5" s="15"/>
      <c r="R5" s="15">
        <f>IF(ISNA(VLOOKUP(H5,[1]!aliment_elevage[#Data],3,FALSE)),0,IF(VLOOKUP(H5,[1]!aliment_elevage[#Data],3,FALSE)="",0,VLOOKUP(H5,[1]!aliment_elevage[#Data],3,FALSE)))</f>
        <v>0</v>
      </c>
      <c r="S5" s="16" t="str">
        <f t="shared" si="0"/>
        <v/>
      </c>
      <c r="T5" s="16" t="str">
        <f>IF(BESOINS[[#This Row],[type2]]="CONC ACHAT",BESOINS[[#This Row],[QTE TOTAL
T MS]]*VLOOKUP(BESOINS[[#This Row],[alim]],[1]!aliment_elevage[#Data],2,FALSE),"")</f>
        <v/>
      </c>
      <c r="U5" s="17" t="e">
        <f>VLOOKUP(BESOINS[[#This Row],[trou]],[1]!TPEAU_EFF[#Data],3,FALSE)</f>
        <v>#N/A</v>
      </c>
    </row>
    <row r="6" spans="1:21" ht="15.75" thickBot="1" x14ac:dyDescent="0.3">
      <c r="G6" s="37" t="s">
        <v>16</v>
      </c>
      <c r="H6" s="13" t="s">
        <v>23</v>
      </c>
      <c r="I6" s="13"/>
      <c r="J6" s="40" t="s">
        <v>28</v>
      </c>
      <c r="K6" s="13">
        <f>IF(ISNA(VLOOKUP(J6,[1]!PERIODE[#Data],2,FALSE)),0,VLOOKUP(J6,[1]!PERIODE[#Data],2,FALSE))</f>
        <v>0</v>
      </c>
      <c r="L6" s="13">
        <f>IF(ISNA(VLOOKUP(G6,[1]!troupeau_elevage[#Data],4,FALSE)),0,VLOOKUP(G6,[1]!troupeau_elevage[#Data],4,FALSE))</f>
        <v>0</v>
      </c>
      <c r="M6" s="42">
        <v>10</v>
      </c>
      <c r="N6" s="13">
        <f t="shared" si="1"/>
        <v>0</v>
      </c>
      <c r="O6" s="40"/>
      <c r="P6" s="13"/>
      <c r="Q6" s="15"/>
      <c r="R6" s="15">
        <f>IF(ISNA(VLOOKUP(H6,[1]!aliment_elevage[#Data],3,FALSE)),0,IF(VLOOKUP(H6,[1]!aliment_elevage[#Data],3,FALSE)="",0,VLOOKUP(H6,[1]!aliment_elevage[#Data],3,FALSE)))</f>
        <v>0</v>
      </c>
      <c r="S6" s="16" t="str">
        <f t="shared" si="0"/>
        <v/>
      </c>
      <c r="T6" s="16" t="str">
        <f>IF(BESOINS[[#This Row],[type2]]="CONC ACHAT",BESOINS[[#This Row],[QTE TOTAL
T MS]]*VLOOKUP(BESOINS[[#This Row],[alim]],[1]!aliment_elevage[#Data],2,FALSE),"")</f>
        <v/>
      </c>
      <c r="U6" s="17" t="e">
        <f>VLOOKUP(BESOINS[[#This Row],[trou]],[1]!TPEAU_EFF[#Data],3,FALSE)</f>
        <v>#N/A</v>
      </c>
    </row>
    <row r="7" spans="1:21" x14ac:dyDescent="0.25">
      <c r="A7" s="18" t="s">
        <v>8</v>
      </c>
      <c r="B7" s="19" t="s">
        <v>9</v>
      </c>
      <c r="C7" s="20" t="s">
        <v>33</v>
      </c>
      <c r="G7" s="37" t="s">
        <v>16</v>
      </c>
      <c r="H7" s="13" t="s">
        <v>24</v>
      </c>
      <c r="I7" s="13"/>
      <c r="J7" s="40" t="s">
        <v>28</v>
      </c>
      <c r="K7" s="13">
        <f>IF(ISNA(VLOOKUP(J7,[1]!PERIODE[#Data],2,FALSE)),0,VLOOKUP(J7,[1]!PERIODE[#Data],2,FALSE))</f>
        <v>0</v>
      </c>
      <c r="L7" s="13">
        <f>IF(ISNA(VLOOKUP(G7,[1]!troupeau_elevage[#Data],4,FALSE)),0,VLOOKUP(G7,[1]!troupeau_elevage[#Data],4,FALSE))</f>
        <v>0</v>
      </c>
      <c r="M7" s="42">
        <v>25</v>
      </c>
      <c r="N7" s="13">
        <f t="shared" si="1"/>
        <v>0</v>
      </c>
      <c r="O7" s="40"/>
      <c r="P7" s="13"/>
      <c r="Q7" s="15"/>
      <c r="R7" s="15">
        <f>IF(ISNA(VLOOKUP(H7,[1]!aliment_elevage[#Data],3,FALSE)),0,IF(VLOOKUP(H7,[1]!aliment_elevage[#Data],3,FALSE)="",0,VLOOKUP(H7,[1]!aliment_elevage[#Data],3,FALSE)))</f>
        <v>0</v>
      </c>
      <c r="S7" s="16" t="str">
        <f t="shared" si="0"/>
        <v/>
      </c>
      <c r="T7" s="16" t="str">
        <f>IF(BESOINS[[#This Row],[type2]]="CONC ACHAT",BESOINS[[#This Row],[QTE TOTAL
T MS]]*VLOOKUP(BESOINS[[#This Row],[alim]],[1]!aliment_elevage[#Data],2,FALSE),"")</f>
        <v/>
      </c>
      <c r="U7" s="17" t="e">
        <f>VLOOKUP(BESOINS[[#This Row],[trou]],[1]!TPEAU_EFF[#Data],3,FALSE)</f>
        <v>#N/A</v>
      </c>
    </row>
    <row r="8" spans="1:21" x14ac:dyDescent="0.25">
      <c r="A8" s="21" t="s">
        <v>19</v>
      </c>
      <c r="B8" s="22">
        <v>10</v>
      </c>
      <c r="C8" s="23"/>
      <c r="G8" s="37" t="s">
        <v>16</v>
      </c>
      <c r="H8" s="13" t="s">
        <v>25</v>
      </c>
      <c r="I8" s="13"/>
      <c r="J8" s="40" t="s">
        <v>28</v>
      </c>
      <c r="K8" s="13">
        <f>IF(ISNA(VLOOKUP(J8,[1]!PERIODE[#Data],2,FALSE)),0,VLOOKUP(J8,[1]!PERIODE[#Data],2,FALSE))</f>
        <v>0</v>
      </c>
      <c r="L8" s="13">
        <f>IF(ISNA(VLOOKUP(G8,[1]!troupeau_elevage[#Data],4,FALSE)),0,VLOOKUP(G8,[1]!troupeau_elevage[#Data],4,FALSE))</f>
        <v>0</v>
      </c>
      <c r="M8" s="42">
        <v>11</v>
      </c>
      <c r="N8" s="13">
        <f t="shared" si="1"/>
        <v>0</v>
      </c>
      <c r="O8" s="40"/>
      <c r="P8" s="13"/>
      <c r="Q8" s="15"/>
      <c r="R8" s="15">
        <f>IF(ISNA(VLOOKUP(H8,[1]!aliment_elevage[#Data],3,FALSE)),0,IF(VLOOKUP(H8,[1]!aliment_elevage[#Data],3,FALSE)="",0,VLOOKUP(H8,[1]!aliment_elevage[#Data],3,FALSE)))</f>
        <v>0</v>
      </c>
      <c r="S8" s="16" t="str">
        <f t="shared" si="0"/>
        <v/>
      </c>
      <c r="T8" s="16" t="str">
        <f>IF(BESOINS[[#This Row],[type2]]="CONC ACHAT",BESOINS[[#This Row],[QTE TOTAL
T MS]]*VLOOKUP(BESOINS[[#This Row],[alim]],[1]!aliment_elevage[#Data],2,FALSE),"")</f>
        <v/>
      </c>
      <c r="U8" s="17" t="e">
        <f>VLOOKUP(BESOINS[[#This Row],[trou]],[1]!TPEAU_EFF[#Data],3,FALSE)</f>
        <v>#N/A</v>
      </c>
    </row>
    <row r="9" spans="1:21" x14ac:dyDescent="0.25">
      <c r="A9" s="21" t="s">
        <v>20</v>
      </c>
      <c r="B9" s="22"/>
      <c r="C9" s="23">
        <v>14</v>
      </c>
      <c r="G9" s="37" t="s">
        <v>16</v>
      </c>
      <c r="H9" s="13" t="s">
        <v>26</v>
      </c>
      <c r="I9" s="13"/>
      <c r="J9" s="40" t="s">
        <v>28</v>
      </c>
      <c r="K9" s="13">
        <f>IF(ISNA(VLOOKUP(J9,[1]!PERIODE[#Data],2,FALSE)),0,VLOOKUP(J9,[1]!PERIODE[#Data],2,FALSE))</f>
        <v>0</v>
      </c>
      <c r="L9" s="13">
        <f>IF(ISNA(VLOOKUP(G9,[1]!troupeau_elevage[#Data],4,FALSE)),0,VLOOKUP(G9,[1]!troupeau_elevage[#Data],4,FALSE))</f>
        <v>0</v>
      </c>
      <c r="M9" s="42"/>
      <c r="N9" s="13" t="str">
        <f t="shared" si="1"/>
        <v/>
      </c>
      <c r="O9" s="40">
        <v>19</v>
      </c>
      <c r="P9" s="13"/>
      <c r="Q9" s="15"/>
      <c r="R9" s="15">
        <f>IF(ISNA(VLOOKUP(H9,[1]!aliment_elevage[#Data],3,FALSE)),0,IF(VLOOKUP(H9,[1]!aliment_elevage[#Data],3,FALSE)="",0,VLOOKUP(H9,[1]!aliment_elevage[#Data],3,FALSE)))</f>
        <v>0</v>
      </c>
      <c r="S9" s="16">
        <f t="shared" si="0"/>
        <v>0</v>
      </c>
      <c r="T9" s="16" t="str">
        <f>IF(BESOINS[[#This Row],[type2]]="CONC ACHAT",BESOINS[[#This Row],[QTE TOTAL
T MS]]*VLOOKUP(BESOINS[[#This Row],[alim]],[1]!aliment_elevage[#Data],2,FALSE),"")</f>
        <v/>
      </c>
      <c r="U9" s="17" t="e">
        <f>VLOOKUP(BESOINS[[#This Row],[trou]],[1]!TPEAU_EFF[#Data],3,FALSE)</f>
        <v>#N/A</v>
      </c>
    </row>
    <row r="10" spans="1:21" x14ac:dyDescent="0.25">
      <c r="A10" s="21" t="s">
        <v>21</v>
      </c>
      <c r="B10" s="22"/>
      <c r="C10" s="23">
        <v>28</v>
      </c>
      <c r="G10" s="37" t="s">
        <v>16</v>
      </c>
      <c r="H10" s="13" t="s">
        <v>27</v>
      </c>
      <c r="I10" s="13"/>
      <c r="J10" s="40" t="s">
        <v>28</v>
      </c>
      <c r="K10" s="13">
        <f>IF(ISNA(VLOOKUP(J10,[1]!PERIODE[#Data],2,FALSE)),0,VLOOKUP(J10,[1]!PERIODE[#Data],2,FALSE))</f>
        <v>0</v>
      </c>
      <c r="L10" s="13">
        <f>IF(ISNA(VLOOKUP(G10,[1]!troupeau_elevage[#Data],4,FALSE)),0,VLOOKUP(G10,[1]!troupeau_elevage[#Data],4,FALSE))</f>
        <v>0</v>
      </c>
      <c r="M10" s="42">
        <v>12</v>
      </c>
      <c r="N10" s="13">
        <f t="shared" si="1"/>
        <v>0</v>
      </c>
      <c r="O10" s="40"/>
      <c r="P10" s="13"/>
      <c r="Q10" s="15"/>
      <c r="R10" s="15">
        <f>IF(ISNA(VLOOKUP(H10,[1]!aliment_elevage[#Data],3,FALSE)),0,IF(VLOOKUP(H10,[1]!aliment_elevage[#Data],3,FALSE)="",0,VLOOKUP(H10,[1]!aliment_elevage[#Data],3,FALSE)))</f>
        <v>0</v>
      </c>
      <c r="S10" s="16" t="str">
        <f t="shared" si="0"/>
        <v/>
      </c>
      <c r="T10" s="16" t="str">
        <f>IF(BESOINS[[#This Row],[type2]]="CONC ACHAT",BESOINS[[#This Row],[QTE TOTAL
T MS]]*VLOOKUP(BESOINS[[#This Row],[alim]],[1]!aliment_elevage[#Data],2,FALSE),"")</f>
        <v/>
      </c>
      <c r="U10" s="17" t="e">
        <f>VLOOKUP(BESOINS[[#This Row],[trou]],[1]!TPEAU_EFF[#Data],3,FALSE)</f>
        <v>#N/A</v>
      </c>
    </row>
    <row r="11" spans="1:21" x14ac:dyDescent="0.25">
      <c r="A11" s="21" t="s">
        <v>22</v>
      </c>
      <c r="B11" s="22">
        <v>26</v>
      </c>
      <c r="C11" s="23"/>
      <c r="G11" s="12"/>
      <c r="H11" s="13"/>
      <c r="I11" s="13"/>
      <c r="J11" s="13"/>
      <c r="K11" s="13">
        <f>IF(ISNA(VLOOKUP(J11,[1]!PERIODE[#Data],2,FALSE)),0,VLOOKUP(J11,[1]!PERIODE[#Data],2,FALSE))</f>
        <v>0</v>
      </c>
      <c r="L11" s="13">
        <f>IF(ISNA(VLOOKUP(G11,[1]!troupeau_elevage[#Data],4,FALSE)),0,VLOOKUP(G11,[1]!troupeau_elevage[#Data],4,FALSE))</f>
        <v>0</v>
      </c>
      <c r="M11" s="14"/>
      <c r="N11" s="13" t="str">
        <f t="shared" si="1"/>
        <v/>
      </c>
      <c r="O11" s="13"/>
      <c r="P11" s="13"/>
      <c r="Q11" s="15"/>
      <c r="R11" s="15">
        <f>IF(ISNA(VLOOKUP(H11,[1]!aliment_elevage[#Data],3,FALSE)),0,IF(VLOOKUP(H11,[1]!aliment_elevage[#Data],3,FALSE)="",0,VLOOKUP(H11,[1]!aliment_elevage[#Data],3,FALSE)))</f>
        <v>0</v>
      </c>
      <c r="S11" s="16" t="str">
        <f t="shared" si="0"/>
        <v/>
      </c>
      <c r="T11" s="16" t="str">
        <f>IF(BESOINS[[#This Row],[type2]]="CONC ACHAT",BESOINS[[#This Row],[QTE TOTAL
T MS]]*VLOOKUP(BESOINS[[#This Row],[alim]],[1]!aliment_elevage[#Data],2,FALSE),"")</f>
        <v/>
      </c>
      <c r="U11" s="17" t="e">
        <f>VLOOKUP(BESOINS[[#This Row],[trou]],[1]!TPEAU_EFF[#Data],3,FALSE)</f>
        <v>#N/A</v>
      </c>
    </row>
    <row r="12" spans="1:21" x14ac:dyDescent="0.25">
      <c r="A12" s="21" t="s">
        <v>23</v>
      </c>
      <c r="B12" s="22">
        <v>10</v>
      </c>
      <c r="C12" s="23"/>
      <c r="G12" s="12"/>
      <c r="H12" s="13"/>
      <c r="I12" s="13" t="str">
        <f>IF(ISNA(VLOOKUP(H12,[1]!ALIMENTS4[#Data],2,FALSE)),"",VLOOKUP(H12,[1]!ALIMENTS4[#Data],2,FALSE))</f>
        <v/>
      </c>
      <c r="J12" s="13"/>
      <c r="K12" s="13">
        <f>IF(ISNA(VLOOKUP(J12,[1]!PERIODE[#Data],2,FALSE)),0,VLOOKUP(J12,[1]!PERIODE[#Data],2,FALSE))</f>
        <v>0</v>
      </c>
      <c r="L12" s="13">
        <f>IF(ISNA(VLOOKUP(G12,[1]!troupeau_elevage[#Data],4,FALSE)),0,VLOOKUP(G12,[1]!troupeau_elevage[#Data],4,FALSE))</f>
        <v>0</v>
      </c>
      <c r="M12" s="14"/>
      <c r="N12" s="13" t="str">
        <f t="shared" si="1"/>
        <v/>
      </c>
      <c r="O12" s="13"/>
      <c r="P12" s="13"/>
      <c r="Q12" s="15"/>
      <c r="R12" s="15">
        <f>IF(ISNA(VLOOKUP(H12,[1]!aliment_elevage[#Data],3,FALSE)),0,IF(VLOOKUP(H12,[1]!aliment_elevage[#Data],3,FALSE)="",0,VLOOKUP(H12,[1]!aliment_elevage[#Data],3,FALSE)))</f>
        <v>0</v>
      </c>
      <c r="S12" s="16" t="str">
        <f t="shared" si="0"/>
        <v/>
      </c>
      <c r="T12" s="16" t="str">
        <f>IF(BESOINS[[#This Row],[type2]]="CONC ACHAT",BESOINS[[#This Row],[QTE TOTAL
T MS]]*VLOOKUP(BESOINS[[#This Row],[alim]],[1]!aliment_elevage[#Data],2,FALSE),"")</f>
        <v/>
      </c>
      <c r="U12" s="17" t="e">
        <f>VLOOKUP(BESOINS[[#This Row],[trou]],[1]!TPEAU_EFF[#Data],3,FALSE)</f>
        <v>#N/A</v>
      </c>
    </row>
    <row r="13" spans="1:21" x14ac:dyDescent="0.25">
      <c r="A13" s="21" t="s">
        <v>24</v>
      </c>
      <c r="B13" s="22">
        <v>25</v>
      </c>
      <c r="C13" s="23"/>
      <c r="G13" s="12"/>
      <c r="H13" s="13"/>
      <c r="I13" s="15" t="str">
        <f>IF(ISNA(VLOOKUP(H13,[1]!ALIMENTS4[#Data],2,FALSE)),"",VLOOKUP(H13,[1]!ALIMENTS4[#Data],2,FALSE))</f>
        <v/>
      </c>
      <c r="J13" s="13"/>
      <c r="K13" s="13">
        <f>IF(ISNA(VLOOKUP(J13,[1]!PERIODE[#Data],2,FALSE)),0,VLOOKUP(J13,[1]!PERIODE[#Data],2,FALSE))</f>
        <v>0</v>
      </c>
      <c r="L13" s="15">
        <f>IF(ISNA(VLOOKUP(G13,[1]!troupeau_elevage[#Data],4,FALSE)),0,VLOOKUP(G13,[1]!troupeau_elevage[#Data],4,FALSE))</f>
        <v>0</v>
      </c>
      <c r="M13" s="14"/>
      <c r="N13" s="15" t="str">
        <f t="shared" si="1"/>
        <v/>
      </c>
      <c r="O13" s="13"/>
      <c r="P13" s="15"/>
      <c r="Q13" s="15"/>
      <c r="R13" s="15">
        <f>IF(ISNA(VLOOKUP(H13,[1]!aliment_elevage[#Data],3,FALSE)),0,IF(VLOOKUP(H13,[1]!aliment_elevage[#Data],3,FALSE)="",0,VLOOKUP(H13,[1]!aliment_elevage[#Data],3,FALSE)))</f>
        <v>0</v>
      </c>
      <c r="S13" s="16" t="str">
        <f t="shared" si="0"/>
        <v/>
      </c>
      <c r="T13" s="16" t="str">
        <f>IF(BESOINS[[#This Row],[type2]]="CONC ACHAT",BESOINS[[#This Row],[QTE TOTAL
T MS]]*VLOOKUP(BESOINS[[#This Row],[alim]],[1]!aliment_elevage[#Data],2,FALSE),"")</f>
        <v/>
      </c>
      <c r="U13" s="17" t="e">
        <f>VLOOKUP(BESOINS[[#This Row],[trou]],[1]!TPEAU_EFF[#Data],3,FALSE)</f>
        <v>#N/A</v>
      </c>
    </row>
    <row r="14" spans="1:21" x14ac:dyDescent="0.25">
      <c r="A14" s="21" t="s">
        <v>25</v>
      </c>
      <c r="B14" s="22">
        <v>11</v>
      </c>
      <c r="C14" s="23"/>
      <c r="G14" s="12"/>
      <c r="H14" s="13"/>
      <c r="I14" s="13" t="str">
        <f>IF(ISNA(VLOOKUP(H14,[1]!ALIMENTS4[#Data],2,FALSE)),"",VLOOKUP(H14,[1]!ALIMENTS4[#Data],2,FALSE))</f>
        <v/>
      </c>
      <c r="J14" s="13"/>
      <c r="K14" s="13">
        <f>IF(ISNA(VLOOKUP(J14,[1]!PERIODE[#Data],2,FALSE)),0,VLOOKUP(J14,[1]!PERIODE[#Data],2,FALSE))</f>
        <v>0</v>
      </c>
      <c r="L14" s="13">
        <f>IF(ISNA(VLOOKUP(G14,[1]!troupeau_elevage[#Data],4,FALSE)),0,VLOOKUP(G14,[1]!troupeau_elevage[#Data],4,FALSE))</f>
        <v>0</v>
      </c>
      <c r="M14" s="14"/>
      <c r="N14" s="13" t="str">
        <f t="shared" si="1"/>
        <v/>
      </c>
      <c r="O14" s="13"/>
      <c r="P14" s="13"/>
      <c r="Q14" s="15"/>
      <c r="R14" s="15">
        <f>IF(ISNA(VLOOKUP(H14,[1]!aliment_elevage[#Data],3,FALSE)),0,IF(VLOOKUP(H14,[1]!aliment_elevage[#Data],3,FALSE)="",0,VLOOKUP(H14,[1]!aliment_elevage[#Data],3,FALSE)))</f>
        <v>0</v>
      </c>
      <c r="S14" s="16" t="str">
        <f t="shared" si="0"/>
        <v/>
      </c>
      <c r="T14" s="16" t="str">
        <f>IF(BESOINS[[#This Row],[type2]]="CONC ACHAT",BESOINS[[#This Row],[QTE TOTAL
T MS]]*VLOOKUP(BESOINS[[#This Row],[alim]],[1]!aliment_elevage[#Data],2,FALSE),"")</f>
        <v/>
      </c>
      <c r="U14" s="17" t="e">
        <f>VLOOKUP(BESOINS[[#This Row],[trou]],[1]!TPEAU_EFF[#Data],3,FALSE)</f>
        <v>#N/A</v>
      </c>
    </row>
    <row r="15" spans="1:21" x14ac:dyDescent="0.25">
      <c r="A15" s="21" t="s">
        <v>26</v>
      </c>
      <c r="B15" s="22"/>
      <c r="C15" s="23">
        <v>19</v>
      </c>
      <c r="G15" s="12"/>
      <c r="H15" s="13"/>
      <c r="I15" s="13" t="str">
        <f>IF(ISNA(VLOOKUP(H15,[1]!ALIMENTS4[#Data],2,FALSE)),"",VLOOKUP(H15,[1]!ALIMENTS4[#Data],2,FALSE))</f>
        <v/>
      </c>
      <c r="J15" s="13"/>
      <c r="K15" s="13">
        <f>IF(ISNA(VLOOKUP(J15,[1]!PERIODE[#Data],2,FALSE)),0,VLOOKUP(J15,[1]!PERIODE[#Data],2,FALSE))</f>
        <v>0</v>
      </c>
      <c r="L15" s="13">
        <f>IF(ISNA(VLOOKUP(G15,[1]!troupeau_elevage[#Data],4,FALSE)),0,VLOOKUP(G15,[1]!troupeau_elevage[#Data],4,FALSE))</f>
        <v>0</v>
      </c>
      <c r="M15" s="14"/>
      <c r="N15" s="13" t="str">
        <f t="shared" si="1"/>
        <v/>
      </c>
      <c r="O15" s="13"/>
      <c r="P15" s="13"/>
      <c r="Q15" s="15"/>
      <c r="R15" s="15">
        <f>IF(ISNA(VLOOKUP(H15,[1]!aliment_elevage[#Data],3,FALSE)),0,IF(VLOOKUP(H15,[1]!aliment_elevage[#Data],3,FALSE)="",0,VLOOKUP(H15,[1]!aliment_elevage[#Data],3,FALSE)))</f>
        <v>0</v>
      </c>
      <c r="S15" s="16" t="str">
        <f t="shared" si="0"/>
        <v/>
      </c>
      <c r="T15" s="16" t="str">
        <f>IF(BESOINS[[#This Row],[type2]]="CONC ACHAT",BESOINS[[#This Row],[QTE TOTAL
T MS]]*VLOOKUP(BESOINS[[#This Row],[alim]],[1]!aliment_elevage[#Data],2,FALSE),"")</f>
        <v/>
      </c>
      <c r="U15" s="17" t="e">
        <f>VLOOKUP(BESOINS[[#This Row],[trou]],[1]!TPEAU_EFF[#Data],3,FALSE)</f>
        <v>#N/A</v>
      </c>
    </row>
    <row r="16" spans="1:21" x14ac:dyDescent="0.25">
      <c r="A16" s="21" t="s">
        <v>27</v>
      </c>
      <c r="B16" s="22">
        <v>12</v>
      </c>
      <c r="C16" s="23"/>
      <c r="G16" s="12"/>
      <c r="H16" s="13"/>
      <c r="I16" s="13" t="str">
        <f>IF(ISNA(VLOOKUP(H16,[1]!ALIMENTS4[#Data],2,FALSE)),"",VLOOKUP(H16,[1]!ALIMENTS4[#Data],2,FALSE))</f>
        <v/>
      </c>
      <c r="J16" s="13"/>
      <c r="K16" s="13">
        <f>IF(ISNA(VLOOKUP(J16,[1]!PERIODE[#Data],2,FALSE)),0,VLOOKUP(J16,[1]!PERIODE[#Data],2,FALSE))</f>
        <v>0</v>
      </c>
      <c r="L16" s="13">
        <f>IF(ISNA(VLOOKUP(G16,[1]!troupeau_elevage[#Data],4,FALSE)),0,VLOOKUP(G16,[1]!troupeau_elevage[#Data],4,FALSE))</f>
        <v>0</v>
      </c>
      <c r="M16" s="14"/>
      <c r="N16" s="13" t="str">
        <f t="shared" si="1"/>
        <v/>
      </c>
      <c r="O16" s="13"/>
      <c r="P16" s="13"/>
      <c r="Q16" s="15"/>
      <c r="R16" s="15">
        <f>IF(ISNA(VLOOKUP(H16,[1]!aliment_elevage[#Data],3,FALSE)),0,IF(VLOOKUP(H16,[1]!aliment_elevage[#Data],3,FALSE)="",0,VLOOKUP(H16,[1]!aliment_elevage[#Data],3,FALSE)))</f>
        <v>0</v>
      </c>
      <c r="S16" s="16" t="str">
        <f t="shared" si="0"/>
        <v/>
      </c>
      <c r="T16" s="16" t="str">
        <f>IF(BESOINS[[#This Row],[type2]]="CONC ACHAT",BESOINS[[#This Row],[QTE TOTAL
T MS]]*VLOOKUP(BESOINS[[#This Row],[alim]],[1]!aliment_elevage[#Data],2,FALSE),"")</f>
        <v/>
      </c>
      <c r="U16" s="17" t="e">
        <f>VLOOKUP(BESOINS[[#This Row],[trou]],[1]!TPEAU_EFF[#Data],3,FALSE)</f>
        <v>#N/A</v>
      </c>
    </row>
    <row r="17" spans="1:21" x14ac:dyDescent="0.25">
      <c r="A17" s="21" t="str">
        <f>IF(ISBLANK('[1]SELECTION ELEVAGE'!A14),"",'[1]SELECTION ELEVAGE'!A14)</f>
        <v/>
      </c>
      <c r="B17" s="22"/>
      <c r="C17" s="23"/>
      <c r="G17" s="12"/>
      <c r="H17" s="13"/>
      <c r="I17" s="15" t="str">
        <f>IF(ISNA(VLOOKUP(H17,[1]!ALIMENTS4[#Data],2,FALSE)),"",VLOOKUP(H17,[1]!ALIMENTS4[#Data],2,FALSE))</f>
        <v/>
      </c>
      <c r="J17" s="13"/>
      <c r="K17" s="13">
        <f>IF(ISNA(VLOOKUP(J17,[1]!PERIODE[#Data],2,FALSE)),0,VLOOKUP(J17,[1]!PERIODE[#Data],2,FALSE))</f>
        <v>0</v>
      </c>
      <c r="L17" s="15">
        <f>IF(ISNA(VLOOKUP(G17,[1]!troupeau_elevage[#Data],4,FALSE)),0,VLOOKUP(G17,[1]!troupeau_elevage[#Data],4,FALSE))</f>
        <v>0</v>
      </c>
      <c r="M17" s="14"/>
      <c r="N17" s="15" t="str">
        <f t="shared" si="1"/>
        <v/>
      </c>
      <c r="O17" s="13"/>
      <c r="P17" s="15"/>
      <c r="Q17" s="15"/>
      <c r="R17" s="15">
        <f>IF(ISNA(VLOOKUP(H17,[1]!aliment_elevage[#Data],3,FALSE)),0,IF(VLOOKUP(H17,[1]!aliment_elevage[#Data],3,FALSE)="",0,VLOOKUP(H17,[1]!aliment_elevage[#Data],3,FALSE)))</f>
        <v>0</v>
      </c>
      <c r="S17" s="16" t="str">
        <f t="shared" si="0"/>
        <v/>
      </c>
      <c r="T17" s="16" t="str">
        <f>IF(BESOINS[[#This Row],[type2]]="CONC ACHAT",BESOINS[[#This Row],[QTE TOTAL
T MS]]*VLOOKUP(BESOINS[[#This Row],[alim]],[1]!aliment_elevage[#Data],2,FALSE),"")</f>
        <v/>
      </c>
      <c r="U17" s="17" t="e">
        <f>VLOOKUP(BESOINS[[#This Row],[trou]],[1]!TPEAU_EFF[#Data],3,FALSE)</f>
        <v>#N/A</v>
      </c>
    </row>
    <row r="18" spans="1:21" x14ac:dyDescent="0.25">
      <c r="A18" s="21" t="str">
        <f>IF(ISBLANK('[1]SELECTION ELEVAGE'!A15),"",'[1]SELECTION ELEVAGE'!A15)</f>
        <v/>
      </c>
      <c r="B18" s="22"/>
      <c r="C18" s="23"/>
      <c r="G18" s="12"/>
      <c r="H18" s="13"/>
      <c r="I18" s="15" t="str">
        <f>IF(ISNA(VLOOKUP(H18,[1]!ALIMENTS4[#Data],2,FALSE)),"",VLOOKUP(H18,[1]!ALIMENTS4[#Data],2,FALSE))</f>
        <v/>
      </c>
      <c r="J18" s="13"/>
      <c r="K18" s="13">
        <f>IF(ISNA(VLOOKUP(J18,[1]!PERIODE[#Data],2,FALSE)),0,VLOOKUP(J18,[1]!PERIODE[#Data],2,FALSE))</f>
        <v>0</v>
      </c>
      <c r="L18" s="15">
        <f>IF(ISNA(VLOOKUP(G18,[1]!troupeau_elevage[#Data],4,FALSE)),0,VLOOKUP(G18,[1]!troupeau_elevage[#Data],4,FALSE))</f>
        <v>0</v>
      </c>
      <c r="M18" s="14"/>
      <c r="N18" s="15" t="str">
        <f t="shared" si="1"/>
        <v/>
      </c>
      <c r="O18" s="13"/>
      <c r="P18" s="15"/>
      <c r="Q18" s="15"/>
      <c r="R18" s="15">
        <f>IF(ISNA(VLOOKUP(H18,[1]!aliment_elevage[#Data],3,FALSE)),0,IF(VLOOKUP(H18,[1]!aliment_elevage[#Data],3,FALSE)="",0,VLOOKUP(H18,[1]!aliment_elevage[#Data],3,FALSE)))</f>
        <v>0</v>
      </c>
      <c r="S18" s="16" t="str">
        <f t="shared" si="0"/>
        <v/>
      </c>
      <c r="T18" s="16" t="str">
        <f>IF(BESOINS[[#This Row],[type2]]="CONC ACHAT",BESOINS[[#This Row],[QTE TOTAL
T MS]]*VLOOKUP(BESOINS[[#This Row],[alim]],[1]!aliment_elevage[#Data],2,FALSE),"")</f>
        <v/>
      </c>
      <c r="U18" s="17" t="e">
        <f>VLOOKUP(BESOINS[[#This Row],[trou]],[1]!TPEAU_EFF[#Data],3,FALSE)</f>
        <v>#N/A</v>
      </c>
    </row>
    <row r="19" spans="1:21" x14ac:dyDescent="0.25">
      <c r="A19" s="21" t="str">
        <f>IF(ISBLANK('[1]SELECTION ELEVAGE'!A16),"",'[1]SELECTION ELEVAGE'!A16)</f>
        <v/>
      </c>
      <c r="B19" s="22"/>
      <c r="C19" s="23"/>
      <c r="G19" s="12"/>
      <c r="H19" s="13"/>
      <c r="I19" s="13" t="str">
        <f>IF(ISNA(VLOOKUP(H19,[1]!ALIMENTS4[#Data],2,FALSE)),"",VLOOKUP(H19,[1]!ALIMENTS4[#Data],2,FALSE))</f>
        <v/>
      </c>
      <c r="J19" s="13"/>
      <c r="K19" s="13">
        <f>IF(ISNA(VLOOKUP(J19,[1]!PERIODE[#Data],2,FALSE)),0,VLOOKUP(J19,[1]!PERIODE[#Data],2,FALSE))</f>
        <v>0</v>
      </c>
      <c r="L19" s="13">
        <f>IF(ISNA(VLOOKUP(G19,[1]!troupeau_elevage[#Data],4,FALSE)),0,VLOOKUP(G19,[1]!troupeau_elevage[#Data],4,FALSE))</f>
        <v>0</v>
      </c>
      <c r="M19" s="14"/>
      <c r="N19" s="13" t="str">
        <f t="shared" si="1"/>
        <v/>
      </c>
      <c r="O19" s="13"/>
      <c r="P19" s="13"/>
      <c r="Q19" s="15"/>
      <c r="R19" s="15">
        <f>IF(ISNA(VLOOKUP(H19,[1]!aliment_elevage[#Data],3,FALSE)),0,IF(VLOOKUP(H19,[1]!aliment_elevage[#Data],3,FALSE)="",0,VLOOKUP(H19,[1]!aliment_elevage[#Data],3,FALSE)))</f>
        <v>0</v>
      </c>
      <c r="S19" s="16" t="str">
        <f t="shared" si="0"/>
        <v/>
      </c>
      <c r="T19" s="16" t="str">
        <f>IF(BESOINS[[#This Row],[type2]]="CONC ACHAT",BESOINS[[#This Row],[QTE TOTAL
T MS]]*VLOOKUP(BESOINS[[#This Row],[alim]],[1]!aliment_elevage[#Data],2,FALSE),"")</f>
        <v/>
      </c>
      <c r="U19" s="17" t="e">
        <f>VLOOKUP(BESOINS[[#This Row],[trou]],[1]!TPEAU_EFF[#Data],3,FALSE)</f>
        <v>#N/A</v>
      </c>
    </row>
    <row r="20" spans="1:21" x14ac:dyDescent="0.25">
      <c r="A20" s="21" t="str">
        <f>IF(ISBLANK('[1]SELECTION ELEVAGE'!A17),"",'[1]SELECTION ELEVAGE'!A17)</f>
        <v/>
      </c>
      <c r="B20" s="22"/>
      <c r="C20" s="23"/>
      <c r="G20" s="12"/>
      <c r="H20" s="13"/>
      <c r="I20" s="13" t="str">
        <f>IF(ISNA(VLOOKUP(H20,[1]!ALIMENTS4[#Data],2,FALSE)),"",VLOOKUP(H20,[1]!ALIMENTS4[#Data],2,FALSE))</f>
        <v/>
      </c>
      <c r="J20" s="13"/>
      <c r="K20" s="13">
        <f>IF(ISNA(VLOOKUP(J20,[1]!PERIODE[#Data],2,FALSE)),0,VLOOKUP(J20,[1]!PERIODE[#Data],2,FALSE))</f>
        <v>0</v>
      </c>
      <c r="L20" s="13">
        <f>IF(ISNA(VLOOKUP(G20,[1]!troupeau_elevage[#Data],4,FALSE)),0,VLOOKUP(G20,[1]!troupeau_elevage[#Data],4,FALSE))</f>
        <v>0</v>
      </c>
      <c r="M20" s="14"/>
      <c r="N20" s="13" t="str">
        <f t="shared" si="1"/>
        <v/>
      </c>
      <c r="O20" s="13"/>
      <c r="P20" s="13"/>
      <c r="Q20" s="15"/>
      <c r="R20" s="15">
        <f>IF(ISNA(VLOOKUP(H20,[1]!aliment_elevage[#Data],3,FALSE)),0,IF(VLOOKUP(H20,[1]!aliment_elevage[#Data],3,FALSE)="",0,VLOOKUP(H20,[1]!aliment_elevage[#Data],3,FALSE)))</f>
        <v>0</v>
      </c>
      <c r="S20" s="16" t="str">
        <f t="shared" si="0"/>
        <v/>
      </c>
      <c r="T20" s="16" t="str">
        <f>IF(BESOINS[[#This Row],[type2]]="CONC ACHAT",BESOINS[[#This Row],[QTE TOTAL
T MS]]*VLOOKUP(BESOINS[[#This Row],[alim]],[1]!aliment_elevage[#Data],2,FALSE),"")</f>
        <v/>
      </c>
      <c r="U20" s="17" t="e">
        <f>VLOOKUP(BESOINS[[#This Row],[trou]],[1]!TPEAU_EFF[#Data],3,FALSE)</f>
        <v>#N/A</v>
      </c>
    </row>
    <row r="21" spans="1:21" x14ac:dyDescent="0.25">
      <c r="A21" s="21" t="str">
        <f>IF(ISBLANK('[1]SELECTION ELEVAGE'!A18),"",'[1]SELECTION ELEVAGE'!A18)</f>
        <v/>
      </c>
      <c r="B21" s="22"/>
      <c r="C21" s="23"/>
      <c r="G21" s="12"/>
      <c r="H21" s="13"/>
      <c r="I21" s="13" t="str">
        <f>IF(ISNA(VLOOKUP(H21,[1]!ALIMENTS4[#Data],2,FALSE)),"",VLOOKUP(H21,[1]!ALIMENTS4[#Data],2,FALSE))</f>
        <v/>
      </c>
      <c r="J21" s="13"/>
      <c r="K21" s="13">
        <f>IF(ISNA(VLOOKUP(J21,[1]!PERIODE[#Data],2,FALSE)),0,VLOOKUP(J21,[1]!PERIODE[#Data],2,FALSE))</f>
        <v>0</v>
      </c>
      <c r="L21" s="13">
        <f>IF(ISNA(VLOOKUP(G21,[1]!troupeau_elevage[#Data],4,FALSE)),0,VLOOKUP(G21,[1]!troupeau_elevage[#Data],4,FALSE))</f>
        <v>0</v>
      </c>
      <c r="M21" s="14"/>
      <c r="N21" s="13" t="str">
        <f t="shared" si="1"/>
        <v/>
      </c>
      <c r="O21" s="13"/>
      <c r="P21" s="13"/>
      <c r="Q21" s="15"/>
      <c r="R21" s="15">
        <f>IF(ISNA(VLOOKUP(H21,[1]!aliment_elevage[#Data],3,FALSE)),0,IF(VLOOKUP(H21,[1]!aliment_elevage[#Data],3,FALSE)="",0,VLOOKUP(H21,[1]!aliment_elevage[#Data],3,FALSE)))</f>
        <v>0</v>
      </c>
      <c r="S21" s="16" t="str">
        <f t="shared" si="0"/>
        <v/>
      </c>
      <c r="T21" s="16" t="str">
        <f>IF(BESOINS[[#This Row],[type2]]="CONC ACHAT",BESOINS[[#This Row],[QTE TOTAL
T MS]]*VLOOKUP(BESOINS[[#This Row],[alim]],[1]!aliment_elevage[#Data],2,FALSE),"")</f>
        <v/>
      </c>
      <c r="U21" s="17" t="e">
        <f>VLOOKUP(BESOINS[[#This Row],[trou]],[1]!TPEAU_EFF[#Data],3,FALSE)</f>
        <v>#N/A</v>
      </c>
    </row>
    <row r="22" spans="1:21" x14ac:dyDescent="0.25">
      <c r="A22" s="21" t="str">
        <f>IF(ISBLANK('[1]SELECTION ELEVAGE'!A19),"",'[1]SELECTION ELEVAGE'!A19)</f>
        <v/>
      </c>
      <c r="B22" s="22"/>
      <c r="C22" s="23"/>
      <c r="G22" s="12"/>
      <c r="H22" s="13"/>
      <c r="I22" s="15" t="str">
        <f>IF(ISNA(VLOOKUP(H22,[1]!ALIMENTS4[#Data],2,FALSE)),"",VLOOKUP(H22,[1]!ALIMENTS4[#Data],2,FALSE))</f>
        <v/>
      </c>
      <c r="J22" s="13"/>
      <c r="K22" s="13">
        <f>IF(ISNA(VLOOKUP(J22,[1]!PERIODE[#Data],2,FALSE)),0,VLOOKUP(J22,[1]!PERIODE[#Data],2,FALSE))</f>
        <v>0</v>
      </c>
      <c r="L22" s="15">
        <f>IF(ISNA(VLOOKUP(G22,[1]!troupeau_elevage[#Data],4,FALSE)),0,VLOOKUP(G22,[1]!troupeau_elevage[#Data],4,FALSE))</f>
        <v>0</v>
      </c>
      <c r="M22" s="14"/>
      <c r="N22" s="15" t="str">
        <f>IF(M22="","",K22*L22*M22/1000)</f>
        <v/>
      </c>
      <c r="O22" s="13"/>
      <c r="P22" s="15" t="e">
        <f>IF(ISNA(VLOOKUP(H22,#REF!,3,FALSE)),0,VLOOKUP(H22,#REF!,3,FALSE))</f>
        <v>#REF!</v>
      </c>
      <c r="Q22" s="15"/>
      <c r="R22" s="15">
        <f>IF(ISNA(VLOOKUP(H22,[1]!aliment_elevage[#Data],3,FALSE)),0,IF(VLOOKUP(H22,[1]!aliment_elevage[#Data],3,FALSE)="",0,VLOOKUP(H22,[1]!aliment_elevage[#Data],3,FALSE)))</f>
        <v>0</v>
      </c>
      <c r="S22" s="16" t="str">
        <f>IF(AND(R22=0,O22=""),"",IF(O22="",ROUND(N22/R22,1),IF(O22&lt;&gt;"",L22*O22)))</f>
        <v/>
      </c>
      <c r="T22" s="16" t="str">
        <f>IF(BESOINS[[#This Row],[type2]]="CONC ACHAT",BESOINS[[#This Row],[QTE TOTAL
T MS]]*VLOOKUP(BESOINS[[#This Row],[alim]],[1]!aliment_elevage[#Data],2,FALSE),"")</f>
        <v/>
      </c>
      <c r="U22" s="17" t="e">
        <f>VLOOKUP(BESOINS[[#This Row],[trou]],[1]!TPEAU_EFF[#Data],3,FALSE)</f>
        <v>#N/A</v>
      </c>
    </row>
    <row r="23" spans="1:21" x14ac:dyDescent="0.25">
      <c r="A23" s="21" t="str">
        <f>IF(ISBLANK('[1]SELECTION ELEVAGE'!A20),"",'[1]SELECTION ELEVAGE'!A20)</f>
        <v/>
      </c>
      <c r="B23" s="22"/>
      <c r="C23" s="23"/>
      <c r="G23" s="12"/>
      <c r="H23" s="13"/>
      <c r="I23" s="15" t="str">
        <f>IF(ISNA(VLOOKUP(H23,[1]!ALIMENTS4[#Data],2,FALSE)),"",VLOOKUP(H23,[1]!ALIMENTS4[#Data],2,FALSE))</f>
        <v/>
      </c>
      <c r="J23" s="13"/>
      <c r="K23" s="13">
        <f>IF(ISNA(VLOOKUP(J23,[1]!PERIODE[#Data],2,FALSE)),0,VLOOKUP(J23,[1]!PERIODE[#Data],2,FALSE))</f>
        <v>0</v>
      </c>
      <c r="L23" s="15">
        <f>IF(ISNA(VLOOKUP(G23,[1]!troupeau_elevage[#Data],4,FALSE)),0,VLOOKUP(G23,[1]!troupeau_elevage[#Data],4,FALSE))</f>
        <v>0</v>
      </c>
      <c r="M23" s="14"/>
      <c r="N23" s="13" t="str">
        <f t="shared" si="1"/>
        <v/>
      </c>
      <c r="O23" s="13"/>
      <c r="P23" s="15"/>
      <c r="Q23" s="15"/>
      <c r="R23" s="15">
        <f>IF(ISNA(VLOOKUP(H23,[1]!aliment_elevage[#Data],3,FALSE)),0,IF(VLOOKUP(H23,[1]!aliment_elevage[#Data],3,FALSE)="",0,VLOOKUP(H23,[1]!aliment_elevage[#Data],3,FALSE)))</f>
        <v>0</v>
      </c>
      <c r="S23" s="16" t="str">
        <f t="shared" si="0"/>
        <v/>
      </c>
      <c r="T23" s="16" t="str">
        <f>IF(BESOINS[[#This Row],[type2]]="CONC ACHAT",BESOINS[[#This Row],[QTE TOTAL
T MS]]*VLOOKUP(BESOINS[[#This Row],[alim]],[1]!aliment_elevage[#Data],2,FALSE),"")</f>
        <v/>
      </c>
      <c r="U23" s="17" t="e">
        <f>VLOOKUP(BESOINS[[#This Row],[trou]],[1]!TPEAU_EFF[#Data],3,FALSE)</f>
        <v>#N/A</v>
      </c>
    </row>
    <row r="24" spans="1:21" x14ac:dyDescent="0.25">
      <c r="A24" s="21" t="str">
        <f>IF(ISBLANK('[1]SELECTION ELEVAGE'!A21),"",'[1]SELECTION ELEVAGE'!A21)</f>
        <v/>
      </c>
      <c r="B24" s="22"/>
      <c r="C24" s="23"/>
      <c r="G24" s="12"/>
      <c r="H24" s="13"/>
      <c r="I24" s="13" t="str">
        <f>IF(ISNA(VLOOKUP(H24,[1]!ALIMENTS4[#Data],2,FALSE)),"",VLOOKUP(H24,[1]!ALIMENTS4[#Data],2,FALSE))</f>
        <v/>
      </c>
      <c r="J24" s="13"/>
      <c r="K24" s="13">
        <f>IF(ISNA(VLOOKUP(J24,[1]!PERIODE[#Data],2,FALSE)),0,VLOOKUP(J24,[1]!PERIODE[#Data],2,FALSE))</f>
        <v>0</v>
      </c>
      <c r="L24" s="13">
        <f>IF(ISNA(VLOOKUP(G24,[1]!troupeau_elevage[#Data],4,FALSE)),0,VLOOKUP(G24,[1]!troupeau_elevage[#Data],4,FALSE))</f>
        <v>0</v>
      </c>
      <c r="M24" s="14"/>
      <c r="N24" s="13" t="str">
        <f t="shared" si="1"/>
        <v/>
      </c>
      <c r="O24" s="13"/>
      <c r="P24" s="13"/>
      <c r="Q24" s="15"/>
      <c r="R24" s="15">
        <f>IF(ISNA(VLOOKUP(H24,[1]!aliment_elevage[#Data],3,FALSE)),0,IF(VLOOKUP(H24,[1]!aliment_elevage[#Data],3,FALSE)="",0,VLOOKUP(H24,[1]!aliment_elevage[#Data],3,FALSE)))</f>
        <v>0</v>
      </c>
      <c r="S24" s="16" t="str">
        <f t="shared" si="0"/>
        <v/>
      </c>
      <c r="T24" s="16" t="str">
        <f>IF(BESOINS[[#This Row],[type2]]="CONC ACHAT",BESOINS[[#This Row],[QTE TOTAL
T MS]]*VLOOKUP(BESOINS[[#This Row],[alim]],[1]!aliment_elevage[#Data],2,FALSE),"")</f>
        <v/>
      </c>
      <c r="U24" s="17" t="e">
        <f>VLOOKUP(BESOINS[[#This Row],[trou]],[1]!TPEAU_EFF[#Data],3,FALSE)</f>
        <v>#N/A</v>
      </c>
    </row>
    <row r="25" spans="1:21" x14ac:dyDescent="0.25">
      <c r="A25" s="21" t="str">
        <f>IF(ISBLANK('[1]SELECTION ELEVAGE'!A22),"",'[1]SELECTION ELEVAGE'!A22)</f>
        <v/>
      </c>
      <c r="B25" s="22"/>
      <c r="C25" s="23"/>
      <c r="G25" s="12"/>
      <c r="H25" s="13"/>
      <c r="I25" s="13" t="str">
        <f>IF(ISNA(VLOOKUP(H25,[1]!ALIMENTS4[#Data],2,FALSE)),"",VLOOKUP(H25,[1]!ALIMENTS4[#Data],2,FALSE))</f>
        <v/>
      </c>
      <c r="J25" s="13"/>
      <c r="K25" s="13">
        <f>IF(ISNA(VLOOKUP(J25,[1]!PERIODE[#Data],2,FALSE)),0,VLOOKUP(J25,[1]!PERIODE[#Data],2,FALSE))</f>
        <v>0</v>
      </c>
      <c r="L25" s="13">
        <f>IF(ISNA(VLOOKUP(G25,[1]!troupeau_elevage[#Data],4,FALSE)),0,VLOOKUP(G25,[1]!troupeau_elevage[#Data],4,FALSE))</f>
        <v>0</v>
      </c>
      <c r="M25" s="14"/>
      <c r="N25" s="13" t="str">
        <f t="shared" si="1"/>
        <v/>
      </c>
      <c r="O25" s="13"/>
      <c r="P25" s="13"/>
      <c r="Q25" s="15"/>
      <c r="R25" s="15">
        <f>IF(ISNA(VLOOKUP(H25,[1]!aliment_elevage[#Data],3,FALSE)),0,IF(VLOOKUP(H25,[1]!aliment_elevage[#Data],3,FALSE)="",0,VLOOKUP(H25,[1]!aliment_elevage[#Data],3,FALSE)))</f>
        <v>0</v>
      </c>
      <c r="S25" s="16" t="str">
        <f t="shared" si="0"/>
        <v/>
      </c>
      <c r="T25" s="16" t="str">
        <f>IF(BESOINS[[#This Row],[type2]]="CONC ACHAT",BESOINS[[#This Row],[QTE TOTAL
T MS]]*VLOOKUP(BESOINS[[#This Row],[alim]],[1]!aliment_elevage[#Data],2,FALSE),"")</f>
        <v/>
      </c>
      <c r="U25" s="17" t="e">
        <f>VLOOKUP(BESOINS[[#This Row],[trou]],[1]!TPEAU_EFF[#Data],3,FALSE)</f>
        <v>#N/A</v>
      </c>
    </row>
    <row r="26" spans="1:21" x14ac:dyDescent="0.25">
      <c r="A26" s="21" t="str">
        <f>IF(ISBLANK('[1]SELECTION ELEVAGE'!A23),"",'[1]SELECTION ELEVAGE'!A23)</f>
        <v/>
      </c>
      <c r="B26" s="22"/>
      <c r="C26" s="23"/>
      <c r="G26" s="12"/>
      <c r="H26" s="13"/>
      <c r="I26" s="13" t="str">
        <f>IF(ISNA(VLOOKUP(H26,[1]!ALIMENTS4[#Data],2,FALSE)),"",VLOOKUP(H26,[1]!ALIMENTS4[#Data],2,FALSE))</f>
        <v/>
      </c>
      <c r="J26" s="13"/>
      <c r="K26" s="13">
        <f>IF(ISNA(VLOOKUP(J26,[1]!PERIODE[#Data],2,FALSE)),0,VLOOKUP(J26,[1]!PERIODE[#Data],2,FALSE))</f>
        <v>0</v>
      </c>
      <c r="L26" s="13">
        <f>IF(ISNA(VLOOKUP(G26,[1]!troupeau_elevage[#Data],4,FALSE)),0,VLOOKUP(G26,[1]!troupeau_elevage[#Data],4,FALSE))</f>
        <v>0</v>
      </c>
      <c r="M26" s="14"/>
      <c r="N26" s="13" t="str">
        <f t="shared" si="1"/>
        <v/>
      </c>
      <c r="O26" s="13"/>
      <c r="P26" s="13"/>
      <c r="Q26" s="15"/>
      <c r="R26" s="15">
        <f>IF(ISNA(VLOOKUP(H26,[1]!aliment_elevage[#Data],3,FALSE)),0,IF(VLOOKUP(H26,[1]!aliment_elevage[#Data],3,FALSE)="",0,VLOOKUP(H26,[1]!aliment_elevage[#Data],3,FALSE)))</f>
        <v>0</v>
      </c>
      <c r="S26" s="16" t="str">
        <f t="shared" si="0"/>
        <v/>
      </c>
      <c r="T26" s="16" t="str">
        <f>IF(BESOINS[[#This Row],[type2]]="CONC ACHAT",BESOINS[[#This Row],[QTE TOTAL
T MS]]*VLOOKUP(BESOINS[[#This Row],[alim]],[1]!aliment_elevage[#Data],2,FALSE),"")</f>
        <v/>
      </c>
      <c r="U26" s="17" t="e">
        <f>VLOOKUP(BESOINS[[#This Row],[trou]],[1]!TPEAU_EFF[#Data],3,FALSE)</f>
        <v>#N/A</v>
      </c>
    </row>
    <row r="27" spans="1:21" x14ac:dyDescent="0.25">
      <c r="A27" s="21" t="str">
        <f>IF(ISBLANK('[1]SELECTION ELEVAGE'!A24),"",'[1]SELECTION ELEVAGE'!A24)</f>
        <v/>
      </c>
      <c r="B27" s="22"/>
      <c r="C27" s="23"/>
      <c r="G27" s="12"/>
      <c r="H27" s="13"/>
      <c r="I27" s="15" t="str">
        <f>IF(ISNA(VLOOKUP(H27,[1]!ALIMENTS4[#Data],2,FALSE)),"",VLOOKUP(H27,[1]!ALIMENTS4[#Data],2,FALSE))</f>
        <v/>
      </c>
      <c r="J27" s="13"/>
      <c r="K27" s="13">
        <f>IF(ISNA(VLOOKUP(J27,[1]!PERIODE[#Data],2,FALSE)),0,VLOOKUP(J27,[1]!PERIODE[#Data],2,FALSE))</f>
        <v>0</v>
      </c>
      <c r="L27" s="15">
        <f>IF(ISNA(VLOOKUP(G27,[1]!troupeau_elevage[#Data],4,FALSE)),0,VLOOKUP(G27,[1]!troupeau_elevage[#Data],4,FALSE))</f>
        <v>0</v>
      </c>
      <c r="M27" s="14"/>
      <c r="N27" s="13" t="str">
        <f t="shared" si="1"/>
        <v/>
      </c>
      <c r="O27" s="13"/>
      <c r="P27" s="15"/>
      <c r="Q27" s="15"/>
      <c r="R27" s="15">
        <f>IF(ISNA(VLOOKUP(H27,[1]!aliment_elevage[#Data],3,FALSE)),0,IF(VLOOKUP(H27,[1]!aliment_elevage[#Data],3,FALSE)="",0,VLOOKUP(H27,[1]!aliment_elevage[#Data],3,FALSE)))</f>
        <v>0</v>
      </c>
      <c r="S27" s="16" t="str">
        <f t="shared" si="0"/>
        <v/>
      </c>
      <c r="T27" s="16" t="str">
        <f>IF(BESOINS[[#This Row],[type2]]="CONC ACHAT",BESOINS[[#This Row],[QTE TOTAL
T MS]]*VLOOKUP(BESOINS[[#This Row],[alim]],[1]!aliment_elevage[#Data],2,FALSE),"")</f>
        <v/>
      </c>
      <c r="U27" s="17" t="e">
        <f>VLOOKUP(BESOINS[[#This Row],[trou]],[1]!TPEAU_EFF[#Data],3,FALSE)</f>
        <v>#N/A</v>
      </c>
    </row>
    <row r="28" spans="1:21" x14ac:dyDescent="0.25">
      <c r="A28" s="21" t="str">
        <f>IF(ISBLANK('[1]SELECTION ELEVAGE'!A25),"",'[1]SELECTION ELEVAGE'!A25)</f>
        <v/>
      </c>
      <c r="B28" s="22"/>
      <c r="C28" s="23"/>
      <c r="G28" s="12"/>
      <c r="H28" s="13"/>
      <c r="I28" s="15" t="str">
        <f>IF(ISNA(VLOOKUP(H28,[1]!ALIMENTS4[#Data],2,FALSE)),"",VLOOKUP(H28,[1]!ALIMENTS4[#Data],2,FALSE))</f>
        <v/>
      </c>
      <c r="J28" s="13"/>
      <c r="K28" s="13">
        <f>IF(ISNA(VLOOKUP(J28,[1]!PERIODE[#Data],2,FALSE)),0,VLOOKUP(J28,[1]!PERIODE[#Data],2,FALSE))</f>
        <v>0</v>
      </c>
      <c r="L28" s="15">
        <f>IF(ISNA(VLOOKUP(G28,[1]!troupeau_elevage[#Data],4,FALSE)),0,VLOOKUP(G28,[1]!troupeau_elevage[#Data],4,FALSE))</f>
        <v>0</v>
      </c>
      <c r="M28" s="14"/>
      <c r="N28" s="13" t="str">
        <f t="shared" si="1"/>
        <v/>
      </c>
      <c r="O28" s="13"/>
      <c r="P28" s="15"/>
      <c r="Q28" s="15"/>
      <c r="R28" s="15">
        <f>IF(ISNA(VLOOKUP(H28,[1]!aliment_elevage[#Data],3,FALSE)),0,IF(VLOOKUP(H28,[1]!aliment_elevage[#Data],3,FALSE)="",0,VLOOKUP(H28,[1]!aliment_elevage[#Data],3,FALSE)))</f>
        <v>0</v>
      </c>
      <c r="S28" s="16" t="str">
        <f t="shared" si="0"/>
        <v/>
      </c>
      <c r="T28" s="16" t="str">
        <f>IF(BESOINS[[#This Row],[type2]]="CONC ACHAT",BESOINS[[#This Row],[QTE TOTAL
T MS]]*VLOOKUP(BESOINS[[#This Row],[alim]],[1]!aliment_elevage[#Data],2,FALSE),"")</f>
        <v/>
      </c>
      <c r="U28" s="17" t="e">
        <f>VLOOKUP(BESOINS[[#This Row],[trou]],[1]!TPEAU_EFF[#Data],3,FALSE)</f>
        <v>#N/A</v>
      </c>
    </row>
    <row r="29" spans="1:21" x14ac:dyDescent="0.25">
      <c r="A29" s="21" t="str">
        <f>IF(ISBLANK('[1]SELECTION ELEVAGE'!A26),"",'[1]SELECTION ELEVAGE'!A26)</f>
        <v/>
      </c>
      <c r="B29" s="22"/>
      <c r="C29" s="23"/>
      <c r="G29" s="12"/>
      <c r="H29" s="13"/>
      <c r="I29" s="15" t="str">
        <f>IF(ISNA(VLOOKUP(H29,[1]!ALIMENTS4[#Data],2,FALSE)),"",VLOOKUP(H29,[1]!ALIMENTS4[#Data],2,FALSE))</f>
        <v/>
      </c>
      <c r="J29" s="13"/>
      <c r="K29" s="13">
        <f>IF(ISNA(VLOOKUP(J29,[1]!PERIODE[#Data],2,FALSE)),0,VLOOKUP(J29,[1]!PERIODE[#Data],2,FALSE))</f>
        <v>0</v>
      </c>
      <c r="L29" s="15">
        <f>IF(ISNA(VLOOKUP(G29,[1]!troupeau_elevage[#Data],4,FALSE)),0,VLOOKUP(G29,[1]!troupeau_elevage[#Data],4,FALSE))</f>
        <v>0</v>
      </c>
      <c r="M29" s="14"/>
      <c r="N29" s="13" t="str">
        <f t="shared" si="1"/>
        <v/>
      </c>
      <c r="O29" s="13"/>
      <c r="P29" s="15"/>
      <c r="Q29" s="15"/>
      <c r="R29" s="15">
        <f>IF(ISNA(VLOOKUP(H29,[1]!aliment_elevage[#Data],3,FALSE)),0,IF(VLOOKUP(H29,[1]!aliment_elevage[#Data],3,FALSE)="",0,VLOOKUP(H29,[1]!aliment_elevage[#Data],3,FALSE)))</f>
        <v>0</v>
      </c>
      <c r="S29" s="16" t="str">
        <f t="shared" si="0"/>
        <v/>
      </c>
      <c r="T29" s="16" t="str">
        <f>IF(BESOINS[[#This Row],[type2]]="CONC ACHAT",BESOINS[[#This Row],[QTE TOTAL
T MS]]*VLOOKUP(BESOINS[[#This Row],[alim]],[1]!aliment_elevage[#Data],2,FALSE),"")</f>
        <v/>
      </c>
      <c r="U29" s="17" t="e">
        <f>VLOOKUP(BESOINS[[#This Row],[trou]],[1]!TPEAU_EFF[#Data],3,FALSE)</f>
        <v>#N/A</v>
      </c>
    </row>
    <row r="30" spans="1:21" x14ac:dyDescent="0.25">
      <c r="A30" s="21" t="str">
        <f>IF(ISBLANK('[1]SELECTION ELEVAGE'!A27),"",'[1]SELECTION ELEVAGE'!A27)</f>
        <v/>
      </c>
      <c r="B30" s="22"/>
      <c r="C30" s="23"/>
      <c r="G30" s="12"/>
      <c r="H30" s="13"/>
      <c r="I30" s="13" t="str">
        <f>IF(ISNA(VLOOKUP(H30,[1]!ALIMENTS4[#Data],2,FALSE)),"",VLOOKUP(H30,[1]!ALIMENTS4[#Data],2,FALSE))</f>
        <v/>
      </c>
      <c r="J30" s="13"/>
      <c r="K30" s="13">
        <f>IF(ISNA(VLOOKUP(J30,[1]!PERIODE[#Data],2,FALSE)),0,VLOOKUP(J30,[1]!PERIODE[#Data],2,FALSE))</f>
        <v>0</v>
      </c>
      <c r="L30" s="13">
        <f>IF(ISNA(VLOOKUP(G30,[1]!troupeau_elevage[#Data],4,FALSE)),0,VLOOKUP(G30,[1]!troupeau_elevage[#Data],4,FALSE))</f>
        <v>0</v>
      </c>
      <c r="M30" s="14"/>
      <c r="N30" s="13" t="str">
        <f t="shared" si="1"/>
        <v/>
      </c>
      <c r="O30" s="13"/>
      <c r="P30" s="13"/>
      <c r="Q30" s="15"/>
      <c r="R30" s="15">
        <f>IF(ISNA(VLOOKUP(H30,[1]!aliment_elevage[#Data],3,FALSE)),0,IF(VLOOKUP(H30,[1]!aliment_elevage[#Data],3,FALSE)="",0,VLOOKUP(H30,[1]!aliment_elevage[#Data],3,FALSE)))</f>
        <v>0</v>
      </c>
      <c r="S30" s="16" t="str">
        <f t="shared" si="0"/>
        <v/>
      </c>
      <c r="T30" s="16" t="str">
        <f>IF(BESOINS[[#This Row],[type2]]="CONC ACHAT",BESOINS[[#This Row],[QTE TOTAL
T MS]]*VLOOKUP(BESOINS[[#This Row],[alim]],[1]!aliment_elevage[#Data],2,FALSE),"")</f>
        <v/>
      </c>
      <c r="U30" s="17" t="e">
        <f>VLOOKUP(BESOINS[[#This Row],[trou]],[1]!TPEAU_EFF[#Data],3,FALSE)</f>
        <v>#N/A</v>
      </c>
    </row>
    <row r="31" spans="1:21" x14ac:dyDescent="0.25">
      <c r="A31" s="21" t="str">
        <f>IF(ISBLANK('[1]SELECTION ELEVAGE'!A28),"",'[1]SELECTION ELEVAGE'!A28)</f>
        <v/>
      </c>
      <c r="B31" s="22"/>
      <c r="C31" s="23"/>
      <c r="G31" s="12"/>
      <c r="H31" s="13"/>
      <c r="I31" s="13" t="str">
        <f>IF(ISNA(VLOOKUP(H31,[1]!ALIMENTS4[#Data],2,FALSE)),"",VLOOKUP(H31,[1]!ALIMENTS4[#Data],2,FALSE))</f>
        <v/>
      </c>
      <c r="J31" s="13"/>
      <c r="K31" s="13">
        <f>IF(ISNA(VLOOKUP(J31,[1]!PERIODE[#Data],2,FALSE)),0,VLOOKUP(J31,[1]!PERIODE[#Data],2,FALSE))</f>
        <v>0</v>
      </c>
      <c r="L31" s="13">
        <f>IF(ISNA(VLOOKUP(G31,[1]!troupeau_elevage[#Data],4,FALSE)),0,VLOOKUP(G31,[1]!troupeau_elevage[#Data],4,FALSE))</f>
        <v>0</v>
      </c>
      <c r="M31" s="14"/>
      <c r="N31" s="13" t="str">
        <f t="shared" si="1"/>
        <v/>
      </c>
      <c r="O31" s="13"/>
      <c r="P31" s="13"/>
      <c r="Q31" s="15"/>
      <c r="R31" s="15">
        <f>IF(ISNA(VLOOKUP(H31,[1]!aliment_elevage[#Data],3,FALSE)),0,IF(VLOOKUP(H31,[1]!aliment_elevage[#Data],3,FALSE)="",0,VLOOKUP(H31,[1]!aliment_elevage[#Data],3,FALSE)))</f>
        <v>0</v>
      </c>
      <c r="S31" s="16" t="str">
        <f t="shared" si="0"/>
        <v/>
      </c>
      <c r="T31" s="16" t="str">
        <f>IF(BESOINS[[#This Row],[type2]]="CONC ACHAT",BESOINS[[#This Row],[QTE TOTAL
T MS]]*VLOOKUP(BESOINS[[#This Row],[alim]],[1]!aliment_elevage[#Data],2,FALSE),"")</f>
        <v/>
      </c>
      <c r="U31" s="17" t="e">
        <f>VLOOKUP(BESOINS[[#This Row],[trou]],[1]!TPEAU_EFF[#Data],3,FALSE)</f>
        <v>#N/A</v>
      </c>
    </row>
    <row r="32" spans="1:21" ht="18.75" x14ac:dyDescent="0.3">
      <c r="A32" s="21" t="str">
        <f>IF(ISBLANK('[1]SELECTION ELEVAGE'!A29),"",'[1]SELECTION ELEVAGE'!A29)</f>
        <v/>
      </c>
      <c r="B32" s="22"/>
      <c r="C32" s="24" t="s">
        <v>10</v>
      </c>
      <c r="G32" s="12"/>
      <c r="H32" s="13"/>
      <c r="I32" s="13" t="str">
        <f>IF(ISNA(VLOOKUP(H32,[1]!ALIMENTS4[#Data],2,FALSE)),"",VLOOKUP(H32,[1]!ALIMENTS4[#Data],2,FALSE))</f>
        <v/>
      </c>
      <c r="J32" s="13"/>
      <c r="K32" s="13">
        <f>IF(ISNA(VLOOKUP(J32,[1]!PERIODE[#Data],2,FALSE)),0,VLOOKUP(J32,[1]!PERIODE[#Data],2,FALSE))</f>
        <v>0</v>
      </c>
      <c r="L32" s="13">
        <f>IF(ISNA(VLOOKUP(G32,[1]!troupeau_elevage[#Data],4,FALSE)),0,VLOOKUP(G32,[1]!troupeau_elevage[#Data],4,FALSE))</f>
        <v>0</v>
      </c>
      <c r="M32" s="14"/>
      <c r="N32" s="13" t="str">
        <f t="shared" si="1"/>
        <v/>
      </c>
      <c r="O32" s="13"/>
      <c r="P32" s="13"/>
      <c r="Q32" s="15"/>
      <c r="R32" s="15">
        <f>IF(ISNA(VLOOKUP(H32,[1]!aliment_elevage[#Data],3,FALSE)),0,IF(VLOOKUP(H32,[1]!aliment_elevage[#Data],3,FALSE)="",0,VLOOKUP(H32,[1]!aliment_elevage[#Data],3,FALSE)))</f>
        <v>0</v>
      </c>
      <c r="S32" s="16" t="str">
        <f t="shared" si="0"/>
        <v/>
      </c>
      <c r="T32" s="16" t="str">
        <f>IF(BESOINS[[#This Row],[type2]]="CONC ACHAT",BESOINS[[#This Row],[QTE TOTAL
T MS]]*VLOOKUP(BESOINS[[#This Row],[alim]],[1]!aliment_elevage[#Data],2,FALSE),"")</f>
        <v/>
      </c>
      <c r="U32" s="17" t="e">
        <f>VLOOKUP(BESOINS[[#This Row],[trou]],[1]!TPEAU_EFF[#Data],3,FALSE)</f>
        <v>#N/A</v>
      </c>
    </row>
    <row r="33" spans="1:21" x14ac:dyDescent="0.25">
      <c r="A33" s="21" t="str">
        <f>IF(ISBLANK('[1]SELECTION ELEVAGE'!A30),"",'[1]SELECTION ELEVAGE'!A30)</f>
        <v/>
      </c>
      <c r="B33" s="22"/>
      <c r="C33" s="23"/>
      <c r="G33" s="12"/>
      <c r="H33" s="13"/>
      <c r="I33" s="13" t="str">
        <f>IF(ISNA(VLOOKUP(H33,[1]!ALIMENTS4[#Data],2,FALSE)),"",VLOOKUP(H33,[1]!ALIMENTS4[#Data],2,FALSE))</f>
        <v/>
      </c>
      <c r="J33" s="13"/>
      <c r="K33" s="13">
        <f>IF(ISNA(VLOOKUP(J33,[1]!PERIODE[#Data],2,FALSE)),0,VLOOKUP(J33,[1]!PERIODE[#Data],2,FALSE))</f>
        <v>0</v>
      </c>
      <c r="L33" s="13">
        <f>IF(ISNA(VLOOKUP(G33,[1]!troupeau_elevage[#Data],4,FALSE)),0,VLOOKUP(G33,[1]!troupeau_elevage[#Data],4,FALSE))</f>
        <v>0</v>
      </c>
      <c r="M33" s="14"/>
      <c r="N33" s="13" t="str">
        <f t="shared" si="1"/>
        <v/>
      </c>
      <c r="O33" s="13"/>
      <c r="P33" s="13"/>
      <c r="Q33" s="15"/>
      <c r="R33" s="15">
        <f>IF(ISNA(VLOOKUP(H33,[1]!aliment_elevage[#Data],3,FALSE)),0,IF(VLOOKUP(H33,[1]!aliment_elevage[#Data],3,FALSE)="",0,VLOOKUP(H33,[1]!aliment_elevage[#Data],3,FALSE)))</f>
        <v>0</v>
      </c>
      <c r="S33" s="16" t="str">
        <f t="shared" si="0"/>
        <v/>
      </c>
      <c r="T33" s="16" t="str">
        <f>IF(BESOINS[[#This Row],[type2]]="CONC ACHAT",BESOINS[[#This Row],[QTE TOTAL
T MS]]*VLOOKUP(BESOINS[[#This Row],[alim]],[1]!aliment_elevage[#Data],2,FALSE),"")</f>
        <v/>
      </c>
      <c r="U33" s="17" t="e">
        <f>VLOOKUP(BESOINS[[#This Row],[trou]],[1]!TPEAU_EFF[#Data],3,FALSE)</f>
        <v>#N/A</v>
      </c>
    </row>
    <row r="34" spans="1:21" x14ac:dyDescent="0.25">
      <c r="A34" s="21" t="str">
        <f>IF(ISBLANK('[1]SELECTION ELEVAGE'!A31),"",'[1]SELECTION ELEVAGE'!A31)</f>
        <v/>
      </c>
      <c r="B34" s="22"/>
      <c r="C34" s="23"/>
      <c r="G34" s="12"/>
      <c r="H34" s="13"/>
      <c r="I34" s="15" t="str">
        <f>IF(ISNA(VLOOKUP(H34,[1]!ALIMENTS4[#Data],2,FALSE)),"",VLOOKUP(H34,[1]!ALIMENTS4[#Data],2,FALSE))</f>
        <v/>
      </c>
      <c r="J34" s="13"/>
      <c r="K34" s="13">
        <f>IF(ISNA(VLOOKUP(J34,[1]!PERIODE[#Data],2,FALSE)),0,VLOOKUP(J34,[1]!PERIODE[#Data],2,FALSE))</f>
        <v>0</v>
      </c>
      <c r="L34" s="15">
        <f>IF(ISNA(VLOOKUP(G34,[1]!troupeau_elevage[#Data],4,FALSE)),0,VLOOKUP(G34,[1]!troupeau_elevage[#Data],4,FALSE))</f>
        <v>0</v>
      </c>
      <c r="M34" s="14"/>
      <c r="N34" s="13" t="str">
        <f t="shared" si="1"/>
        <v/>
      </c>
      <c r="O34" s="13"/>
      <c r="P34" s="15"/>
      <c r="Q34" s="15"/>
      <c r="R34" s="15">
        <f>IF(ISNA(VLOOKUP(H34,[1]!aliment_elevage[#Data],3,FALSE)),0,IF(VLOOKUP(H34,[1]!aliment_elevage[#Data],3,FALSE)="",0,VLOOKUP(H34,[1]!aliment_elevage[#Data],3,FALSE)))</f>
        <v>0</v>
      </c>
      <c r="S34" s="16" t="str">
        <f t="shared" si="0"/>
        <v/>
      </c>
      <c r="T34" s="16" t="str">
        <f>IF(BESOINS[[#This Row],[type2]]="CONC ACHAT",BESOINS[[#This Row],[QTE TOTAL
T MS]]*VLOOKUP(BESOINS[[#This Row],[alim]],[1]!aliment_elevage[#Data],2,FALSE),"")</f>
        <v/>
      </c>
      <c r="U34" s="17" t="e">
        <f>VLOOKUP(BESOINS[[#This Row],[trou]],[1]!TPEAU_EFF[#Data],3,FALSE)</f>
        <v>#N/A</v>
      </c>
    </row>
    <row r="35" spans="1:21" x14ac:dyDescent="0.25">
      <c r="A35" s="21" t="str">
        <f>IF(ISBLANK('[1]SELECTION ELEVAGE'!A32),"",'[1]SELECTION ELEVAGE'!A32)</f>
        <v/>
      </c>
      <c r="B35" s="22"/>
      <c r="C35" s="23"/>
      <c r="G35" s="12"/>
      <c r="H35" s="13"/>
      <c r="I35" s="15" t="str">
        <f>IF(ISNA(VLOOKUP(H35,[1]!ALIMENTS4[#Data],2,FALSE)),"",VLOOKUP(H35,[1]!ALIMENTS4[#Data],2,FALSE))</f>
        <v/>
      </c>
      <c r="J35" s="13"/>
      <c r="K35" s="13">
        <f>IF(ISNA(VLOOKUP(J35,[1]!PERIODE[#Data],2,FALSE)),0,VLOOKUP(J35,[1]!PERIODE[#Data],2,FALSE))</f>
        <v>0</v>
      </c>
      <c r="L35" s="15">
        <f>IF(ISNA(VLOOKUP(G35,[1]!troupeau_elevage[#Data],4,FALSE)),0,VLOOKUP(G35,[1]!troupeau_elevage[#Data],4,FALSE))</f>
        <v>0</v>
      </c>
      <c r="M35" s="14"/>
      <c r="N35" s="13" t="str">
        <f t="shared" si="1"/>
        <v/>
      </c>
      <c r="O35" s="13"/>
      <c r="P35" s="15"/>
      <c r="Q35" s="15"/>
      <c r="R35" s="15">
        <f>IF(ISNA(VLOOKUP(H35,[1]!aliment_elevage[#Data],3,FALSE)),0,IF(VLOOKUP(H35,[1]!aliment_elevage[#Data],3,FALSE)="",0,VLOOKUP(H35,[1]!aliment_elevage[#Data],3,FALSE)))</f>
        <v>0</v>
      </c>
      <c r="S35" s="16" t="str">
        <f t="shared" si="0"/>
        <v/>
      </c>
      <c r="T35" s="16" t="str">
        <f>IF(BESOINS[[#This Row],[type2]]="CONC ACHAT",BESOINS[[#This Row],[QTE TOTAL
T MS]]*VLOOKUP(BESOINS[[#This Row],[alim]],[1]!aliment_elevage[#Data],2,FALSE),"")</f>
        <v/>
      </c>
      <c r="U35" s="17" t="e">
        <f>VLOOKUP(BESOINS[[#This Row],[trou]],[1]!TPEAU_EFF[#Data],3,FALSE)</f>
        <v>#N/A</v>
      </c>
    </row>
    <row r="36" spans="1:21" x14ac:dyDescent="0.25">
      <c r="A36" s="21" t="str">
        <f>IF(ISBLANK('[1]SELECTION ELEVAGE'!A33),"",'[1]SELECTION ELEVAGE'!A33)</f>
        <v/>
      </c>
      <c r="B36" s="22"/>
      <c r="C36" s="23"/>
      <c r="G36" s="12"/>
      <c r="H36" s="13"/>
      <c r="I36" s="15" t="str">
        <f>IF(ISNA(VLOOKUP(H36,[1]!ALIMENTS4[#Data],2,FALSE)),"",VLOOKUP(H36,[1]!ALIMENTS4[#Data],2,FALSE))</f>
        <v/>
      </c>
      <c r="J36" s="13"/>
      <c r="K36" s="13">
        <f>IF(ISNA(VLOOKUP(J36,[1]!PERIODE[#Data],2,FALSE)),0,VLOOKUP(J36,[1]!PERIODE[#Data],2,FALSE))</f>
        <v>0</v>
      </c>
      <c r="L36" s="15">
        <f>IF(ISNA(VLOOKUP(G36,[1]!troupeau_elevage[#Data],4,FALSE)),0,VLOOKUP(G36,[1]!troupeau_elevage[#Data],4,FALSE))</f>
        <v>0</v>
      </c>
      <c r="M36" s="14"/>
      <c r="N36" s="13" t="str">
        <f t="shared" si="1"/>
        <v/>
      </c>
      <c r="O36" s="13"/>
      <c r="P36" s="15"/>
      <c r="Q36" s="15"/>
      <c r="R36" s="15">
        <f>IF(ISNA(VLOOKUP(H36,[1]!aliment_elevage[#Data],3,FALSE)),0,IF(VLOOKUP(H36,[1]!aliment_elevage[#Data],3,FALSE)="",0,VLOOKUP(H36,[1]!aliment_elevage[#Data],3,FALSE)))</f>
        <v>0</v>
      </c>
      <c r="S36" s="16" t="str">
        <f t="shared" si="0"/>
        <v/>
      </c>
      <c r="T36" s="16" t="str">
        <f>IF(BESOINS[[#This Row],[type2]]="CONC ACHAT",BESOINS[[#This Row],[QTE TOTAL
T MS]]*VLOOKUP(BESOINS[[#This Row],[alim]],[1]!aliment_elevage[#Data],2,FALSE),"")</f>
        <v/>
      </c>
      <c r="U36" s="17" t="e">
        <f>VLOOKUP(BESOINS[[#This Row],[trou]],[1]!TPEAU_EFF[#Data],3,FALSE)</f>
        <v>#N/A</v>
      </c>
    </row>
    <row r="37" spans="1:21" x14ac:dyDescent="0.25">
      <c r="A37" s="21" t="str">
        <f>IF(ISBLANK('[1]SELECTION ELEVAGE'!A34),"",'[1]SELECTION ELEVAGE'!A34)</f>
        <v/>
      </c>
      <c r="B37" s="22"/>
      <c r="C37" s="23"/>
      <c r="G37" s="12"/>
      <c r="H37" s="13"/>
      <c r="I37" s="15" t="str">
        <f>IF(ISNA(VLOOKUP(H37,[1]!ALIMENTS4[#Data],2,FALSE)),"",VLOOKUP(H37,[1]!ALIMENTS4[#Data],2,FALSE))</f>
        <v/>
      </c>
      <c r="J37" s="13"/>
      <c r="K37" s="13">
        <f>IF(ISNA(VLOOKUP(J37,[1]!PERIODE[#Data],2,FALSE)),0,VLOOKUP(J37,[1]!PERIODE[#Data],2,FALSE))</f>
        <v>0</v>
      </c>
      <c r="L37" s="15">
        <f>IF(ISNA(VLOOKUP(G37,[1]!troupeau_elevage[#Data],4,FALSE)),0,VLOOKUP(G37,[1]!troupeau_elevage[#Data],4,FALSE))</f>
        <v>0</v>
      </c>
      <c r="M37" s="14"/>
      <c r="N37" s="13" t="str">
        <f t="shared" si="1"/>
        <v/>
      </c>
      <c r="O37" s="13"/>
      <c r="P37" s="15"/>
      <c r="Q37" s="15"/>
      <c r="R37" s="15">
        <f>IF(ISNA(VLOOKUP(H37,[1]!aliment_elevage[#Data],3,FALSE)),0,IF(VLOOKUP(H37,[1]!aliment_elevage[#Data],3,FALSE)="",0,VLOOKUP(H37,[1]!aliment_elevage[#Data],3,FALSE)))</f>
        <v>0</v>
      </c>
      <c r="S37" s="16" t="str">
        <f t="shared" si="0"/>
        <v/>
      </c>
      <c r="T37" s="16" t="str">
        <f>IF(BESOINS[[#This Row],[type2]]="CONC ACHAT",BESOINS[[#This Row],[QTE TOTAL
T MS]]*VLOOKUP(BESOINS[[#This Row],[alim]],[1]!aliment_elevage[#Data],2,FALSE),"")</f>
        <v/>
      </c>
      <c r="U37" s="17" t="e">
        <f>VLOOKUP(BESOINS[[#This Row],[trou]],[1]!TPEAU_EFF[#Data],3,FALSE)</f>
        <v>#N/A</v>
      </c>
    </row>
    <row r="38" spans="1:21" x14ac:dyDescent="0.25">
      <c r="A38" s="21" t="str">
        <f>IF(ISBLANK('[1]SELECTION ELEVAGE'!A35),"",'[1]SELECTION ELEVAGE'!A35)</f>
        <v/>
      </c>
      <c r="B38" s="22"/>
      <c r="C38" s="23"/>
      <c r="G38" s="12"/>
      <c r="H38" s="13"/>
      <c r="I38" s="13" t="str">
        <f>IF(ISNA(VLOOKUP(H38,[1]!ALIMENTS4[#Data],2,FALSE)),"",VLOOKUP(H38,[1]!ALIMENTS4[#Data],2,FALSE))</f>
        <v/>
      </c>
      <c r="J38" s="13"/>
      <c r="K38" s="13">
        <f>IF(ISNA(VLOOKUP(J38,[1]!PERIODE[#Data],2,FALSE)),0,VLOOKUP(J38,[1]!PERIODE[#Data],2,FALSE))</f>
        <v>0</v>
      </c>
      <c r="L38" s="13">
        <f>IF(ISNA(VLOOKUP(G38,[1]!troupeau_elevage[#Data],4,FALSE)),0,VLOOKUP(G38,[1]!troupeau_elevage[#Data],4,FALSE))</f>
        <v>0</v>
      </c>
      <c r="M38" s="14"/>
      <c r="N38" s="13" t="str">
        <f t="shared" si="1"/>
        <v/>
      </c>
      <c r="O38" s="13"/>
      <c r="P38" s="13"/>
      <c r="Q38" s="15"/>
      <c r="R38" s="15">
        <f>IF(ISNA(VLOOKUP(H38,[1]!aliment_elevage[#Data],3,FALSE)),0,IF(VLOOKUP(H38,[1]!aliment_elevage[#Data],3,FALSE)="",0,VLOOKUP(H38,[1]!aliment_elevage[#Data],3,FALSE)))</f>
        <v>0</v>
      </c>
      <c r="S38" s="16" t="str">
        <f t="shared" si="0"/>
        <v/>
      </c>
      <c r="T38" s="16" t="str">
        <f>IF(BESOINS[[#This Row],[type2]]="CONC ACHAT",BESOINS[[#This Row],[QTE TOTAL
T MS]]*VLOOKUP(BESOINS[[#This Row],[alim]],[1]!aliment_elevage[#Data],2,FALSE),"")</f>
        <v/>
      </c>
      <c r="U38" s="17" t="e">
        <f>VLOOKUP(BESOINS[[#This Row],[trou]],[1]!TPEAU_EFF[#Data],3,FALSE)</f>
        <v>#N/A</v>
      </c>
    </row>
    <row r="39" spans="1:21" x14ac:dyDescent="0.25">
      <c r="A39" s="21" t="str">
        <f>IF(ISBLANK('[1]SELECTION ELEVAGE'!A36),"",'[1]SELECTION ELEVAGE'!A36)</f>
        <v/>
      </c>
      <c r="B39" s="22"/>
      <c r="C39" s="23"/>
      <c r="G39" s="12"/>
      <c r="H39" s="13"/>
      <c r="I39" s="13" t="str">
        <f>IF(ISNA(VLOOKUP(H39,[1]!ALIMENTS4[#Data],2,FALSE)),"",VLOOKUP(H39,[1]!ALIMENTS4[#Data],2,FALSE))</f>
        <v/>
      </c>
      <c r="J39" s="13"/>
      <c r="K39" s="13">
        <f>IF(ISNA(VLOOKUP(J39,[1]!PERIODE[#Data],2,FALSE)),0,VLOOKUP(J39,[1]!PERIODE[#Data],2,FALSE))</f>
        <v>0</v>
      </c>
      <c r="L39" s="13">
        <f>IF(ISNA(VLOOKUP(G39,[1]!troupeau_elevage[#Data],4,FALSE)),0,VLOOKUP(G39,[1]!troupeau_elevage[#Data],4,FALSE))</f>
        <v>0</v>
      </c>
      <c r="M39" s="14"/>
      <c r="N39" s="13" t="str">
        <f t="shared" si="1"/>
        <v/>
      </c>
      <c r="O39" s="13"/>
      <c r="P39" s="13"/>
      <c r="Q39" s="15"/>
      <c r="R39" s="15">
        <f>IF(ISNA(VLOOKUP(H39,[1]!aliment_elevage[#Data],3,FALSE)),0,IF(VLOOKUP(H39,[1]!aliment_elevage[#Data],3,FALSE)="",0,VLOOKUP(H39,[1]!aliment_elevage[#Data],3,FALSE)))</f>
        <v>0</v>
      </c>
      <c r="S39" s="16" t="str">
        <f t="shared" si="0"/>
        <v/>
      </c>
      <c r="T39" s="16" t="str">
        <f>IF(BESOINS[[#This Row],[type2]]="CONC ACHAT",BESOINS[[#This Row],[QTE TOTAL
T MS]]*VLOOKUP(BESOINS[[#This Row],[alim]],[1]!aliment_elevage[#Data],2,FALSE),"")</f>
        <v/>
      </c>
      <c r="U39" s="17" t="e">
        <f>VLOOKUP(BESOINS[[#This Row],[trou]],[1]!TPEAU_EFF[#Data],3,FALSE)</f>
        <v>#N/A</v>
      </c>
    </row>
    <row r="40" spans="1:21" x14ac:dyDescent="0.25">
      <c r="A40" s="21" t="str">
        <f>IF(ISBLANK('[1]SELECTION ELEVAGE'!A37),"",'[1]SELECTION ELEVAGE'!A37)</f>
        <v/>
      </c>
      <c r="B40" s="22"/>
      <c r="C40" s="23"/>
      <c r="G40" s="12"/>
      <c r="H40" s="13"/>
      <c r="I40" s="13" t="str">
        <f>IF(ISNA(VLOOKUP(H40,[1]!ALIMENTS4[#Data],2,FALSE)),"",VLOOKUP(H40,[1]!ALIMENTS4[#Data],2,FALSE))</f>
        <v/>
      </c>
      <c r="J40" s="13"/>
      <c r="K40" s="13">
        <f>IF(ISNA(VLOOKUP(J40,[1]!PERIODE[#Data],2,FALSE)),0,VLOOKUP(J40,[1]!PERIODE[#Data],2,FALSE))</f>
        <v>0</v>
      </c>
      <c r="L40" s="13">
        <f>IF(ISNA(VLOOKUP(G40,[1]!troupeau_elevage[#Data],4,FALSE)),0,VLOOKUP(G40,[1]!troupeau_elevage[#Data],4,FALSE))</f>
        <v>0</v>
      </c>
      <c r="M40" s="14"/>
      <c r="N40" s="13" t="str">
        <f t="shared" si="1"/>
        <v/>
      </c>
      <c r="O40" s="13"/>
      <c r="P40" s="13"/>
      <c r="Q40" s="15"/>
      <c r="R40" s="15">
        <f>IF(ISNA(VLOOKUP(H40,[1]!aliment_elevage[#Data],3,FALSE)),0,IF(VLOOKUP(H40,[1]!aliment_elevage[#Data],3,FALSE)="",0,VLOOKUP(H40,[1]!aliment_elevage[#Data],3,FALSE)))</f>
        <v>0</v>
      </c>
      <c r="S40" s="16" t="str">
        <f t="shared" si="0"/>
        <v/>
      </c>
      <c r="T40" s="16" t="str">
        <f>IF(BESOINS[[#This Row],[type2]]="CONC ACHAT",BESOINS[[#This Row],[QTE TOTAL
T MS]]*VLOOKUP(BESOINS[[#This Row],[alim]],[1]!aliment_elevage[#Data],2,FALSE),"")</f>
        <v/>
      </c>
      <c r="U40" s="17" t="e">
        <f>VLOOKUP(BESOINS[[#This Row],[trou]],[1]!TPEAU_EFF[#Data],3,FALSE)</f>
        <v>#N/A</v>
      </c>
    </row>
    <row r="41" spans="1:21" ht="15.75" thickBot="1" x14ac:dyDescent="0.3">
      <c r="A41" s="25" t="str">
        <f>IF(ISBLANK('[1]SELECTION ELEVAGE'!A38),"",'[1]SELECTION ELEVAGE'!A38)</f>
        <v/>
      </c>
      <c r="B41" s="26"/>
      <c r="C41" s="27"/>
      <c r="G41" s="12"/>
      <c r="H41" s="13"/>
      <c r="I41" s="13" t="str">
        <f>IF(ISNA(VLOOKUP(H41,[1]!ALIMENTS4[#Data],2,FALSE)),"",VLOOKUP(H41,[1]!ALIMENTS4[#Data],2,FALSE))</f>
        <v/>
      </c>
      <c r="J41" s="13"/>
      <c r="K41" s="13">
        <f>IF(ISNA(VLOOKUP(J41,[1]!PERIODE[#Data],2,FALSE)),0,VLOOKUP(J41,[1]!PERIODE[#Data],2,FALSE))</f>
        <v>0</v>
      </c>
      <c r="L41" s="13">
        <f>IF(ISNA(VLOOKUP(G41,[1]!troupeau_elevage[#Data],4,FALSE)),0,VLOOKUP(G41,[1]!troupeau_elevage[#Data],4,FALSE))</f>
        <v>0</v>
      </c>
      <c r="M41" s="14"/>
      <c r="N41" s="13" t="str">
        <f t="shared" si="1"/>
        <v/>
      </c>
      <c r="O41" s="13"/>
      <c r="P41" s="13"/>
      <c r="Q41" s="15"/>
      <c r="R41" s="15">
        <f>IF(ISNA(VLOOKUP(H41,[1]!aliment_elevage[#Data],3,FALSE)),0,IF(VLOOKUP(H41,[1]!aliment_elevage[#Data],3,FALSE)="",0,VLOOKUP(H41,[1]!aliment_elevage[#Data],3,FALSE)))</f>
        <v>0</v>
      </c>
      <c r="S41" s="16" t="str">
        <f t="shared" si="0"/>
        <v/>
      </c>
      <c r="T41" s="16" t="str">
        <f>IF(BESOINS[[#This Row],[type2]]="CONC ACHAT",BESOINS[[#This Row],[QTE TOTAL
T MS]]*VLOOKUP(BESOINS[[#This Row],[alim]],[1]!aliment_elevage[#Data],2,FALSE),"")</f>
        <v/>
      </c>
      <c r="U41" s="17" t="e">
        <f>VLOOKUP(BESOINS[[#This Row],[trou]],[1]!TPEAU_EFF[#Data],3,FALSE)</f>
        <v>#N/A</v>
      </c>
    </row>
    <row r="42" spans="1:21" x14ac:dyDescent="0.25">
      <c r="A42" t="str">
        <f>IF(ISBLANK('[1]SELECTION ELEVAGE'!A41),"",'[1]SELECTION ELEVAGE'!A41)</f>
        <v/>
      </c>
      <c r="G42" s="12"/>
      <c r="H42" s="13"/>
      <c r="I42" s="15" t="str">
        <f>IF(ISNA(VLOOKUP(H42,[1]!ALIMENTS4[#Data],2,FALSE)),"",VLOOKUP(H42,[1]!ALIMENTS4[#Data],2,FALSE))</f>
        <v/>
      </c>
      <c r="J42" s="13"/>
      <c r="K42" s="13">
        <f>IF(ISNA(VLOOKUP(J42,[1]!PERIODE[#Data],2,FALSE)),0,VLOOKUP(J42,[1]!PERIODE[#Data],2,FALSE))</f>
        <v>0</v>
      </c>
      <c r="L42" s="15">
        <f>IF(ISNA(VLOOKUP(G42,[1]!troupeau_elevage[#Data],4,FALSE)),0,VLOOKUP(G42,[1]!troupeau_elevage[#Data],4,FALSE))</f>
        <v>0</v>
      </c>
      <c r="M42" s="14"/>
      <c r="N42" s="13" t="str">
        <f t="shared" si="1"/>
        <v/>
      </c>
      <c r="O42" s="13"/>
      <c r="P42" s="15"/>
      <c r="Q42" s="15"/>
      <c r="R42" s="15">
        <f>IF(ISNA(VLOOKUP(H42,[1]!aliment_elevage[#Data],3,FALSE)),0,IF(VLOOKUP(H42,[1]!aliment_elevage[#Data],3,FALSE)="",0,VLOOKUP(H42,[1]!aliment_elevage[#Data],3,FALSE)))</f>
        <v>0</v>
      </c>
      <c r="S42" s="16" t="str">
        <f t="shared" si="0"/>
        <v/>
      </c>
      <c r="T42" s="16" t="str">
        <f>IF(BESOINS[[#This Row],[type2]]="CONC ACHAT",BESOINS[[#This Row],[QTE TOTAL
T MS]]*VLOOKUP(BESOINS[[#This Row],[alim]],[1]!aliment_elevage[#Data],2,FALSE),"")</f>
        <v/>
      </c>
      <c r="U42" s="17" t="e">
        <f>VLOOKUP(BESOINS[[#This Row],[trou]],[1]!TPEAU_EFF[#Data],3,FALSE)</f>
        <v>#N/A</v>
      </c>
    </row>
    <row r="43" spans="1:21" x14ac:dyDescent="0.25">
      <c r="A43" t="str">
        <f>IF(ISBLANK('[1]SELECTION ELEVAGE'!A42),"",'[1]SELECTION ELEVAGE'!A42)</f>
        <v/>
      </c>
      <c r="G43" s="12"/>
      <c r="H43" s="13"/>
      <c r="I43" s="15" t="str">
        <f>IF(ISNA(VLOOKUP(H43,[1]!ALIMENTS4[#Data],2,FALSE)),"",VLOOKUP(H43,[1]!ALIMENTS4[#Data],2,FALSE))</f>
        <v/>
      </c>
      <c r="J43" s="13"/>
      <c r="K43" s="13">
        <f>IF(ISNA(VLOOKUP(J43,[1]!PERIODE[#Data],2,FALSE)),0,VLOOKUP(J43,[1]!PERIODE[#Data],2,FALSE))</f>
        <v>0</v>
      </c>
      <c r="L43" s="15">
        <f>IF(ISNA(VLOOKUP(G43,[1]!troupeau_elevage[#Data],4,FALSE)),0,VLOOKUP(G43,[1]!troupeau_elevage[#Data],4,FALSE))</f>
        <v>0</v>
      </c>
      <c r="M43" s="14"/>
      <c r="N43" s="13" t="str">
        <f t="shared" si="1"/>
        <v/>
      </c>
      <c r="O43" s="13"/>
      <c r="P43" s="15"/>
      <c r="Q43" s="15"/>
      <c r="R43" s="15">
        <f>IF(ISNA(VLOOKUP(H43,[1]!aliment_elevage[#Data],3,FALSE)),0,IF(VLOOKUP(H43,[1]!aliment_elevage[#Data],3,FALSE)="",0,VLOOKUP(H43,[1]!aliment_elevage[#Data],3,FALSE)))</f>
        <v>0</v>
      </c>
      <c r="S43" s="16" t="str">
        <f t="shared" si="0"/>
        <v/>
      </c>
      <c r="T43" s="16" t="str">
        <f>IF(BESOINS[[#This Row],[type2]]="CONC ACHAT",BESOINS[[#This Row],[QTE TOTAL
T MS]]*VLOOKUP(BESOINS[[#This Row],[alim]],[1]!aliment_elevage[#Data],2,FALSE),"")</f>
        <v/>
      </c>
      <c r="U43" s="17" t="e">
        <f>VLOOKUP(BESOINS[[#This Row],[trou]],[1]!TPEAU_EFF[#Data],3,FALSE)</f>
        <v>#N/A</v>
      </c>
    </row>
    <row r="44" spans="1:21" x14ac:dyDescent="0.25">
      <c r="A44" t="str">
        <f>IF(ISBLANK('[1]SELECTION ELEVAGE'!A43),"",'[1]SELECTION ELEVAGE'!A43)</f>
        <v/>
      </c>
      <c r="G44" s="12"/>
      <c r="H44" s="13"/>
      <c r="I44" s="15" t="str">
        <f>IF(ISNA(VLOOKUP(H44,[1]!ALIMENTS4[#Data],2,FALSE)),"",VLOOKUP(H44,[1]!ALIMENTS4[#Data],2,FALSE))</f>
        <v/>
      </c>
      <c r="J44" s="13"/>
      <c r="K44" s="13">
        <f>IF(ISNA(VLOOKUP(J44,[1]!PERIODE[#Data],2,FALSE)),0,VLOOKUP(J44,[1]!PERIODE[#Data],2,FALSE))</f>
        <v>0</v>
      </c>
      <c r="L44" s="15">
        <f>IF(ISNA(VLOOKUP(G44,[1]!troupeau_elevage[#Data],4,FALSE)),0,VLOOKUP(G44,[1]!troupeau_elevage[#Data],4,FALSE))</f>
        <v>0</v>
      </c>
      <c r="M44" s="14"/>
      <c r="N44" s="15" t="str">
        <f>IF(M44="","",K44*L44*M44/1000)</f>
        <v/>
      </c>
      <c r="O44" s="13"/>
      <c r="P44" s="15" t="e">
        <f>IF(ISNA(VLOOKUP(H44,#REF!,3,FALSE)),0,VLOOKUP(H44,#REF!,3,FALSE))</f>
        <v>#REF!</v>
      </c>
      <c r="Q44" s="15"/>
      <c r="R44" s="15">
        <f>IF(ISNA(VLOOKUP(H44,[1]!aliment_elevage[#Data],3,FALSE)),0,IF(VLOOKUP(H44,[1]!aliment_elevage[#Data],3,FALSE)="",0,VLOOKUP(H44,[1]!aliment_elevage[#Data],3,FALSE)))</f>
        <v>0</v>
      </c>
      <c r="S44" s="16" t="str">
        <f>IF(AND(R44=0,O44=""),"",IF(O44="",ROUND(N44/R44,1),IF(O44&lt;&gt;"",L44*O44)))</f>
        <v/>
      </c>
      <c r="T44" s="16" t="str">
        <f>IF(BESOINS[[#This Row],[type2]]="CONC ACHAT",BESOINS[[#This Row],[QTE TOTAL
T MS]]*VLOOKUP(BESOINS[[#This Row],[alim]],[1]!aliment_elevage[#Data],2,FALSE),"")</f>
        <v/>
      </c>
      <c r="U44" s="17" t="e">
        <f>VLOOKUP(BESOINS[[#This Row],[trou]],[1]!TPEAU_EFF[#Data],3,FALSE)</f>
        <v>#N/A</v>
      </c>
    </row>
    <row r="45" spans="1:21" x14ac:dyDescent="0.25">
      <c r="A45" t="str">
        <f>IF(ISBLANK('[1]SELECTION ELEVAGE'!A44),"",'[1]SELECTION ELEVAGE'!A44)</f>
        <v/>
      </c>
      <c r="G45" s="12"/>
      <c r="H45" s="13"/>
      <c r="I45" s="15" t="str">
        <f>IF(ISNA(VLOOKUP(H45,[1]!ALIMENTS4[#Data],2,FALSE)),"",VLOOKUP(H45,[1]!ALIMENTS4[#Data],2,FALSE))</f>
        <v/>
      </c>
      <c r="J45" s="13"/>
      <c r="K45" s="13">
        <f>IF(ISNA(VLOOKUP(J45,[1]!PERIODE[#Data],2,FALSE)),0,VLOOKUP(J45,[1]!PERIODE[#Data],2,FALSE))</f>
        <v>0</v>
      </c>
      <c r="L45" s="15">
        <f>IF(ISNA(VLOOKUP(G45,[1]!troupeau_elevage[#Data],4,FALSE)),0,VLOOKUP(G45,[1]!troupeau_elevage[#Data],4,FALSE))</f>
        <v>0</v>
      </c>
      <c r="M45" s="14"/>
      <c r="N45" s="13" t="str">
        <f t="shared" si="1"/>
        <v/>
      </c>
      <c r="O45" s="13"/>
      <c r="P45" s="15"/>
      <c r="Q45" s="15"/>
      <c r="R45" s="15">
        <f>IF(ISNA(VLOOKUP(H45,[1]!aliment_elevage[#Data],3,FALSE)),0,IF(VLOOKUP(H45,[1]!aliment_elevage[#Data],3,FALSE)="",0,VLOOKUP(H45,[1]!aliment_elevage[#Data],3,FALSE)))</f>
        <v>0</v>
      </c>
      <c r="S45" s="16" t="str">
        <f t="shared" si="0"/>
        <v/>
      </c>
      <c r="T45" s="16" t="str">
        <f>IF(BESOINS[[#This Row],[type2]]="CONC ACHAT",BESOINS[[#This Row],[QTE TOTAL
T MS]]*VLOOKUP(BESOINS[[#This Row],[alim]],[1]!aliment_elevage[#Data],2,FALSE),"")</f>
        <v/>
      </c>
      <c r="U45" s="17" t="e">
        <f>VLOOKUP(BESOINS[[#This Row],[trou]],[1]!TPEAU_EFF[#Data],3,FALSE)</f>
        <v>#N/A</v>
      </c>
    </row>
    <row r="46" spans="1:21" x14ac:dyDescent="0.25">
      <c r="A46" t="str">
        <f>IF(ISBLANK('[1]SELECTION ELEVAGE'!A45),"",'[1]SELECTION ELEVAGE'!A45)</f>
        <v/>
      </c>
      <c r="G46" s="12"/>
      <c r="H46" s="13"/>
      <c r="I46" s="15" t="str">
        <f>IF(ISNA(VLOOKUP(H46,[1]!ALIMENTS4[#Data],2,FALSE)),"",VLOOKUP(H46,[1]!ALIMENTS4[#Data],2,FALSE))</f>
        <v/>
      </c>
      <c r="J46" s="13"/>
      <c r="K46" s="13">
        <f>IF(ISNA(VLOOKUP(J46,[1]!PERIODE[#Data],2,FALSE)),0,VLOOKUP(J46,[1]!PERIODE[#Data],2,FALSE))</f>
        <v>0</v>
      </c>
      <c r="L46" s="15">
        <f>IF(ISNA(VLOOKUP(G46,[1]!troupeau_elevage[#Data],4,FALSE)),0,VLOOKUP(G46,[1]!troupeau_elevage[#Data],4,FALSE))</f>
        <v>0</v>
      </c>
      <c r="M46" s="14"/>
      <c r="N46" s="13" t="str">
        <f t="shared" si="1"/>
        <v/>
      </c>
      <c r="O46" s="13"/>
      <c r="P46" s="15"/>
      <c r="Q46" s="15"/>
      <c r="R46" s="15">
        <f>IF(ISNA(VLOOKUP(H46,[1]!aliment_elevage[#Data],3,FALSE)),0,IF(VLOOKUP(H46,[1]!aliment_elevage[#Data],3,FALSE)="",0,VLOOKUP(H46,[1]!aliment_elevage[#Data],3,FALSE)))</f>
        <v>0</v>
      </c>
      <c r="S46" s="16" t="str">
        <f t="shared" si="0"/>
        <v/>
      </c>
      <c r="T46" s="16" t="str">
        <f>IF(BESOINS[[#This Row],[type2]]="CONC ACHAT",BESOINS[[#This Row],[QTE TOTAL
T MS]]*VLOOKUP(BESOINS[[#This Row],[alim]],[1]!aliment_elevage[#Data],2,FALSE),"")</f>
        <v/>
      </c>
      <c r="U46" s="17" t="e">
        <f>VLOOKUP(BESOINS[[#This Row],[trou]],[1]!TPEAU_EFF[#Data],3,FALSE)</f>
        <v>#N/A</v>
      </c>
    </row>
    <row r="47" spans="1:21" x14ac:dyDescent="0.25">
      <c r="A47" t="str">
        <f>IF(ISBLANK('[1]SELECTION ELEVAGE'!A46),"",'[1]SELECTION ELEVAGE'!A46)</f>
        <v/>
      </c>
      <c r="G47" s="12"/>
      <c r="H47" s="13"/>
      <c r="I47" s="15" t="str">
        <f>IF(ISNA(VLOOKUP(H47,[1]!ALIMENTS4[#Data],2,FALSE)),"",VLOOKUP(H47,[1]!ALIMENTS4[#Data],2,FALSE))</f>
        <v/>
      </c>
      <c r="J47" s="13"/>
      <c r="K47" s="13">
        <f>IF(ISNA(VLOOKUP(J47,[1]!PERIODE[#Data],2,FALSE)),0,VLOOKUP(J47,[1]!PERIODE[#Data],2,FALSE))</f>
        <v>0</v>
      </c>
      <c r="L47" s="15">
        <f>IF(ISNA(VLOOKUP(G47,[1]!troupeau_elevage[#Data],4,FALSE)),0,VLOOKUP(G47,[1]!troupeau_elevage[#Data],4,FALSE))</f>
        <v>0</v>
      </c>
      <c r="M47" s="14"/>
      <c r="N47" s="13" t="str">
        <f t="shared" si="1"/>
        <v/>
      </c>
      <c r="O47" s="13"/>
      <c r="P47" s="15"/>
      <c r="Q47" s="15"/>
      <c r="R47" s="15">
        <f>IF(ISNA(VLOOKUP(H47,[1]!aliment_elevage[#Data],3,FALSE)),0,IF(VLOOKUP(H47,[1]!aliment_elevage[#Data],3,FALSE)="",0,VLOOKUP(H47,[1]!aliment_elevage[#Data],3,FALSE)))</f>
        <v>0</v>
      </c>
      <c r="S47" s="16" t="str">
        <f t="shared" si="0"/>
        <v/>
      </c>
      <c r="T47" s="16" t="str">
        <f>IF(BESOINS[[#This Row],[type2]]="CONC ACHAT",BESOINS[[#This Row],[QTE TOTAL
T MS]]*VLOOKUP(BESOINS[[#This Row],[alim]],[1]!aliment_elevage[#Data],2,FALSE),"")</f>
        <v/>
      </c>
      <c r="U47" s="17" t="e">
        <f>VLOOKUP(BESOINS[[#This Row],[trou]],[1]!TPEAU_EFF[#Data],3,FALSE)</f>
        <v>#N/A</v>
      </c>
    </row>
    <row r="48" spans="1:21" x14ac:dyDescent="0.25">
      <c r="A48" t="str">
        <f>IF(ISBLANK('[1]SELECTION ELEVAGE'!A47),"",'[1]SELECTION ELEVAGE'!A47)</f>
        <v/>
      </c>
      <c r="G48" s="12"/>
      <c r="H48" s="13"/>
      <c r="I48" s="15" t="str">
        <f>IF(ISNA(VLOOKUP(H48,[1]!ALIMENTS4[#Data],2,FALSE)),"",VLOOKUP(H48,[1]!ALIMENTS4[#Data],2,FALSE))</f>
        <v/>
      </c>
      <c r="J48" s="13"/>
      <c r="K48" s="13">
        <f>IF(ISNA(VLOOKUP(J48,[1]!PERIODE[#Data],2,FALSE)),0,VLOOKUP(J48,[1]!PERIODE[#Data],2,FALSE))</f>
        <v>0</v>
      </c>
      <c r="L48" s="15">
        <f>IF(ISNA(VLOOKUP(G48,[1]!troupeau_elevage[#Data],4,FALSE)),0,VLOOKUP(G48,[1]!troupeau_elevage[#Data],4,FALSE))</f>
        <v>0</v>
      </c>
      <c r="M48" s="14"/>
      <c r="N48" s="13" t="str">
        <f t="shared" si="1"/>
        <v/>
      </c>
      <c r="O48" s="13"/>
      <c r="P48" s="15"/>
      <c r="Q48" s="15"/>
      <c r="R48" s="15">
        <f>IF(ISNA(VLOOKUP(H48,[1]!aliment_elevage[#Data],3,FALSE)),0,IF(VLOOKUP(H48,[1]!aliment_elevage[#Data],3,FALSE)="",0,VLOOKUP(H48,[1]!aliment_elevage[#Data],3,FALSE)))</f>
        <v>0</v>
      </c>
      <c r="S48" s="16" t="str">
        <f t="shared" si="0"/>
        <v/>
      </c>
      <c r="T48" s="16" t="str">
        <f>IF(BESOINS[[#This Row],[type2]]="CONC ACHAT",BESOINS[[#This Row],[QTE TOTAL
T MS]]*VLOOKUP(BESOINS[[#This Row],[alim]],[1]!aliment_elevage[#Data],2,FALSE),"")</f>
        <v/>
      </c>
      <c r="U48" s="17" t="e">
        <f>VLOOKUP(BESOINS[[#This Row],[trou]],[1]!TPEAU_EFF[#Data],3,FALSE)</f>
        <v>#N/A</v>
      </c>
    </row>
    <row r="49" spans="1:21" x14ac:dyDescent="0.25">
      <c r="A49" t="str">
        <f>IF(ISBLANK('[1]SELECTION ELEVAGE'!A48),"",'[1]SELECTION ELEVAGE'!A48)</f>
        <v/>
      </c>
      <c r="G49" s="12"/>
      <c r="H49" s="13"/>
      <c r="I49" s="15" t="str">
        <f>IF(ISNA(VLOOKUP(H49,[1]!ALIMENTS4[#Data],2,FALSE)),"",VLOOKUP(H49,[1]!ALIMENTS4[#Data],2,FALSE))</f>
        <v/>
      </c>
      <c r="J49" s="13"/>
      <c r="K49" s="13">
        <f>IF(ISNA(VLOOKUP(J49,[1]!PERIODE[#Data],2,FALSE)),0,VLOOKUP(J49,[1]!PERIODE[#Data],2,FALSE))</f>
        <v>0</v>
      </c>
      <c r="L49" s="15">
        <f>IF(ISNA(VLOOKUP(G49,[1]!troupeau_elevage[#Data],4,FALSE)),0,VLOOKUP(G49,[1]!troupeau_elevage[#Data],4,FALSE))</f>
        <v>0</v>
      </c>
      <c r="M49" s="14"/>
      <c r="N49" s="13" t="str">
        <f t="shared" si="1"/>
        <v/>
      </c>
      <c r="O49" s="13"/>
      <c r="P49" s="15"/>
      <c r="Q49" s="15"/>
      <c r="R49" s="15">
        <f>IF(ISNA(VLOOKUP(H49,[1]!aliment_elevage[#Data],3,FALSE)),0,IF(VLOOKUP(H49,[1]!aliment_elevage[#Data],3,FALSE)="",0,VLOOKUP(H49,[1]!aliment_elevage[#Data],3,FALSE)))</f>
        <v>0</v>
      </c>
      <c r="S49" s="16" t="str">
        <f t="shared" si="0"/>
        <v/>
      </c>
      <c r="T49" s="16" t="str">
        <f>IF(BESOINS[[#This Row],[type2]]="CONC ACHAT",BESOINS[[#This Row],[QTE TOTAL
T MS]]*VLOOKUP(BESOINS[[#This Row],[alim]],[1]!aliment_elevage[#Data],2,FALSE),"")</f>
        <v/>
      </c>
      <c r="U49" s="17" t="e">
        <f>VLOOKUP(BESOINS[[#This Row],[trou]],[1]!TPEAU_EFF[#Data],3,FALSE)</f>
        <v>#N/A</v>
      </c>
    </row>
    <row r="50" spans="1:21" x14ac:dyDescent="0.25">
      <c r="A50" t="str">
        <f>IF(ISBLANK('[1]SELECTION ELEVAGE'!A49),"",'[1]SELECTION ELEVAGE'!A49)</f>
        <v/>
      </c>
      <c r="G50" s="12"/>
      <c r="H50" s="13"/>
      <c r="I50" s="15" t="str">
        <f>IF(ISNA(VLOOKUP(H50,[1]!ALIMENTS4[#Data],2,FALSE)),"",VLOOKUP(H50,[1]!ALIMENTS4[#Data],2,FALSE))</f>
        <v/>
      </c>
      <c r="J50" s="13"/>
      <c r="K50" s="13">
        <f>IF(ISNA(VLOOKUP(J50,[1]!PERIODE[#Data],2,FALSE)),0,VLOOKUP(J50,[1]!PERIODE[#Data],2,FALSE))</f>
        <v>0</v>
      </c>
      <c r="L50" s="15">
        <f>IF(ISNA(VLOOKUP(G50,[1]!troupeau_elevage[#Data],4,FALSE)),0,VLOOKUP(G50,[1]!troupeau_elevage[#Data],4,FALSE))</f>
        <v>0</v>
      </c>
      <c r="M50" s="14"/>
      <c r="N50" s="13" t="str">
        <f t="shared" si="1"/>
        <v/>
      </c>
      <c r="O50" s="13"/>
      <c r="P50" s="15"/>
      <c r="Q50" s="15"/>
      <c r="R50" s="15">
        <f>IF(ISNA(VLOOKUP(H50,[1]!aliment_elevage[#Data],3,FALSE)),0,IF(VLOOKUP(H50,[1]!aliment_elevage[#Data],3,FALSE)="",0,VLOOKUP(H50,[1]!aliment_elevage[#Data],3,FALSE)))</f>
        <v>0</v>
      </c>
      <c r="S50" s="16" t="str">
        <f t="shared" si="0"/>
        <v/>
      </c>
      <c r="T50" s="16" t="str">
        <f>IF(BESOINS[[#This Row],[type2]]="CONC ACHAT",BESOINS[[#This Row],[QTE TOTAL
T MS]]*VLOOKUP(BESOINS[[#This Row],[alim]],[1]!aliment_elevage[#Data],2,FALSE),"")</f>
        <v/>
      </c>
      <c r="U50" s="17" t="e">
        <f>VLOOKUP(BESOINS[[#This Row],[trou]],[1]!TPEAU_EFF[#Data],3,FALSE)</f>
        <v>#N/A</v>
      </c>
    </row>
    <row r="51" spans="1:21" x14ac:dyDescent="0.25">
      <c r="G51" s="12"/>
      <c r="H51" s="13"/>
      <c r="I51" s="15" t="str">
        <f>IF(ISNA(VLOOKUP(H51,[1]!ALIMENTS4[#Data],2,FALSE)),"",VLOOKUP(H51,[1]!ALIMENTS4[#Data],2,FALSE))</f>
        <v/>
      </c>
      <c r="J51" s="13"/>
      <c r="K51" s="13">
        <f>IF(ISNA(VLOOKUP(J51,[1]!PERIODE[#Data],2,FALSE)),0,VLOOKUP(J51,[1]!PERIODE[#Data],2,FALSE))</f>
        <v>0</v>
      </c>
      <c r="L51" s="15">
        <f>IF(ISNA(VLOOKUP(G51,[1]!troupeau_elevage[#Data],4,FALSE)),0,VLOOKUP(G51,[1]!troupeau_elevage[#Data],4,FALSE))</f>
        <v>0</v>
      </c>
      <c r="M51" s="14"/>
      <c r="N51" s="13" t="str">
        <f t="shared" si="1"/>
        <v/>
      </c>
      <c r="O51" s="13"/>
      <c r="P51" s="15"/>
      <c r="Q51" s="15"/>
      <c r="R51" s="15">
        <f>IF(ISNA(VLOOKUP(H51,[1]!aliment_elevage[#Data],3,FALSE)),0,IF(VLOOKUP(H51,[1]!aliment_elevage[#Data],3,FALSE)="",0,VLOOKUP(H51,[1]!aliment_elevage[#Data],3,FALSE)))</f>
        <v>0</v>
      </c>
      <c r="S51" s="16" t="str">
        <f t="shared" si="0"/>
        <v/>
      </c>
      <c r="T51" s="16" t="str">
        <f>IF(BESOINS[[#This Row],[type2]]="CONC ACHAT",BESOINS[[#This Row],[QTE TOTAL
T MS]]*VLOOKUP(BESOINS[[#This Row],[alim]],[1]!aliment_elevage[#Data],2,FALSE),"")</f>
        <v/>
      </c>
      <c r="U51" s="17" t="e">
        <f>VLOOKUP(BESOINS[[#This Row],[trou]],[1]!TPEAU_EFF[#Data],3,FALSE)</f>
        <v>#N/A</v>
      </c>
    </row>
    <row r="52" spans="1:21" x14ac:dyDescent="0.25">
      <c r="G52" s="12"/>
      <c r="H52" s="13"/>
      <c r="I52" s="15" t="str">
        <f>IF(ISNA(VLOOKUP(H52,[1]!ALIMENTS4[#Data],2,FALSE)),"",VLOOKUP(H52,[1]!ALIMENTS4[#Data],2,FALSE))</f>
        <v/>
      </c>
      <c r="J52" s="13"/>
      <c r="K52" s="13">
        <f>IF(ISNA(VLOOKUP(J52,[1]!PERIODE[#Data],2,FALSE)),0,VLOOKUP(J52,[1]!PERIODE[#Data],2,FALSE))</f>
        <v>0</v>
      </c>
      <c r="L52" s="15">
        <f>IF(ISNA(VLOOKUP(G52,[1]!troupeau_elevage[#Data],4,FALSE)),0,VLOOKUP(G52,[1]!troupeau_elevage[#Data],4,FALSE))</f>
        <v>0</v>
      </c>
      <c r="M52" s="14"/>
      <c r="N52" s="13" t="str">
        <f t="shared" si="1"/>
        <v/>
      </c>
      <c r="O52" s="13"/>
      <c r="P52" s="15"/>
      <c r="Q52" s="15"/>
      <c r="R52" s="15">
        <f>IF(ISNA(VLOOKUP(H52,[1]!aliment_elevage[#Data],3,FALSE)),0,IF(VLOOKUP(H52,[1]!aliment_elevage[#Data],3,FALSE)="",0,VLOOKUP(H52,[1]!aliment_elevage[#Data],3,FALSE)))</f>
        <v>0</v>
      </c>
      <c r="S52" s="16" t="str">
        <f t="shared" si="0"/>
        <v/>
      </c>
      <c r="T52" s="16" t="str">
        <f>IF(BESOINS[[#This Row],[type2]]="CONC ACHAT",BESOINS[[#This Row],[QTE TOTAL
T MS]]*VLOOKUP(BESOINS[[#This Row],[alim]],[1]!aliment_elevage[#Data],2,FALSE),"")</f>
        <v/>
      </c>
      <c r="U52" s="17" t="e">
        <f>VLOOKUP(BESOINS[[#This Row],[trou]],[1]!TPEAU_EFF[#Data],3,FALSE)</f>
        <v>#N/A</v>
      </c>
    </row>
    <row r="53" spans="1:21" x14ac:dyDescent="0.25">
      <c r="G53" s="12"/>
      <c r="H53" s="13"/>
      <c r="I53" s="15" t="str">
        <f>IF(ISNA(VLOOKUP(H53,[1]!ALIMENTS4[#Data],2,FALSE)),"",VLOOKUP(H53,[1]!ALIMENTS4[#Data],2,FALSE))</f>
        <v/>
      </c>
      <c r="J53" s="13"/>
      <c r="K53" s="13">
        <f>IF(ISNA(VLOOKUP(J53,[1]!PERIODE[#Data],2,FALSE)),0,VLOOKUP(J53,[1]!PERIODE[#Data],2,FALSE))</f>
        <v>0</v>
      </c>
      <c r="L53" s="15">
        <f>IF(ISNA(VLOOKUP(G53,[1]!troupeau_elevage[#Data],4,FALSE)),0,VLOOKUP(G53,[1]!troupeau_elevage[#Data],4,FALSE))</f>
        <v>0</v>
      </c>
      <c r="M53" s="14"/>
      <c r="N53" s="15" t="str">
        <f>IF(M53="","",K53*L53*M53/1000)</f>
        <v/>
      </c>
      <c r="O53" s="13"/>
      <c r="P53" s="15" t="e">
        <f>IF(ISNA(VLOOKUP(H53,#REF!,3,FALSE)),0,VLOOKUP(H53,#REF!,3,FALSE))</f>
        <v>#REF!</v>
      </c>
      <c r="Q53" s="15"/>
      <c r="R53" s="15">
        <f>IF(ISNA(VLOOKUP(H53,[1]!aliment_elevage[#Data],3,FALSE)),0,IF(VLOOKUP(H53,[1]!aliment_elevage[#Data],3,FALSE)="",0,VLOOKUP(H53,[1]!aliment_elevage[#Data],3,FALSE)))</f>
        <v>0</v>
      </c>
      <c r="S53" s="16" t="str">
        <f>IF(AND(R53=0,O53=""),"",IF(O53="",ROUND(N53/R53,1),IF(O53&lt;&gt;"",L53*O53)))</f>
        <v/>
      </c>
      <c r="T53" s="16" t="str">
        <f>IF(BESOINS[[#This Row],[type2]]="CONC ACHAT",BESOINS[[#This Row],[QTE TOTAL
T MS]]*VLOOKUP(BESOINS[[#This Row],[alim]],[1]!aliment_elevage[#Data],2,FALSE),"")</f>
        <v/>
      </c>
      <c r="U53" s="17" t="e">
        <f>VLOOKUP(BESOINS[[#This Row],[trou]],[1]!TPEAU_EFF[#Data],3,FALSE)</f>
        <v>#N/A</v>
      </c>
    </row>
    <row r="54" spans="1:21" x14ac:dyDescent="0.25">
      <c r="G54" s="12"/>
      <c r="H54" s="13"/>
      <c r="I54" s="15" t="str">
        <f>IF(ISNA(VLOOKUP(H54,[1]!ALIMENTS4[#Data],2,FALSE)),"",VLOOKUP(H54,[1]!ALIMENTS4[#Data],2,FALSE))</f>
        <v/>
      </c>
      <c r="J54" s="13"/>
      <c r="K54" s="13">
        <f>IF(ISNA(VLOOKUP(J54,[1]!PERIODE[#Data],2,FALSE)),0,VLOOKUP(J54,[1]!PERIODE[#Data],2,FALSE))</f>
        <v>0</v>
      </c>
      <c r="L54" s="15">
        <f>IF(ISNA(VLOOKUP(G54,[1]!troupeau_elevage[#Data],4,FALSE)),0,VLOOKUP(G54,[1]!troupeau_elevage[#Data],4,FALSE))</f>
        <v>0</v>
      </c>
      <c r="M54" s="14"/>
      <c r="N54" s="15" t="str">
        <f>IF(M54="","",K54*L54*M54/1000)</f>
        <v/>
      </c>
      <c r="O54" s="13"/>
      <c r="P54" s="15" t="e">
        <f>IF(ISNA(VLOOKUP(H54,#REF!,3,FALSE)),0,VLOOKUP(H54,#REF!,3,FALSE))</f>
        <v>#REF!</v>
      </c>
      <c r="Q54" s="15"/>
      <c r="R54" s="15">
        <f>IF(ISNA(VLOOKUP(H54,[1]!aliment_elevage[#Data],3,FALSE)),0,IF(VLOOKUP(H54,[1]!aliment_elevage[#Data],3,FALSE)="",0,VLOOKUP(H54,[1]!aliment_elevage[#Data],3,FALSE)))</f>
        <v>0</v>
      </c>
      <c r="S54" s="16" t="str">
        <f>IF(AND(R54=0,O54=""),"",IF(O54="",ROUND(N54/R54,1),IF(O54&lt;&gt;"",L54*O54)))</f>
        <v/>
      </c>
      <c r="T54" s="16" t="str">
        <f>IF(BESOINS[[#This Row],[type2]]="CONC ACHAT",BESOINS[[#This Row],[QTE TOTAL
T MS]]*VLOOKUP(BESOINS[[#This Row],[alim]],[1]!aliment_elevage[#Data],2,FALSE),"")</f>
        <v/>
      </c>
      <c r="U54" s="17" t="e">
        <f>VLOOKUP(BESOINS[[#This Row],[trou]],[1]!TPEAU_EFF[#Data],3,FALSE)</f>
        <v>#N/A</v>
      </c>
    </row>
    <row r="55" spans="1:21" x14ac:dyDescent="0.25">
      <c r="G55" s="12"/>
      <c r="H55" s="13"/>
      <c r="I55" s="15" t="str">
        <f>IF(ISNA(VLOOKUP(H55,[1]!ALIMENTS4[#Data],2,FALSE)),"",VLOOKUP(H55,[1]!ALIMENTS4[#Data],2,FALSE))</f>
        <v/>
      </c>
      <c r="J55" s="13"/>
      <c r="K55" s="13">
        <f>IF(ISNA(VLOOKUP(J55,[1]!PERIODE[#Data],2,FALSE)),0,VLOOKUP(J55,[1]!PERIODE[#Data],2,FALSE))</f>
        <v>0</v>
      </c>
      <c r="L55" s="15">
        <f>IF(ISNA(VLOOKUP(G55,[1]!troupeau_elevage[#Data],4,FALSE)),0,VLOOKUP(G55,[1]!troupeau_elevage[#Data],4,FALSE))</f>
        <v>0</v>
      </c>
      <c r="M55" s="14"/>
      <c r="N55" s="13" t="str">
        <f t="shared" si="1"/>
        <v/>
      </c>
      <c r="O55" s="13"/>
      <c r="P55" s="15"/>
      <c r="Q55" s="15"/>
      <c r="R55" s="15">
        <f>IF(ISNA(VLOOKUP(H55,[1]!aliment_elevage[#Data],3,FALSE)),0,IF(VLOOKUP(H55,[1]!aliment_elevage[#Data],3,FALSE)="",0,VLOOKUP(H55,[1]!aliment_elevage[#Data],3,FALSE)))</f>
        <v>0</v>
      </c>
      <c r="S55" s="16" t="str">
        <f t="shared" si="0"/>
        <v/>
      </c>
      <c r="T55" s="16" t="str">
        <f>IF(BESOINS[[#This Row],[type2]]="CONC ACHAT",BESOINS[[#This Row],[QTE TOTAL
T MS]]*VLOOKUP(BESOINS[[#This Row],[alim]],[1]!aliment_elevage[#Data],2,FALSE),"")</f>
        <v/>
      </c>
      <c r="U55" s="17" t="e">
        <f>VLOOKUP(BESOINS[[#This Row],[trou]],[1]!TPEAU_EFF[#Data],3,FALSE)</f>
        <v>#N/A</v>
      </c>
    </row>
    <row r="56" spans="1:21" x14ac:dyDescent="0.25">
      <c r="G56" s="12"/>
      <c r="H56" s="13"/>
      <c r="I56" s="15" t="str">
        <f>IF(ISNA(VLOOKUP(H56,[1]!ALIMENTS4[#Data],2,FALSE)),"",VLOOKUP(H56,[1]!ALIMENTS4[#Data],2,FALSE))</f>
        <v/>
      </c>
      <c r="J56" s="13"/>
      <c r="K56" s="13">
        <f>IF(ISNA(VLOOKUP(J56,[1]!PERIODE[#Data],2,FALSE)),0,VLOOKUP(J56,[1]!PERIODE[#Data],2,FALSE))</f>
        <v>0</v>
      </c>
      <c r="L56" s="15">
        <f>IF(ISNA(VLOOKUP(G56,[1]!troupeau_elevage[#Data],4,FALSE)),0,VLOOKUP(G56,[1]!troupeau_elevage[#Data],4,FALSE))</f>
        <v>0</v>
      </c>
      <c r="M56" s="14"/>
      <c r="N56" s="13" t="str">
        <f t="shared" si="1"/>
        <v/>
      </c>
      <c r="O56" s="13"/>
      <c r="P56" s="15"/>
      <c r="Q56" s="15"/>
      <c r="R56" s="15">
        <f>IF(ISNA(VLOOKUP(H56,[1]!aliment_elevage[#Data],3,FALSE)),0,IF(VLOOKUP(H56,[1]!aliment_elevage[#Data],3,FALSE)="",0,VLOOKUP(H56,[1]!aliment_elevage[#Data],3,FALSE)))</f>
        <v>0</v>
      </c>
      <c r="S56" s="16" t="str">
        <f t="shared" si="0"/>
        <v/>
      </c>
      <c r="T56" s="16" t="str">
        <f>IF(BESOINS[[#This Row],[type2]]="CONC ACHAT",BESOINS[[#This Row],[QTE TOTAL
T MS]]*VLOOKUP(BESOINS[[#This Row],[alim]],[1]!aliment_elevage[#Data],2,FALSE),"")</f>
        <v/>
      </c>
      <c r="U56" s="17" t="e">
        <f>VLOOKUP(BESOINS[[#This Row],[trou]],[1]!TPEAU_EFF[#Data],3,FALSE)</f>
        <v>#N/A</v>
      </c>
    </row>
    <row r="57" spans="1:21" x14ac:dyDescent="0.25">
      <c r="G57" s="12"/>
      <c r="H57" s="13"/>
      <c r="I57" s="15" t="str">
        <f>IF(ISNA(VLOOKUP(H57,[1]!ALIMENTS4[#Data],2,FALSE)),"",VLOOKUP(H57,[1]!ALIMENTS4[#Data],2,FALSE))</f>
        <v/>
      </c>
      <c r="J57" s="13"/>
      <c r="K57" s="13">
        <f>IF(ISNA(VLOOKUP(J57,[1]!PERIODE[#Data],2,FALSE)),0,VLOOKUP(J57,[1]!PERIODE[#Data],2,FALSE))</f>
        <v>0</v>
      </c>
      <c r="L57" s="15">
        <f>IF(ISNA(VLOOKUP(G57,[1]!troupeau_elevage[#Data],4,FALSE)),0,VLOOKUP(G57,[1]!troupeau_elevage[#Data],4,FALSE))</f>
        <v>0</v>
      </c>
      <c r="M57" s="14"/>
      <c r="N57" s="15" t="str">
        <f t="shared" si="1"/>
        <v/>
      </c>
      <c r="O57" s="13"/>
      <c r="P57" s="15" t="e">
        <f>IF(ISNA(VLOOKUP(H57,#REF!,3,FALSE)),0,VLOOKUP(H57,#REF!,3,FALSE))</f>
        <v>#REF!</v>
      </c>
      <c r="Q57" s="15"/>
      <c r="R57" s="15">
        <f>IF(ISNA(VLOOKUP(H57,[1]!aliment_elevage[#Data],3,FALSE)),0,IF(VLOOKUP(H57,[1]!aliment_elevage[#Data],3,FALSE)="",0,VLOOKUP(H57,[1]!aliment_elevage[#Data],3,FALSE)))</f>
        <v>0</v>
      </c>
      <c r="S57" s="16" t="str">
        <f t="shared" si="0"/>
        <v/>
      </c>
      <c r="T57" s="16" t="str">
        <f>IF(BESOINS[[#This Row],[type2]]="CONC ACHAT",BESOINS[[#This Row],[QTE TOTAL
T MS]]*VLOOKUP(BESOINS[[#This Row],[alim]],[1]!aliment_elevage[#Data],2,FALSE),"")</f>
        <v/>
      </c>
      <c r="U57" s="17" t="e">
        <f>VLOOKUP(BESOINS[[#This Row],[trou]],[1]!TPEAU_EFF[#Data],3,FALSE)</f>
        <v>#N/A</v>
      </c>
    </row>
    <row r="58" spans="1:21" x14ac:dyDescent="0.25">
      <c r="G58" s="12"/>
      <c r="H58" s="13"/>
      <c r="I58" s="15" t="str">
        <f>IF(ISNA(VLOOKUP(H58,[1]!ALIMENTS4[#Data],2,FALSE)),"",VLOOKUP(H58,[1]!ALIMENTS4[#Data],2,FALSE))</f>
        <v/>
      </c>
      <c r="J58" s="13"/>
      <c r="K58" s="13">
        <f>IF(ISNA(VLOOKUP(J58,[1]!PERIODE[#Data],2,FALSE)),0,VLOOKUP(J58,[1]!PERIODE[#Data],2,FALSE))</f>
        <v>0</v>
      </c>
      <c r="L58" s="15">
        <f>IF(ISNA(VLOOKUP(G58,[1]!troupeau_elevage[#Data],4,FALSE)),0,VLOOKUP(G58,[1]!troupeau_elevage[#Data],4,FALSE))</f>
        <v>0</v>
      </c>
      <c r="M58" s="14"/>
      <c r="N58" s="15" t="str">
        <f t="shared" si="1"/>
        <v/>
      </c>
      <c r="O58" s="13"/>
      <c r="P58" s="15" t="e">
        <f>IF(ISNA(VLOOKUP(H58,#REF!,3,FALSE)),0,VLOOKUP(H58,#REF!,3,FALSE))</f>
        <v>#REF!</v>
      </c>
      <c r="Q58" s="15"/>
      <c r="R58" s="15">
        <f>IF(ISNA(VLOOKUP(H58,[1]!aliment_elevage[#Data],3,FALSE)),0,IF(VLOOKUP(H58,[1]!aliment_elevage[#Data],3,FALSE)="",0,VLOOKUP(H58,[1]!aliment_elevage[#Data],3,FALSE)))</f>
        <v>0</v>
      </c>
      <c r="S58" s="16" t="str">
        <f t="shared" si="0"/>
        <v/>
      </c>
      <c r="T58" s="16" t="str">
        <f>IF(BESOINS[[#This Row],[type2]]="CONC ACHAT",BESOINS[[#This Row],[QTE TOTAL
T MS]]*VLOOKUP(BESOINS[[#This Row],[alim]],[1]!aliment_elevage[#Data],2,FALSE),"")</f>
        <v/>
      </c>
      <c r="U58" s="17" t="e">
        <f>VLOOKUP(BESOINS[[#This Row],[trou]],[1]!TPEAU_EFF[#Data],3,FALSE)</f>
        <v>#N/A</v>
      </c>
    </row>
    <row r="59" spans="1:21" x14ac:dyDescent="0.25">
      <c r="G59" s="12"/>
      <c r="H59" s="13"/>
      <c r="I59" s="15" t="str">
        <f>IF(ISNA(VLOOKUP(H59,[1]!ALIMENTS4[#Data],2,FALSE)),"",VLOOKUP(H59,[1]!ALIMENTS4[#Data],2,FALSE))</f>
        <v/>
      </c>
      <c r="J59" s="13"/>
      <c r="K59" s="13">
        <f>IF(ISNA(VLOOKUP(J59,[1]!PERIODE[#Data],2,FALSE)),0,VLOOKUP(J59,[1]!PERIODE[#Data],2,FALSE))</f>
        <v>0</v>
      </c>
      <c r="L59" s="15">
        <f>IF(ISNA(VLOOKUP(G59,[1]!troupeau_elevage[#Data],4,FALSE)),0,VLOOKUP(G59,[1]!troupeau_elevage[#Data],4,FALSE))</f>
        <v>0</v>
      </c>
      <c r="M59" s="14"/>
      <c r="N59" s="15" t="str">
        <f t="shared" si="1"/>
        <v/>
      </c>
      <c r="O59" s="13"/>
      <c r="P59" s="15" t="e">
        <f>IF(ISNA(VLOOKUP(H59,#REF!,3,FALSE)),0,VLOOKUP(H59,#REF!,3,FALSE))</f>
        <v>#REF!</v>
      </c>
      <c r="Q59" s="15"/>
      <c r="R59" s="15">
        <f>IF(ISNA(VLOOKUP(H59,[1]!aliment_elevage[#Data],3,FALSE)),0,IF(VLOOKUP(H59,[1]!aliment_elevage[#Data],3,FALSE)="",0,VLOOKUP(H59,[1]!aliment_elevage[#Data],3,FALSE)))</f>
        <v>0</v>
      </c>
      <c r="S59" s="16" t="str">
        <f t="shared" si="0"/>
        <v/>
      </c>
      <c r="T59" s="16" t="str">
        <f>IF(BESOINS[[#This Row],[type2]]="CONC ACHAT",BESOINS[[#This Row],[QTE TOTAL
T MS]]*VLOOKUP(BESOINS[[#This Row],[alim]],[1]!aliment_elevage[#Data],2,FALSE),"")</f>
        <v/>
      </c>
      <c r="U59" s="17" t="e">
        <f>VLOOKUP(BESOINS[[#This Row],[trou]],[1]!TPEAU_EFF[#Data],3,FALSE)</f>
        <v>#N/A</v>
      </c>
    </row>
    <row r="60" spans="1:21" x14ac:dyDescent="0.25">
      <c r="G60" s="12"/>
      <c r="H60" s="13"/>
      <c r="I60" s="15" t="str">
        <f>IF(ISNA(VLOOKUP(H60,[1]!ALIMENTS4[#Data],2,FALSE)),"",VLOOKUP(H60,[1]!ALIMENTS4[#Data],2,FALSE))</f>
        <v/>
      </c>
      <c r="J60" s="13"/>
      <c r="K60" s="13">
        <f>IF(ISNA(VLOOKUP(J60,[1]!PERIODE[#Data],2,FALSE)),0,VLOOKUP(J60,[1]!PERIODE[#Data],2,FALSE))</f>
        <v>0</v>
      </c>
      <c r="L60" s="15">
        <f>IF(ISNA(VLOOKUP(G60,[1]!troupeau_elevage[#Data],4,FALSE)),0,VLOOKUP(G60,[1]!troupeau_elevage[#Data],4,FALSE))</f>
        <v>0</v>
      </c>
      <c r="M60" s="14"/>
      <c r="N60" s="15" t="str">
        <f t="shared" si="1"/>
        <v/>
      </c>
      <c r="O60" s="13"/>
      <c r="P60" s="15" t="e">
        <f>IF(ISNA(VLOOKUP(H60,#REF!,3,FALSE)),0,VLOOKUP(H60,#REF!,3,FALSE))</f>
        <v>#REF!</v>
      </c>
      <c r="Q60" s="15"/>
      <c r="R60" s="15">
        <f>IF(ISNA(VLOOKUP(H60,[1]!aliment_elevage[#Data],3,FALSE)),0,IF(VLOOKUP(H60,[1]!aliment_elevage[#Data],3,FALSE)="",0,VLOOKUP(H60,[1]!aliment_elevage[#Data],3,FALSE)))</f>
        <v>0</v>
      </c>
      <c r="S60" s="16" t="str">
        <f t="shared" si="0"/>
        <v/>
      </c>
      <c r="T60" s="16" t="str">
        <f>IF(BESOINS[[#This Row],[type2]]="CONC ACHAT",BESOINS[[#This Row],[QTE TOTAL
T MS]]*VLOOKUP(BESOINS[[#This Row],[alim]],[1]!aliment_elevage[#Data],2,FALSE),"")</f>
        <v/>
      </c>
      <c r="U60" s="17" t="e">
        <f>VLOOKUP(BESOINS[[#This Row],[trou]],[1]!TPEAU_EFF[#Data],3,FALSE)</f>
        <v>#N/A</v>
      </c>
    </row>
    <row r="61" spans="1:21" x14ac:dyDescent="0.25">
      <c r="G61" s="12"/>
      <c r="H61" s="13"/>
      <c r="I61" s="15" t="str">
        <f>IF(ISNA(VLOOKUP(H61,[1]!ALIMENTS4[#Data],2,FALSE)),"",VLOOKUP(H61,[1]!ALIMENTS4[#Data],2,FALSE))</f>
        <v/>
      </c>
      <c r="J61" s="13"/>
      <c r="K61" s="13">
        <f>IF(ISNA(VLOOKUP(J61,[1]!PERIODE[#Data],2,FALSE)),0,VLOOKUP(J61,[1]!PERIODE[#Data],2,FALSE))</f>
        <v>0</v>
      </c>
      <c r="L61" s="15">
        <f>IF(ISNA(VLOOKUP(G61,[1]!troupeau_elevage[#Data],4,FALSE)),0,VLOOKUP(G61,[1]!troupeau_elevage[#Data],4,FALSE))</f>
        <v>0</v>
      </c>
      <c r="M61" s="14"/>
      <c r="N61" s="15" t="str">
        <f t="shared" si="1"/>
        <v/>
      </c>
      <c r="O61" s="13"/>
      <c r="P61" s="15" t="e">
        <f>IF(ISNA(VLOOKUP(H61,#REF!,3,FALSE)),0,VLOOKUP(H61,#REF!,3,FALSE))</f>
        <v>#REF!</v>
      </c>
      <c r="Q61" s="15"/>
      <c r="R61" s="15">
        <f>IF(ISNA(VLOOKUP(H61,[1]!aliment_elevage[#Data],3,FALSE)),0,IF(VLOOKUP(H61,[1]!aliment_elevage[#Data],3,FALSE)="",0,VLOOKUP(H61,[1]!aliment_elevage[#Data],3,FALSE)))</f>
        <v>0</v>
      </c>
      <c r="S61" s="16" t="str">
        <f t="shared" si="0"/>
        <v/>
      </c>
      <c r="T61" s="16" t="str">
        <f>IF(BESOINS[[#This Row],[type2]]="CONC ACHAT",BESOINS[[#This Row],[QTE TOTAL
T MS]]*VLOOKUP(BESOINS[[#This Row],[alim]],[1]!aliment_elevage[#Data],2,FALSE),"")</f>
        <v/>
      </c>
      <c r="U61" s="17" t="e">
        <f>VLOOKUP(BESOINS[[#This Row],[trou]],[1]!TPEAU_EFF[#Data],3,FALSE)</f>
        <v>#N/A</v>
      </c>
    </row>
    <row r="62" spans="1:21" x14ac:dyDescent="0.25">
      <c r="G62" s="12"/>
      <c r="H62" s="13"/>
      <c r="I62" s="15" t="str">
        <f>IF(ISNA(VLOOKUP(H62,[1]!ALIMENTS4[#Data],2,FALSE)),"",VLOOKUP(H62,[1]!ALIMENTS4[#Data],2,FALSE))</f>
        <v/>
      </c>
      <c r="J62" s="13"/>
      <c r="K62" s="13">
        <f>IF(ISNA(VLOOKUP(J62,[1]!PERIODE[#Data],2,FALSE)),0,VLOOKUP(J62,[1]!PERIODE[#Data],2,FALSE))</f>
        <v>0</v>
      </c>
      <c r="L62" s="15">
        <f>IF(ISNA(VLOOKUP(G62,[1]!troupeau_elevage[#Data],4,FALSE)),0,VLOOKUP(G62,[1]!troupeau_elevage[#Data],4,FALSE))</f>
        <v>0</v>
      </c>
      <c r="M62" s="14"/>
      <c r="N62" s="15" t="str">
        <f t="shared" si="1"/>
        <v/>
      </c>
      <c r="O62" s="13"/>
      <c r="P62" s="15" t="e">
        <f>IF(ISNA(VLOOKUP(H62,#REF!,3,FALSE)),0,VLOOKUP(H62,#REF!,3,FALSE))</f>
        <v>#REF!</v>
      </c>
      <c r="Q62" s="15"/>
      <c r="R62" s="15">
        <f>IF(ISNA(VLOOKUP(H62,[1]!aliment_elevage[#Data],3,FALSE)),0,IF(VLOOKUP(H62,[1]!aliment_elevage[#Data],3,FALSE)="",0,VLOOKUP(H62,[1]!aliment_elevage[#Data],3,FALSE)))</f>
        <v>0</v>
      </c>
      <c r="S62" s="16" t="str">
        <f t="shared" si="0"/>
        <v/>
      </c>
      <c r="T62" s="16" t="str">
        <f>IF(BESOINS[[#This Row],[type2]]="CONC ACHAT",BESOINS[[#This Row],[QTE TOTAL
T MS]]*VLOOKUP(BESOINS[[#This Row],[alim]],[1]!aliment_elevage[#Data],2,FALSE),"")</f>
        <v/>
      </c>
      <c r="U62" s="17" t="e">
        <f>VLOOKUP(BESOINS[[#This Row],[trou]],[1]!TPEAU_EFF[#Data],3,FALSE)</f>
        <v>#N/A</v>
      </c>
    </row>
    <row r="63" spans="1:21" x14ac:dyDescent="0.25">
      <c r="G63" s="12"/>
      <c r="H63" s="13"/>
      <c r="I63" s="15" t="str">
        <f>IF(ISNA(VLOOKUP(H63,[1]!ALIMENTS4[#Data],2,FALSE)),"",VLOOKUP(H63,[1]!ALIMENTS4[#Data],2,FALSE))</f>
        <v/>
      </c>
      <c r="J63" s="13"/>
      <c r="K63" s="13">
        <f>IF(ISNA(VLOOKUP(J63,[1]!PERIODE[#Data],2,FALSE)),0,VLOOKUP(J63,[1]!PERIODE[#Data],2,FALSE))</f>
        <v>0</v>
      </c>
      <c r="L63" s="15">
        <f>IF(ISNA(VLOOKUP(G63,[1]!troupeau_elevage[#Data],4,FALSE)),0,VLOOKUP(G63,[1]!troupeau_elevage[#Data],4,FALSE))</f>
        <v>0</v>
      </c>
      <c r="M63" s="14"/>
      <c r="N63" s="15" t="str">
        <f t="shared" si="1"/>
        <v/>
      </c>
      <c r="O63" s="13"/>
      <c r="P63" s="15" t="e">
        <f>IF(ISNA(VLOOKUP(H63,#REF!,3,FALSE)),0,VLOOKUP(H63,#REF!,3,FALSE))</f>
        <v>#REF!</v>
      </c>
      <c r="Q63" s="15"/>
      <c r="R63" s="15">
        <f>IF(ISNA(VLOOKUP(H63,[1]!aliment_elevage[#Data],3,FALSE)),0,IF(VLOOKUP(H63,[1]!aliment_elevage[#Data],3,FALSE)="",0,VLOOKUP(H63,[1]!aliment_elevage[#Data],3,FALSE)))</f>
        <v>0</v>
      </c>
      <c r="S63" s="16" t="str">
        <f t="shared" si="0"/>
        <v/>
      </c>
      <c r="T63" s="16" t="str">
        <f>IF(BESOINS[[#This Row],[type2]]="CONC ACHAT",BESOINS[[#This Row],[QTE TOTAL
T MS]]*VLOOKUP(BESOINS[[#This Row],[alim]],[1]!aliment_elevage[#Data],2,FALSE),"")</f>
        <v/>
      </c>
      <c r="U63" s="17" t="e">
        <f>VLOOKUP(BESOINS[[#This Row],[trou]],[1]!TPEAU_EFF[#Data],3,FALSE)</f>
        <v>#N/A</v>
      </c>
    </row>
    <row r="64" spans="1:21" x14ac:dyDescent="0.25">
      <c r="G64" s="12"/>
      <c r="H64" s="13"/>
      <c r="I64" s="15" t="str">
        <f>IF(ISNA(VLOOKUP(H64,[1]!ALIMENTS4[#Data],2,FALSE)),"",VLOOKUP(H64,[1]!ALIMENTS4[#Data],2,FALSE))</f>
        <v/>
      </c>
      <c r="J64" s="13"/>
      <c r="K64" s="13">
        <f>IF(ISNA(VLOOKUP(J64,[1]!PERIODE[#Data],2,FALSE)),0,VLOOKUP(J64,[1]!PERIODE[#Data],2,FALSE))</f>
        <v>0</v>
      </c>
      <c r="L64" s="15">
        <f>IF(ISNA(VLOOKUP(G64,[1]!troupeau_elevage[#Data],4,FALSE)),0,VLOOKUP(G64,[1]!troupeau_elevage[#Data],4,FALSE))</f>
        <v>0</v>
      </c>
      <c r="M64" s="14"/>
      <c r="N64" s="15" t="str">
        <f t="shared" si="1"/>
        <v/>
      </c>
      <c r="O64" s="13"/>
      <c r="P64" s="15" t="e">
        <f>IF(ISNA(VLOOKUP(H64,#REF!,3,FALSE)),0,VLOOKUP(H64,#REF!,3,FALSE))</f>
        <v>#REF!</v>
      </c>
      <c r="Q64" s="15"/>
      <c r="R64" s="15">
        <f>IF(ISNA(VLOOKUP(H64,[1]!aliment_elevage[#Data],3,FALSE)),0,IF(VLOOKUP(H64,[1]!aliment_elevage[#Data],3,FALSE)="",0,VLOOKUP(H64,[1]!aliment_elevage[#Data],3,FALSE)))</f>
        <v>0</v>
      </c>
      <c r="S64" s="16" t="str">
        <f t="shared" si="0"/>
        <v/>
      </c>
      <c r="T64" s="16" t="str">
        <f>IF(BESOINS[[#This Row],[type2]]="CONC ACHAT",BESOINS[[#This Row],[QTE TOTAL
T MS]]*VLOOKUP(BESOINS[[#This Row],[alim]],[1]!aliment_elevage[#Data],2,FALSE),"")</f>
        <v/>
      </c>
      <c r="U64" s="17" t="e">
        <f>VLOOKUP(BESOINS[[#This Row],[trou]],[1]!TPEAU_EFF[#Data],3,FALSE)</f>
        <v>#N/A</v>
      </c>
    </row>
    <row r="65" spans="7:21" x14ac:dyDescent="0.25">
      <c r="G65" s="12"/>
      <c r="H65" s="13"/>
      <c r="I65" s="15" t="str">
        <f>IF(ISNA(VLOOKUP(H65,[1]!ALIMENTS4[#Data],2,FALSE)),"",VLOOKUP(H65,[1]!ALIMENTS4[#Data],2,FALSE))</f>
        <v/>
      </c>
      <c r="J65" s="13"/>
      <c r="K65" s="13">
        <f>IF(ISNA(VLOOKUP(J65,[1]!PERIODE[#Data],2,FALSE)),0,VLOOKUP(J65,[1]!PERIODE[#Data],2,FALSE))</f>
        <v>0</v>
      </c>
      <c r="L65" s="15">
        <f>IF(ISNA(VLOOKUP(G65,[1]!troupeau_elevage[#Data],4,FALSE)),0,VLOOKUP(G65,[1]!troupeau_elevage[#Data],4,FALSE))</f>
        <v>0</v>
      </c>
      <c r="M65" s="14"/>
      <c r="N65" s="15" t="str">
        <f t="shared" si="1"/>
        <v/>
      </c>
      <c r="O65" s="13"/>
      <c r="P65" s="15" t="e">
        <f>IF(ISNA(VLOOKUP(H65,#REF!,3,FALSE)),0,VLOOKUP(H65,#REF!,3,FALSE))</f>
        <v>#REF!</v>
      </c>
      <c r="Q65" s="15"/>
      <c r="R65" s="15">
        <f>IF(ISNA(VLOOKUP(H65,[1]!aliment_elevage[#Data],3,FALSE)),0,IF(VLOOKUP(H65,[1]!aliment_elevage[#Data],3,FALSE)="",0,VLOOKUP(H65,[1]!aliment_elevage[#Data],3,FALSE)))</f>
        <v>0</v>
      </c>
      <c r="S65" s="16" t="str">
        <f t="shared" si="0"/>
        <v/>
      </c>
      <c r="T65" s="16" t="str">
        <f>IF(BESOINS[[#This Row],[type2]]="CONC ACHAT",BESOINS[[#This Row],[QTE TOTAL
T MS]]*VLOOKUP(BESOINS[[#This Row],[alim]],[1]!aliment_elevage[#Data],2,FALSE),"")</f>
        <v/>
      </c>
      <c r="U65" s="17" t="e">
        <f>VLOOKUP(BESOINS[[#This Row],[trou]],[1]!TPEAU_EFF[#Data],3,FALSE)</f>
        <v>#N/A</v>
      </c>
    </row>
    <row r="66" spans="7:21" x14ac:dyDescent="0.25">
      <c r="G66" s="12"/>
      <c r="H66" s="13"/>
      <c r="I66" s="15" t="str">
        <f>IF(ISNA(VLOOKUP(H66,[1]!ALIMENTS4[#Data],2,FALSE)),"",VLOOKUP(H66,[1]!ALIMENTS4[#Data],2,FALSE))</f>
        <v/>
      </c>
      <c r="J66" s="13"/>
      <c r="K66" s="13">
        <f>IF(ISNA(VLOOKUP(J66,[1]!PERIODE[#Data],2,FALSE)),0,VLOOKUP(J66,[1]!PERIODE[#Data],2,FALSE))</f>
        <v>0</v>
      </c>
      <c r="L66" s="15">
        <f>IF(ISNA(VLOOKUP(G66,[1]!troupeau_elevage[#Data],4,FALSE)),0,VLOOKUP(G66,[1]!troupeau_elevage[#Data],4,FALSE))</f>
        <v>0</v>
      </c>
      <c r="M66" s="14"/>
      <c r="N66" s="15" t="str">
        <f t="shared" si="1"/>
        <v/>
      </c>
      <c r="O66" s="13"/>
      <c r="P66" s="15" t="e">
        <f>IF(ISNA(VLOOKUP(H66,#REF!,3,FALSE)),0,VLOOKUP(H66,#REF!,3,FALSE))</f>
        <v>#REF!</v>
      </c>
      <c r="Q66" s="15"/>
      <c r="R66" s="15">
        <f>IF(ISNA(VLOOKUP(H66,[1]!aliment_elevage[#Data],3,FALSE)),0,IF(VLOOKUP(H66,[1]!aliment_elevage[#Data],3,FALSE)="",0,VLOOKUP(H66,[1]!aliment_elevage[#Data],3,FALSE)))</f>
        <v>0</v>
      </c>
      <c r="S66" s="16" t="str">
        <f t="shared" ref="S66:S88" si="2">IF(AND(R66=0,O66=""),"",IF(O66="",ROUND(N66/R66,1),IF(O66&lt;&gt;"",L66*O66)))</f>
        <v/>
      </c>
      <c r="T66" s="16" t="str">
        <f>IF(BESOINS[[#This Row],[type2]]="CONC ACHAT",BESOINS[[#This Row],[QTE TOTAL
T MS]]*VLOOKUP(BESOINS[[#This Row],[alim]],[1]!aliment_elevage[#Data],2,FALSE),"")</f>
        <v/>
      </c>
      <c r="U66" s="17" t="e">
        <f>VLOOKUP(BESOINS[[#This Row],[trou]],[1]!TPEAU_EFF[#Data],3,FALSE)</f>
        <v>#N/A</v>
      </c>
    </row>
    <row r="67" spans="7:21" x14ac:dyDescent="0.25">
      <c r="G67" s="12"/>
      <c r="H67" s="13"/>
      <c r="I67" s="15" t="str">
        <f>IF(ISNA(VLOOKUP(H67,[1]!ALIMENTS4[#Data],2,FALSE)),"",VLOOKUP(H67,[1]!ALIMENTS4[#Data],2,FALSE))</f>
        <v/>
      </c>
      <c r="J67" s="13"/>
      <c r="K67" s="13">
        <f>IF(ISNA(VLOOKUP(J67,[1]!PERIODE[#Data],2,FALSE)),0,VLOOKUP(J67,[1]!PERIODE[#Data],2,FALSE))</f>
        <v>0</v>
      </c>
      <c r="L67" s="15">
        <f>IF(ISNA(VLOOKUP(G67,[1]!troupeau_elevage[#Data],4,FALSE)),0,VLOOKUP(G67,[1]!troupeau_elevage[#Data],4,FALSE))</f>
        <v>0</v>
      </c>
      <c r="M67" s="14"/>
      <c r="N67" s="15" t="str">
        <f t="shared" ref="N67:N88" si="3">IF(M67="","",K67*L67*M67/1000)</f>
        <v/>
      </c>
      <c r="O67" s="13"/>
      <c r="P67" s="15" t="e">
        <f>IF(ISNA(VLOOKUP(H67,#REF!,3,FALSE)),0,VLOOKUP(H67,#REF!,3,FALSE))</f>
        <v>#REF!</v>
      </c>
      <c r="Q67" s="15"/>
      <c r="R67" s="15">
        <f>IF(ISNA(VLOOKUP(H67,[1]!aliment_elevage[#Data],3,FALSE)),0,IF(VLOOKUP(H67,[1]!aliment_elevage[#Data],3,FALSE)="",0,VLOOKUP(H67,[1]!aliment_elevage[#Data],3,FALSE)))</f>
        <v>0</v>
      </c>
      <c r="S67" s="16" t="str">
        <f t="shared" si="2"/>
        <v/>
      </c>
      <c r="T67" s="16" t="str">
        <f>IF(BESOINS[[#This Row],[type2]]="CONC ACHAT",BESOINS[[#This Row],[QTE TOTAL
T MS]]*VLOOKUP(BESOINS[[#This Row],[alim]],[1]!aliment_elevage[#Data],2,FALSE),"")</f>
        <v/>
      </c>
      <c r="U67" s="17" t="e">
        <f>VLOOKUP(BESOINS[[#This Row],[trou]],[1]!TPEAU_EFF[#Data],3,FALSE)</f>
        <v>#N/A</v>
      </c>
    </row>
    <row r="68" spans="7:21" x14ac:dyDescent="0.25">
      <c r="G68" s="12"/>
      <c r="H68" s="13"/>
      <c r="I68" s="15" t="str">
        <f>IF(ISNA(VLOOKUP(H68,[1]!ALIMENTS4[#Data],2,FALSE)),"",VLOOKUP(H68,[1]!ALIMENTS4[#Data],2,FALSE))</f>
        <v/>
      </c>
      <c r="J68" s="13"/>
      <c r="K68" s="13">
        <f>IF(ISNA(VLOOKUP(J68,[1]!PERIODE[#Data],2,FALSE)),0,VLOOKUP(J68,[1]!PERIODE[#Data],2,FALSE))</f>
        <v>0</v>
      </c>
      <c r="L68" s="15">
        <f>IF(ISNA(VLOOKUP(G68,[1]!troupeau_elevage[#Data],4,FALSE)),0,VLOOKUP(G68,[1]!troupeau_elevage[#Data],4,FALSE))</f>
        <v>0</v>
      </c>
      <c r="M68" s="14"/>
      <c r="N68" s="15" t="str">
        <f t="shared" si="3"/>
        <v/>
      </c>
      <c r="O68" s="13"/>
      <c r="P68" s="15" t="e">
        <f>IF(ISNA(VLOOKUP(H68,#REF!,3,FALSE)),0,VLOOKUP(H68,#REF!,3,FALSE))</f>
        <v>#REF!</v>
      </c>
      <c r="Q68" s="15"/>
      <c r="R68" s="15">
        <f>IF(ISNA(VLOOKUP(H68,[1]!aliment_elevage[#Data],3,FALSE)),0,IF(VLOOKUP(H68,[1]!aliment_elevage[#Data],3,FALSE)="",0,VLOOKUP(H68,[1]!aliment_elevage[#Data],3,FALSE)))</f>
        <v>0</v>
      </c>
      <c r="S68" s="16" t="str">
        <f t="shared" si="2"/>
        <v/>
      </c>
      <c r="T68" s="16" t="str">
        <f>IF(BESOINS[[#This Row],[type2]]="CONC ACHAT",BESOINS[[#This Row],[QTE TOTAL
T MS]]*VLOOKUP(BESOINS[[#This Row],[alim]],[1]!aliment_elevage[#Data],2,FALSE),"")</f>
        <v/>
      </c>
      <c r="U68" s="17" t="e">
        <f>VLOOKUP(BESOINS[[#This Row],[trou]],[1]!TPEAU_EFF[#Data],3,FALSE)</f>
        <v>#N/A</v>
      </c>
    </row>
    <row r="69" spans="7:21" x14ac:dyDescent="0.25">
      <c r="G69" s="12"/>
      <c r="H69" s="13"/>
      <c r="I69" s="15" t="str">
        <f>IF(ISNA(VLOOKUP(H69,[1]!ALIMENTS4[#Data],2,FALSE)),"",VLOOKUP(H69,[1]!ALIMENTS4[#Data],2,FALSE))</f>
        <v/>
      </c>
      <c r="J69" s="13"/>
      <c r="K69" s="13">
        <f>IF(ISNA(VLOOKUP(J69,[1]!PERIODE[#Data],2,FALSE)),0,VLOOKUP(J69,[1]!PERIODE[#Data],2,FALSE))</f>
        <v>0</v>
      </c>
      <c r="L69" s="15">
        <f>IF(ISNA(VLOOKUP(G69,[1]!troupeau_elevage[#Data],4,FALSE)),0,VLOOKUP(G69,[1]!troupeau_elevage[#Data],4,FALSE))</f>
        <v>0</v>
      </c>
      <c r="M69" s="14"/>
      <c r="N69" s="15" t="str">
        <f t="shared" si="3"/>
        <v/>
      </c>
      <c r="O69" s="13"/>
      <c r="P69" s="15" t="e">
        <f>IF(ISNA(VLOOKUP(H69,#REF!,3,FALSE)),0,VLOOKUP(H69,#REF!,3,FALSE))</f>
        <v>#REF!</v>
      </c>
      <c r="Q69" s="15"/>
      <c r="R69" s="15">
        <f>IF(ISNA(VLOOKUP(H69,[1]!aliment_elevage[#Data],3,FALSE)),0,IF(VLOOKUP(H69,[1]!aliment_elevage[#Data],3,FALSE)="",0,VLOOKUP(H69,[1]!aliment_elevage[#Data],3,FALSE)))</f>
        <v>0</v>
      </c>
      <c r="S69" s="16" t="str">
        <f t="shared" si="2"/>
        <v/>
      </c>
      <c r="T69" s="16" t="str">
        <f>IF(BESOINS[[#This Row],[type2]]="CONC ACHAT",BESOINS[[#This Row],[QTE TOTAL
T MS]]*VLOOKUP(BESOINS[[#This Row],[alim]],[1]!aliment_elevage[#Data],2,FALSE),"")</f>
        <v/>
      </c>
      <c r="U69" s="17" t="e">
        <f>VLOOKUP(BESOINS[[#This Row],[trou]],[1]!TPEAU_EFF[#Data],3,FALSE)</f>
        <v>#N/A</v>
      </c>
    </row>
    <row r="70" spans="7:21" x14ac:dyDescent="0.25">
      <c r="G70" s="12"/>
      <c r="H70" s="13"/>
      <c r="I70" s="15" t="str">
        <f>IF(ISNA(VLOOKUP(H70,[1]!ALIMENTS4[#Data],2,FALSE)),"",VLOOKUP(H70,[1]!ALIMENTS4[#Data],2,FALSE))</f>
        <v/>
      </c>
      <c r="J70" s="13"/>
      <c r="K70" s="13">
        <f>IF(ISNA(VLOOKUP(J70,[1]!PERIODE[#Data],2,FALSE)),0,VLOOKUP(J70,[1]!PERIODE[#Data],2,FALSE))</f>
        <v>0</v>
      </c>
      <c r="L70" s="15">
        <f>IF(ISNA(VLOOKUP(G70,[1]!troupeau_elevage[#Data],4,FALSE)),0,VLOOKUP(G70,[1]!troupeau_elevage[#Data],4,FALSE))</f>
        <v>0</v>
      </c>
      <c r="M70" s="14"/>
      <c r="N70" s="15" t="str">
        <f t="shared" si="3"/>
        <v/>
      </c>
      <c r="O70" s="13"/>
      <c r="P70" s="15" t="e">
        <f>IF(ISNA(VLOOKUP(H70,#REF!,3,FALSE)),0,VLOOKUP(H70,#REF!,3,FALSE))</f>
        <v>#REF!</v>
      </c>
      <c r="Q70" s="15"/>
      <c r="R70" s="15">
        <f>IF(ISNA(VLOOKUP(H70,[1]!aliment_elevage[#Data],3,FALSE)),0,IF(VLOOKUP(H70,[1]!aliment_elevage[#Data],3,FALSE)="",0,VLOOKUP(H70,[1]!aliment_elevage[#Data],3,FALSE)))</f>
        <v>0</v>
      </c>
      <c r="S70" s="16" t="str">
        <f t="shared" si="2"/>
        <v/>
      </c>
      <c r="T70" s="16" t="str">
        <f>IF(BESOINS[[#This Row],[type2]]="CONC ACHAT",BESOINS[[#This Row],[QTE TOTAL
T MS]]*VLOOKUP(BESOINS[[#This Row],[alim]],[1]!aliment_elevage[#Data],2,FALSE),"")</f>
        <v/>
      </c>
      <c r="U70" s="17" t="e">
        <f>VLOOKUP(BESOINS[[#This Row],[trou]],[1]!TPEAU_EFF[#Data],3,FALSE)</f>
        <v>#N/A</v>
      </c>
    </row>
    <row r="71" spans="7:21" x14ac:dyDescent="0.25">
      <c r="G71" s="12"/>
      <c r="H71" s="13"/>
      <c r="I71" s="15" t="str">
        <f>IF(ISNA(VLOOKUP(H71,[1]!ALIMENTS4[#Data],2,FALSE)),"",VLOOKUP(H71,[1]!ALIMENTS4[#Data],2,FALSE))</f>
        <v/>
      </c>
      <c r="J71" s="13"/>
      <c r="K71" s="13">
        <f>IF(ISNA(VLOOKUP(J71,[1]!PERIODE[#Data],2,FALSE)),0,VLOOKUP(J71,[1]!PERIODE[#Data],2,FALSE))</f>
        <v>0</v>
      </c>
      <c r="L71" s="15">
        <f>IF(ISNA(VLOOKUP(G71,[1]!troupeau_elevage[#Data],4,FALSE)),0,VLOOKUP(G71,[1]!troupeau_elevage[#Data],4,FALSE))</f>
        <v>0</v>
      </c>
      <c r="M71" s="14"/>
      <c r="N71" s="15" t="str">
        <f t="shared" si="3"/>
        <v/>
      </c>
      <c r="O71" s="13"/>
      <c r="P71" s="15" t="e">
        <f>IF(ISNA(VLOOKUP(H71,#REF!,3,FALSE)),0,VLOOKUP(H71,#REF!,3,FALSE))</f>
        <v>#REF!</v>
      </c>
      <c r="Q71" s="15"/>
      <c r="R71" s="15">
        <f>IF(ISNA(VLOOKUP(H71,[1]!aliment_elevage[#Data],3,FALSE)),0,IF(VLOOKUP(H71,[1]!aliment_elevage[#Data],3,FALSE)="",0,VLOOKUP(H71,[1]!aliment_elevage[#Data],3,FALSE)))</f>
        <v>0</v>
      </c>
      <c r="S71" s="16" t="str">
        <f t="shared" si="2"/>
        <v/>
      </c>
      <c r="T71" s="16" t="str">
        <f>IF(BESOINS[[#This Row],[type2]]="CONC ACHAT",BESOINS[[#This Row],[QTE TOTAL
T MS]]*VLOOKUP(BESOINS[[#This Row],[alim]],[1]!aliment_elevage[#Data],2,FALSE),"")</f>
        <v/>
      </c>
      <c r="U71" s="17" t="e">
        <f>VLOOKUP(BESOINS[[#This Row],[trou]],[1]!TPEAU_EFF[#Data],3,FALSE)</f>
        <v>#N/A</v>
      </c>
    </row>
    <row r="72" spans="7:21" x14ac:dyDescent="0.25">
      <c r="G72" s="12"/>
      <c r="H72" s="13"/>
      <c r="I72" s="15" t="str">
        <f>IF(ISNA(VLOOKUP(H72,[1]!ALIMENTS4[#Data],2,FALSE)),"",VLOOKUP(H72,[1]!ALIMENTS4[#Data],2,FALSE))</f>
        <v/>
      </c>
      <c r="J72" s="13"/>
      <c r="K72" s="13">
        <f>IF(ISNA(VLOOKUP(J72,[1]!PERIODE[#Data],2,FALSE)),0,VLOOKUP(J72,[1]!PERIODE[#Data],2,FALSE))</f>
        <v>0</v>
      </c>
      <c r="L72" s="15">
        <f>IF(ISNA(VLOOKUP(G72,[1]!troupeau_elevage[#Data],4,FALSE)),0,VLOOKUP(G72,[1]!troupeau_elevage[#Data],4,FALSE))</f>
        <v>0</v>
      </c>
      <c r="M72" s="14"/>
      <c r="N72" s="15" t="str">
        <f t="shared" si="3"/>
        <v/>
      </c>
      <c r="O72" s="13"/>
      <c r="P72" s="15" t="e">
        <f>IF(ISNA(VLOOKUP(H72,#REF!,3,FALSE)),0,VLOOKUP(H72,#REF!,3,FALSE))</f>
        <v>#REF!</v>
      </c>
      <c r="Q72" s="15"/>
      <c r="R72" s="15">
        <f>IF(ISNA(VLOOKUP(H72,[1]!aliment_elevage[#Data],3,FALSE)),0,IF(VLOOKUP(H72,[1]!aliment_elevage[#Data],3,FALSE)="",0,VLOOKUP(H72,[1]!aliment_elevage[#Data],3,FALSE)))</f>
        <v>0</v>
      </c>
      <c r="S72" s="16" t="str">
        <f t="shared" si="2"/>
        <v/>
      </c>
      <c r="T72" s="16" t="str">
        <f>IF(BESOINS[[#This Row],[type2]]="CONC ACHAT",BESOINS[[#This Row],[QTE TOTAL
T MS]]*VLOOKUP(BESOINS[[#This Row],[alim]],[1]!aliment_elevage[#Data],2,FALSE),"")</f>
        <v/>
      </c>
      <c r="U72" s="17" t="e">
        <f>VLOOKUP(BESOINS[[#This Row],[trou]],[1]!TPEAU_EFF[#Data],3,FALSE)</f>
        <v>#N/A</v>
      </c>
    </row>
    <row r="73" spans="7:21" x14ac:dyDescent="0.25">
      <c r="G73" s="12"/>
      <c r="H73" s="13"/>
      <c r="I73" s="15" t="str">
        <f>IF(ISNA(VLOOKUP(H73,[1]!ALIMENTS4[#Data],2,FALSE)),"",VLOOKUP(H73,[1]!ALIMENTS4[#Data],2,FALSE))</f>
        <v/>
      </c>
      <c r="J73" s="13"/>
      <c r="K73" s="13">
        <f>IF(ISNA(VLOOKUP(J73,[1]!PERIODE[#Data],2,FALSE)),0,VLOOKUP(J73,[1]!PERIODE[#Data],2,FALSE))</f>
        <v>0</v>
      </c>
      <c r="L73" s="15">
        <f>IF(ISNA(VLOOKUP(G73,[1]!troupeau_elevage[#Data],4,FALSE)),0,VLOOKUP(G73,[1]!troupeau_elevage[#Data],4,FALSE))</f>
        <v>0</v>
      </c>
      <c r="M73" s="14"/>
      <c r="N73" s="15" t="str">
        <f t="shared" si="3"/>
        <v/>
      </c>
      <c r="O73" s="13"/>
      <c r="P73" s="15" t="e">
        <f>IF(ISNA(VLOOKUP(H73,#REF!,3,FALSE)),0,VLOOKUP(H73,#REF!,3,FALSE))</f>
        <v>#REF!</v>
      </c>
      <c r="Q73" s="15"/>
      <c r="R73" s="15">
        <f>IF(ISNA(VLOOKUP(H73,[1]!aliment_elevage[#Data],3,FALSE)),0,IF(VLOOKUP(H73,[1]!aliment_elevage[#Data],3,FALSE)="",0,VLOOKUP(H73,[1]!aliment_elevage[#Data],3,FALSE)))</f>
        <v>0</v>
      </c>
      <c r="S73" s="16" t="str">
        <f t="shared" si="2"/>
        <v/>
      </c>
      <c r="T73" s="16" t="str">
        <f>IF(BESOINS[[#This Row],[type2]]="CONC ACHAT",BESOINS[[#This Row],[QTE TOTAL
T MS]]*VLOOKUP(BESOINS[[#This Row],[alim]],[1]!aliment_elevage[#Data],2,FALSE),"")</f>
        <v/>
      </c>
      <c r="U73" s="17" t="e">
        <f>VLOOKUP(BESOINS[[#This Row],[trou]],[1]!TPEAU_EFF[#Data],3,FALSE)</f>
        <v>#N/A</v>
      </c>
    </row>
    <row r="74" spans="7:21" x14ac:dyDescent="0.25">
      <c r="G74" s="12"/>
      <c r="H74" s="13"/>
      <c r="I74" s="15" t="str">
        <f>IF(ISNA(VLOOKUP(H74,[1]!ALIMENTS4[#Data],2,FALSE)),"",VLOOKUP(H74,[1]!ALIMENTS4[#Data],2,FALSE))</f>
        <v/>
      </c>
      <c r="J74" s="13"/>
      <c r="K74" s="13">
        <f>IF(ISNA(VLOOKUP(J74,[1]!PERIODE[#Data],2,FALSE)),0,VLOOKUP(J74,[1]!PERIODE[#Data],2,FALSE))</f>
        <v>0</v>
      </c>
      <c r="L74" s="15">
        <f>IF(ISNA(VLOOKUP(G74,[1]!troupeau_elevage[#Data],4,FALSE)),0,VLOOKUP(G74,[1]!troupeau_elevage[#Data],4,FALSE))</f>
        <v>0</v>
      </c>
      <c r="M74" s="14"/>
      <c r="N74" s="15" t="str">
        <f t="shared" si="3"/>
        <v/>
      </c>
      <c r="O74" s="13"/>
      <c r="P74" s="15" t="e">
        <f>IF(ISNA(VLOOKUP(H74,#REF!,3,FALSE)),0,VLOOKUP(H74,#REF!,3,FALSE))</f>
        <v>#REF!</v>
      </c>
      <c r="Q74" s="15"/>
      <c r="R74" s="15">
        <f>IF(ISNA(VLOOKUP(H74,[1]!aliment_elevage[#Data],3,FALSE)),0,IF(VLOOKUP(H74,[1]!aliment_elevage[#Data],3,FALSE)="",0,VLOOKUP(H74,[1]!aliment_elevage[#Data],3,FALSE)))</f>
        <v>0</v>
      </c>
      <c r="S74" s="16" t="str">
        <f t="shared" si="2"/>
        <v/>
      </c>
      <c r="T74" s="16" t="str">
        <f>IF(BESOINS[[#This Row],[type2]]="CONC ACHAT",BESOINS[[#This Row],[QTE TOTAL
T MS]]*VLOOKUP(BESOINS[[#This Row],[alim]],[1]!aliment_elevage[#Data],2,FALSE),"")</f>
        <v/>
      </c>
      <c r="U74" s="17" t="e">
        <f>VLOOKUP(BESOINS[[#This Row],[trou]],[1]!TPEAU_EFF[#Data],3,FALSE)</f>
        <v>#N/A</v>
      </c>
    </row>
    <row r="75" spans="7:21" x14ac:dyDescent="0.25">
      <c r="G75" s="12"/>
      <c r="H75" s="13"/>
      <c r="I75" s="15" t="str">
        <f>IF(ISNA(VLOOKUP(H75,[1]!ALIMENTS4[#Data],2,FALSE)),"",VLOOKUP(H75,[1]!ALIMENTS4[#Data],2,FALSE))</f>
        <v/>
      </c>
      <c r="J75" s="13"/>
      <c r="K75" s="13">
        <f>IF(ISNA(VLOOKUP(J75,[1]!PERIODE[#Data],2,FALSE)),0,VLOOKUP(J75,[1]!PERIODE[#Data],2,FALSE))</f>
        <v>0</v>
      </c>
      <c r="L75" s="15">
        <f>IF(ISNA(VLOOKUP(G75,[1]!troupeau_elevage[#Data],4,FALSE)),0,VLOOKUP(G75,[1]!troupeau_elevage[#Data],4,FALSE))</f>
        <v>0</v>
      </c>
      <c r="M75" s="14"/>
      <c r="N75" s="15" t="str">
        <f t="shared" si="3"/>
        <v/>
      </c>
      <c r="O75" s="13"/>
      <c r="P75" s="15" t="e">
        <f>IF(ISNA(VLOOKUP(H75,#REF!,3,FALSE)),0,VLOOKUP(H75,#REF!,3,FALSE))</f>
        <v>#REF!</v>
      </c>
      <c r="Q75" s="15"/>
      <c r="R75" s="15">
        <f>IF(ISNA(VLOOKUP(H75,[1]!aliment_elevage[#Data],3,FALSE)),0,IF(VLOOKUP(H75,[1]!aliment_elevage[#Data],3,FALSE)="",0,VLOOKUP(H75,[1]!aliment_elevage[#Data],3,FALSE)))</f>
        <v>0</v>
      </c>
      <c r="S75" s="16" t="str">
        <f t="shared" si="2"/>
        <v/>
      </c>
      <c r="T75" s="16" t="str">
        <f>IF(BESOINS[[#This Row],[type2]]="CONC ACHAT",BESOINS[[#This Row],[QTE TOTAL
T MS]]*VLOOKUP(BESOINS[[#This Row],[alim]],[1]!aliment_elevage[#Data],2,FALSE),"")</f>
        <v/>
      </c>
      <c r="U75" s="17" t="e">
        <f>VLOOKUP(BESOINS[[#This Row],[trou]],[1]!TPEAU_EFF[#Data],3,FALSE)</f>
        <v>#N/A</v>
      </c>
    </row>
    <row r="76" spans="7:21" x14ac:dyDescent="0.25">
      <c r="G76" s="12"/>
      <c r="H76" s="13"/>
      <c r="I76" s="15" t="str">
        <f>IF(ISNA(VLOOKUP(H76,[1]!ALIMENTS4[#Data],2,FALSE)),"",VLOOKUP(H76,[1]!ALIMENTS4[#Data],2,FALSE))</f>
        <v/>
      </c>
      <c r="J76" s="13"/>
      <c r="K76" s="13">
        <f>IF(ISNA(VLOOKUP(J76,[1]!PERIODE[#Data],2,FALSE)),0,VLOOKUP(J76,[1]!PERIODE[#Data],2,FALSE))</f>
        <v>0</v>
      </c>
      <c r="L76" s="15">
        <f>IF(ISNA(VLOOKUP(G76,[1]!troupeau_elevage[#Data],4,FALSE)),0,VLOOKUP(G76,[1]!troupeau_elevage[#Data],4,FALSE))</f>
        <v>0</v>
      </c>
      <c r="M76" s="14"/>
      <c r="N76" s="15" t="str">
        <f t="shared" si="3"/>
        <v/>
      </c>
      <c r="O76" s="13"/>
      <c r="P76" s="15" t="e">
        <f>IF(ISNA(VLOOKUP(H76,#REF!,3,FALSE)),0,VLOOKUP(H76,#REF!,3,FALSE))</f>
        <v>#REF!</v>
      </c>
      <c r="Q76" s="15"/>
      <c r="R76" s="15">
        <f>IF(ISNA(VLOOKUP(H76,[1]!aliment_elevage[#Data],3,FALSE)),0,IF(VLOOKUP(H76,[1]!aliment_elevage[#Data],3,FALSE)="",0,VLOOKUP(H76,[1]!aliment_elevage[#Data],3,FALSE)))</f>
        <v>0</v>
      </c>
      <c r="S76" s="16" t="str">
        <f t="shared" si="2"/>
        <v/>
      </c>
      <c r="T76" s="16" t="str">
        <f>IF(BESOINS[[#This Row],[type2]]="CONC ACHAT",BESOINS[[#This Row],[QTE TOTAL
T MS]]*VLOOKUP(BESOINS[[#This Row],[alim]],[1]!aliment_elevage[#Data],2,FALSE),"")</f>
        <v/>
      </c>
      <c r="U76" s="17" t="e">
        <f>VLOOKUP(BESOINS[[#This Row],[trou]],[1]!TPEAU_EFF[#Data],3,FALSE)</f>
        <v>#N/A</v>
      </c>
    </row>
    <row r="77" spans="7:21" x14ac:dyDescent="0.25">
      <c r="G77" s="12"/>
      <c r="H77" s="13"/>
      <c r="I77" s="15" t="str">
        <f>IF(ISNA(VLOOKUP(H77,[1]!ALIMENTS4[#Data],2,FALSE)),"",VLOOKUP(H77,[1]!ALIMENTS4[#Data],2,FALSE))</f>
        <v/>
      </c>
      <c r="J77" s="13"/>
      <c r="K77" s="13">
        <f>IF(ISNA(VLOOKUP(J77,[1]!PERIODE[#Data],2,FALSE)),0,VLOOKUP(J77,[1]!PERIODE[#Data],2,FALSE))</f>
        <v>0</v>
      </c>
      <c r="L77" s="15">
        <f>IF(ISNA(VLOOKUP(G77,[1]!troupeau_elevage[#Data],4,FALSE)),0,VLOOKUP(G77,[1]!troupeau_elevage[#Data],4,FALSE))</f>
        <v>0</v>
      </c>
      <c r="M77" s="14"/>
      <c r="N77" s="15" t="str">
        <f t="shared" si="3"/>
        <v/>
      </c>
      <c r="O77" s="13"/>
      <c r="P77" s="15" t="e">
        <f>IF(ISNA(VLOOKUP(H77,#REF!,3,FALSE)),0,VLOOKUP(H77,#REF!,3,FALSE))</f>
        <v>#REF!</v>
      </c>
      <c r="Q77" s="15"/>
      <c r="R77" s="15">
        <f>IF(ISNA(VLOOKUP(H77,[1]!aliment_elevage[#Data],3,FALSE)),0,IF(VLOOKUP(H77,[1]!aliment_elevage[#Data],3,FALSE)="",0,VLOOKUP(H77,[1]!aliment_elevage[#Data],3,FALSE)))</f>
        <v>0</v>
      </c>
      <c r="S77" s="16" t="str">
        <f t="shared" si="2"/>
        <v/>
      </c>
      <c r="T77" s="16" t="str">
        <f>IF(BESOINS[[#This Row],[type2]]="CONC ACHAT",BESOINS[[#This Row],[QTE TOTAL
T MS]]*VLOOKUP(BESOINS[[#This Row],[alim]],[1]!aliment_elevage[#Data],2,FALSE),"")</f>
        <v/>
      </c>
      <c r="U77" s="17" t="e">
        <f>VLOOKUP(BESOINS[[#This Row],[trou]],[1]!TPEAU_EFF[#Data],3,FALSE)</f>
        <v>#N/A</v>
      </c>
    </row>
    <row r="78" spans="7:21" x14ac:dyDescent="0.25">
      <c r="G78" s="12"/>
      <c r="H78" s="13"/>
      <c r="I78" s="15" t="str">
        <f>IF(ISNA(VLOOKUP(H78,[1]!ALIMENTS4[#Data],2,FALSE)),"",VLOOKUP(H78,[1]!ALIMENTS4[#Data],2,FALSE))</f>
        <v/>
      </c>
      <c r="J78" s="13"/>
      <c r="K78" s="13">
        <f>IF(ISNA(VLOOKUP(J78,[1]!PERIODE[#Data],2,FALSE)),0,VLOOKUP(J78,[1]!PERIODE[#Data],2,FALSE))</f>
        <v>0</v>
      </c>
      <c r="L78" s="15">
        <f>IF(ISNA(VLOOKUP(G78,[1]!troupeau_elevage[#Data],4,FALSE)),0,VLOOKUP(G78,[1]!troupeau_elevage[#Data],4,FALSE))</f>
        <v>0</v>
      </c>
      <c r="M78" s="14"/>
      <c r="N78" s="15" t="str">
        <f t="shared" si="3"/>
        <v/>
      </c>
      <c r="O78" s="13"/>
      <c r="P78" s="15" t="e">
        <f>IF(ISNA(VLOOKUP(H78,#REF!,3,FALSE)),0,VLOOKUP(H78,#REF!,3,FALSE))</f>
        <v>#REF!</v>
      </c>
      <c r="Q78" s="15"/>
      <c r="R78" s="15">
        <f>IF(ISNA(VLOOKUP(H78,[1]!aliment_elevage[#Data],3,FALSE)),0,IF(VLOOKUP(H78,[1]!aliment_elevage[#Data],3,FALSE)="",0,VLOOKUP(H78,[1]!aliment_elevage[#Data],3,FALSE)))</f>
        <v>0</v>
      </c>
      <c r="S78" s="16" t="str">
        <f t="shared" si="2"/>
        <v/>
      </c>
      <c r="T78" s="16" t="str">
        <f>IF(BESOINS[[#This Row],[type2]]="CONC ACHAT",BESOINS[[#This Row],[QTE TOTAL
T MS]]*VLOOKUP(BESOINS[[#This Row],[alim]],[1]!aliment_elevage[#Data],2,FALSE),"")</f>
        <v/>
      </c>
      <c r="U78" s="17" t="e">
        <f>VLOOKUP(BESOINS[[#This Row],[trou]],[1]!TPEAU_EFF[#Data],3,FALSE)</f>
        <v>#N/A</v>
      </c>
    </row>
    <row r="79" spans="7:21" x14ac:dyDescent="0.25">
      <c r="G79" s="12"/>
      <c r="H79" s="13"/>
      <c r="I79" s="15" t="str">
        <f>IF(ISNA(VLOOKUP(H79,[1]!ALIMENTS4[#Data],2,FALSE)),"",VLOOKUP(H79,[1]!ALIMENTS4[#Data],2,FALSE))</f>
        <v/>
      </c>
      <c r="J79" s="13"/>
      <c r="K79" s="13">
        <f>IF(ISNA(VLOOKUP(J79,[1]!PERIODE[#Data],2,FALSE)),0,VLOOKUP(J79,[1]!PERIODE[#Data],2,FALSE))</f>
        <v>0</v>
      </c>
      <c r="L79" s="15">
        <f>IF(ISNA(VLOOKUP(G79,[1]!troupeau_elevage[#Data],4,FALSE)),0,VLOOKUP(G79,[1]!troupeau_elevage[#Data],4,FALSE))</f>
        <v>0</v>
      </c>
      <c r="M79" s="14"/>
      <c r="N79" s="15" t="str">
        <f t="shared" si="3"/>
        <v/>
      </c>
      <c r="O79" s="13"/>
      <c r="P79" s="15" t="e">
        <f>IF(ISNA(VLOOKUP(H79,#REF!,3,FALSE)),0,VLOOKUP(H79,#REF!,3,FALSE))</f>
        <v>#REF!</v>
      </c>
      <c r="Q79" s="15"/>
      <c r="R79" s="15">
        <f>IF(ISNA(VLOOKUP(H79,[1]!aliment_elevage[#Data],3,FALSE)),0,IF(VLOOKUP(H79,[1]!aliment_elevage[#Data],3,FALSE)="",0,VLOOKUP(H79,[1]!aliment_elevage[#Data],3,FALSE)))</f>
        <v>0</v>
      </c>
      <c r="S79" s="16" t="str">
        <f t="shared" si="2"/>
        <v/>
      </c>
      <c r="T79" s="16" t="str">
        <f>IF(BESOINS[[#This Row],[type2]]="CONC ACHAT",BESOINS[[#This Row],[QTE TOTAL
T MS]]*VLOOKUP(BESOINS[[#This Row],[alim]],[1]!aliment_elevage[#Data],2,FALSE),"")</f>
        <v/>
      </c>
      <c r="U79" s="17" t="e">
        <f>VLOOKUP(BESOINS[[#This Row],[trou]],[1]!TPEAU_EFF[#Data],3,FALSE)</f>
        <v>#N/A</v>
      </c>
    </row>
    <row r="80" spans="7:21" x14ac:dyDescent="0.25">
      <c r="G80" s="12"/>
      <c r="H80" s="13"/>
      <c r="I80" s="15" t="str">
        <f>IF(ISNA(VLOOKUP(H80,[1]!ALIMENTS4[#Data],2,FALSE)),"",VLOOKUP(H80,[1]!ALIMENTS4[#Data],2,FALSE))</f>
        <v/>
      </c>
      <c r="J80" s="13"/>
      <c r="K80" s="13">
        <f>IF(ISNA(VLOOKUP(J80,[1]!PERIODE[#Data],2,FALSE)),0,VLOOKUP(J80,[1]!PERIODE[#Data],2,FALSE))</f>
        <v>0</v>
      </c>
      <c r="L80" s="15">
        <f>IF(ISNA(VLOOKUP(G80,[1]!troupeau_elevage[#Data],4,FALSE)),0,VLOOKUP(G80,[1]!troupeau_elevage[#Data],4,FALSE))</f>
        <v>0</v>
      </c>
      <c r="M80" s="14"/>
      <c r="N80" s="15" t="str">
        <f t="shared" si="3"/>
        <v/>
      </c>
      <c r="O80" s="13"/>
      <c r="P80" s="15" t="e">
        <f>IF(ISNA(VLOOKUP(H80,#REF!,3,FALSE)),0,VLOOKUP(H80,#REF!,3,FALSE))</f>
        <v>#REF!</v>
      </c>
      <c r="Q80" s="15"/>
      <c r="R80" s="15">
        <f>IF(ISNA(VLOOKUP(H80,[1]!aliment_elevage[#Data],3,FALSE)),0,IF(VLOOKUP(H80,[1]!aliment_elevage[#Data],3,FALSE)="",0,VLOOKUP(H80,[1]!aliment_elevage[#Data],3,FALSE)))</f>
        <v>0</v>
      </c>
      <c r="S80" s="16" t="str">
        <f t="shared" si="2"/>
        <v/>
      </c>
      <c r="T80" s="16" t="str">
        <f>IF(BESOINS[[#This Row],[type2]]="CONC ACHAT",BESOINS[[#This Row],[QTE TOTAL
T MS]]*VLOOKUP(BESOINS[[#This Row],[alim]],[1]!aliment_elevage[#Data],2,FALSE),"")</f>
        <v/>
      </c>
      <c r="U80" s="17" t="e">
        <f>VLOOKUP(BESOINS[[#This Row],[trou]],[1]!TPEAU_EFF[#Data],3,FALSE)</f>
        <v>#N/A</v>
      </c>
    </row>
    <row r="81" spans="7:21" x14ac:dyDescent="0.25">
      <c r="G81" s="12"/>
      <c r="H81" s="13"/>
      <c r="I81" s="15" t="str">
        <f>IF(ISNA(VLOOKUP(H81,[1]!ALIMENTS4[#Data],2,FALSE)),"",VLOOKUP(H81,[1]!ALIMENTS4[#Data],2,FALSE))</f>
        <v/>
      </c>
      <c r="J81" s="13"/>
      <c r="K81" s="15">
        <f>IF(ISNA(VLOOKUP(J81,[1]!PERIODE[#Data],2,FALSE)),0,VLOOKUP(J81,[1]!PERIODE[#Data],2,FALSE))</f>
        <v>0</v>
      </c>
      <c r="L81" s="15">
        <f>IF(ISNA(VLOOKUP(G81,[1]!troupeau_elevage[#Data],4,FALSE)),0,VLOOKUP(G81,[1]!troupeau_elevage[#Data],4,FALSE))</f>
        <v>0</v>
      </c>
      <c r="M81" s="14"/>
      <c r="N81" s="15" t="str">
        <f t="shared" si="3"/>
        <v/>
      </c>
      <c r="O81" s="13"/>
      <c r="P81" s="15" t="e">
        <f>IF(ISNA(VLOOKUP(H81,#REF!,3,FALSE)),0,VLOOKUP(H81,#REF!,3,FALSE))</f>
        <v>#REF!</v>
      </c>
      <c r="Q81" s="15"/>
      <c r="R81" s="15">
        <f>IF(ISNA(VLOOKUP(H81,[1]!aliment_elevage[#Data],3,FALSE)),0,IF(VLOOKUP(H81,[1]!aliment_elevage[#Data],3,FALSE)="",0,VLOOKUP(H81,[1]!aliment_elevage[#Data],3,FALSE)))</f>
        <v>0</v>
      </c>
      <c r="S81" s="16" t="str">
        <f t="shared" si="2"/>
        <v/>
      </c>
      <c r="T81" s="16" t="str">
        <f>IF(BESOINS[[#This Row],[type2]]="CONC ACHAT",BESOINS[[#This Row],[QTE TOTAL
T MS]]*VLOOKUP(BESOINS[[#This Row],[alim]],[1]!aliment_elevage[#Data],2,FALSE),"")</f>
        <v/>
      </c>
      <c r="U81" s="17" t="e">
        <f>VLOOKUP(BESOINS[[#This Row],[trou]],[1]!TPEAU_EFF[#Data],3,FALSE)</f>
        <v>#N/A</v>
      </c>
    </row>
    <row r="82" spans="7:21" x14ac:dyDescent="0.25">
      <c r="G82" s="12"/>
      <c r="H82" s="13"/>
      <c r="I82" s="15" t="str">
        <f>IF(ISNA(VLOOKUP(H82,[1]!ALIMENTS4[#Data],2,FALSE)),"",VLOOKUP(H82,[1]!ALIMENTS4[#Data],2,FALSE))</f>
        <v/>
      </c>
      <c r="J82" s="13"/>
      <c r="K82" s="15">
        <f>IF(ISNA(VLOOKUP(J82,[1]!PERIODE[#Data],2,FALSE)),0,VLOOKUP(J82,[1]!PERIODE[#Data],2,FALSE))</f>
        <v>0</v>
      </c>
      <c r="L82" s="15">
        <f>IF(ISNA(VLOOKUP(G82,[1]!troupeau_elevage[#Data],4,FALSE)),0,VLOOKUP(G82,[1]!troupeau_elevage[#Data],4,FALSE))</f>
        <v>0</v>
      </c>
      <c r="M82" s="14"/>
      <c r="N82" s="15" t="str">
        <f t="shared" si="3"/>
        <v/>
      </c>
      <c r="O82" s="13"/>
      <c r="P82" s="15" t="e">
        <f>IF(ISNA(VLOOKUP(H82,#REF!,3,FALSE)),0,VLOOKUP(H82,#REF!,3,FALSE))</f>
        <v>#REF!</v>
      </c>
      <c r="Q82" s="15"/>
      <c r="R82" s="15">
        <f>IF(ISNA(VLOOKUP(H82,[1]!aliment_elevage[#Data],3,FALSE)),0,IF(VLOOKUP(H82,[1]!aliment_elevage[#Data],3,FALSE)="",0,VLOOKUP(H82,[1]!aliment_elevage[#Data],3,FALSE)))</f>
        <v>0</v>
      </c>
      <c r="S82" s="16" t="str">
        <f t="shared" si="2"/>
        <v/>
      </c>
      <c r="T82" s="16" t="str">
        <f>IF(BESOINS[[#This Row],[type2]]="CONC ACHAT",BESOINS[[#This Row],[QTE TOTAL
T MS]]*VLOOKUP(BESOINS[[#This Row],[alim]],[1]!aliment_elevage[#Data],2,FALSE),"")</f>
        <v/>
      </c>
      <c r="U82" s="17" t="e">
        <f>VLOOKUP(BESOINS[[#This Row],[trou]],[1]!TPEAU_EFF[#Data],3,FALSE)</f>
        <v>#N/A</v>
      </c>
    </row>
    <row r="83" spans="7:21" x14ac:dyDescent="0.25">
      <c r="G83" s="12"/>
      <c r="H83" s="13"/>
      <c r="I83" s="15" t="str">
        <f>IF(ISNA(VLOOKUP(H83,[1]!ALIMENTS4[#Data],2,FALSE)),"",VLOOKUP(H83,[1]!ALIMENTS4[#Data],2,FALSE))</f>
        <v/>
      </c>
      <c r="J83" s="13"/>
      <c r="K83" s="15">
        <f>IF(ISNA(VLOOKUP(J83,[1]!PERIODE[#Data],2,FALSE)),0,VLOOKUP(J83,[1]!PERIODE[#Data],2,FALSE))</f>
        <v>0</v>
      </c>
      <c r="L83" s="15">
        <f>IF(ISNA(VLOOKUP(G83,[1]!troupeau_elevage[#Data],4,FALSE)),0,VLOOKUP(G83,[1]!troupeau_elevage[#Data],4,FALSE))</f>
        <v>0</v>
      </c>
      <c r="M83" s="14"/>
      <c r="N83" s="15" t="str">
        <f t="shared" si="3"/>
        <v/>
      </c>
      <c r="O83" s="13"/>
      <c r="P83" s="15" t="e">
        <f>IF(ISNA(VLOOKUP(H83,#REF!,3,FALSE)),0,VLOOKUP(H83,#REF!,3,FALSE))</f>
        <v>#REF!</v>
      </c>
      <c r="Q83" s="15"/>
      <c r="R83" s="15">
        <f>IF(ISNA(VLOOKUP(H83,[1]!aliment_elevage[#Data],3,FALSE)),0,IF(VLOOKUP(H83,[1]!aliment_elevage[#Data],3,FALSE)="",0,VLOOKUP(H83,[1]!aliment_elevage[#Data],3,FALSE)))</f>
        <v>0</v>
      </c>
      <c r="S83" s="16" t="str">
        <f t="shared" si="2"/>
        <v/>
      </c>
      <c r="T83" s="16" t="str">
        <f>IF(BESOINS[[#This Row],[type2]]="CONC ACHAT",BESOINS[[#This Row],[QTE TOTAL
T MS]]*VLOOKUP(BESOINS[[#This Row],[alim]],[1]!aliment_elevage[#Data],2,FALSE),"")</f>
        <v/>
      </c>
      <c r="U83" s="17" t="e">
        <f>VLOOKUP(BESOINS[[#This Row],[trou]],[1]!TPEAU_EFF[#Data],3,FALSE)</f>
        <v>#N/A</v>
      </c>
    </row>
    <row r="84" spans="7:21" x14ac:dyDescent="0.25">
      <c r="G84" s="12"/>
      <c r="H84" s="13"/>
      <c r="I84" s="15" t="str">
        <f>IF(ISNA(VLOOKUP(H84,[1]!ALIMENTS4[#Data],2,FALSE)),"",VLOOKUP(H84,[1]!ALIMENTS4[#Data],2,FALSE))</f>
        <v/>
      </c>
      <c r="J84" s="13"/>
      <c r="K84" s="15">
        <f>IF(ISNA(VLOOKUP(J84,[1]!PERIODE[#Data],2,FALSE)),0,VLOOKUP(J84,[1]!PERIODE[#Data],2,FALSE))</f>
        <v>0</v>
      </c>
      <c r="L84" s="15">
        <f>IF(ISNA(VLOOKUP(G84,[1]!troupeau_elevage[#Data],4,FALSE)),0,VLOOKUP(G84,[1]!troupeau_elevage[#Data],4,FALSE))</f>
        <v>0</v>
      </c>
      <c r="M84" s="14"/>
      <c r="N84" s="15" t="str">
        <f t="shared" si="3"/>
        <v/>
      </c>
      <c r="O84" s="13"/>
      <c r="P84" s="15" t="e">
        <f>IF(ISNA(VLOOKUP(H84,#REF!,3,FALSE)),0,VLOOKUP(H84,#REF!,3,FALSE))</f>
        <v>#REF!</v>
      </c>
      <c r="Q84" s="15"/>
      <c r="R84" s="15">
        <f>IF(ISNA(VLOOKUP(H84,[1]!aliment_elevage[#Data],3,FALSE)),0,IF(VLOOKUP(H84,[1]!aliment_elevage[#Data],3,FALSE)="",0,VLOOKUP(H84,[1]!aliment_elevage[#Data],3,FALSE)))</f>
        <v>0</v>
      </c>
      <c r="S84" s="16" t="str">
        <f t="shared" si="2"/>
        <v/>
      </c>
      <c r="T84" s="16" t="str">
        <f>IF(BESOINS[[#This Row],[type2]]="CONC ACHAT",BESOINS[[#This Row],[QTE TOTAL
T MS]]*VLOOKUP(BESOINS[[#This Row],[alim]],[1]!aliment_elevage[#Data],2,FALSE),"")</f>
        <v/>
      </c>
      <c r="U84" s="17" t="e">
        <f>VLOOKUP(BESOINS[[#This Row],[trou]],[1]!TPEAU_EFF[#Data],3,FALSE)</f>
        <v>#N/A</v>
      </c>
    </row>
    <row r="85" spans="7:21" x14ac:dyDescent="0.25">
      <c r="G85" s="12"/>
      <c r="H85" s="13"/>
      <c r="I85" s="15" t="str">
        <f>IF(ISNA(VLOOKUP(H85,[1]!ALIMENTS4[#Data],2,FALSE)),"",VLOOKUP(H85,[1]!ALIMENTS4[#Data],2,FALSE))</f>
        <v/>
      </c>
      <c r="J85" s="13"/>
      <c r="K85" s="15">
        <f>IF(ISNA(VLOOKUP(J85,[1]!PERIODE[#Data],2,FALSE)),0,VLOOKUP(J85,[1]!PERIODE[#Data],2,FALSE))</f>
        <v>0</v>
      </c>
      <c r="L85" s="15">
        <f>IF(ISNA(VLOOKUP(G85,[1]!troupeau_elevage[#Data],4,FALSE)),0,VLOOKUP(G85,[1]!troupeau_elevage[#Data],4,FALSE))</f>
        <v>0</v>
      </c>
      <c r="M85" s="14"/>
      <c r="N85" s="15" t="str">
        <f t="shared" si="3"/>
        <v/>
      </c>
      <c r="O85" s="13"/>
      <c r="P85" s="15" t="e">
        <f>IF(ISNA(VLOOKUP(H85,#REF!,3,FALSE)),0,VLOOKUP(H85,#REF!,3,FALSE))</f>
        <v>#REF!</v>
      </c>
      <c r="Q85" s="15"/>
      <c r="R85" s="15">
        <f>IF(ISNA(VLOOKUP(H85,[1]!aliment_elevage[#Data],3,FALSE)),0,IF(VLOOKUP(H85,[1]!aliment_elevage[#Data],3,FALSE)="",0,VLOOKUP(H85,[1]!aliment_elevage[#Data],3,FALSE)))</f>
        <v>0</v>
      </c>
      <c r="S85" s="16" t="str">
        <f t="shared" si="2"/>
        <v/>
      </c>
      <c r="T85" s="16" t="str">
        <f>IF(BESOINS[[#This Row],[type2]]="CONC ACHAT",BESOINS[[#This Row],[QTE TOTAL
T MS]]*VLOOKUP(BESOINS[[#This Row],[alim]],[1]!aliment_elevage[#Data],2,FALSE),"")</f>
        <v/>
      </c>
      <c r="U85" s="17" t="e">
        <f>VLOOKUP(BESOINS[[#This Row],[trou]],[1]!TPEAU_EFF[#Data],3,FALSE)</f>
        <v>#N/A</v>
      </c>
    </row>
    <row r="86" spans="7:21" x14ac:dyDescent="0.25">
      <c r="G86" s="12"/>
      <c r="H86" s="13"/>
      <c r="I86" s="15" t="str">
        <f>IF(ISNA(VLOOKUP(H86,[1]!ALIMENTS4[#Data],2,FALSE)),"",VLOOKUP(H86,[1]!ALIMENTS4[#Data],2,FALSE))</f>
        <v/>
      </c>
      <c r="J86" s="13"/>
      <c r="K86" s="15">
        <f>IF(ISNA(VLOOKUP(J86,[1]!PERIODE[#Data],2,FALSE)),0,VLOOKUP(J86,[1]!PERIODE[#Data],2,FALSE))</f>
        <v>0</v>
      </c>
      <c r="L86" s="15">
        <f>IF(ISNA(VLOOKUP(G86,[1]!troupeau_elevage[#Data],4,FALSE)),0,VLOOKUP(G86,[1]!troupeau_elevage[#Data],4,FALSE))</f>
        <v>0</v>
      </c>
      <c r="M86" s="14"/>
      <c r="N86" s="15" t="str">
        <f t="shared" si="3"/>
        <v/>
      </c>
      <c r="O86" s="13"/>
      <c r="P86" s="15" t="e">
        <f>IF(ISNA(VLOOKUP(H86,#REF!,3,FALSE)),0,VLOOKUP(H86,#REF!,3,FALSE))</f>
        <v>#REF!</v>
      </c>
      <c r="Q86" s="15"/>
      <c r="R86" s="15">
        <f>IF(ISNA(VLOOKUP(H86,[1]!aliment_elevage[#Data],3,FALSE)),0,IF(VLOOKUP(H86,[1]!aliment_elevage[#Data],3,FALSE)="",0,VLOOKUP(H86,[1]!aliment_elevage[#Data],3,FALSE)))</f>
        <v>0</v>
      </c>
      <c r="S86" s="16" t="str">
        <f t="shared" si="2"/>
        <v/>
      </c>
      <c r="T86" s="16" t="str">
        <f>IF(BESOINS[[#This Row],[type2]]="CONC ACHAT",BESOINS[[#This Row],[QTE TOTAL
T MS]]*VLOOKUP(BESOINS[[#This Row],[alim]],[1]!aliment_elevage[#Data],2,FALSE),"")</f>
        <v/>
      </c>
      <c r="U86" s="17" t="e">
        <f>VLOOKUP(BESOINS[[#This Row],[trou]],[1]!TPEAU_EFF[#Data],3,FALSE)</f>
        <v>#N/A</v>
      </c>
    </row>
    <row r="87" spans="7:21" x14ac:dyDescent="0.25">
      <c r="G87" s="12"/>
      <c r="H87" s="13"/>
      <c r="I87" s="15" t="str">
        <f>IF(ISNA(VLOOKUP(H87,[1]!ALIMENTS4[#Data],2,FALSE)),"",VLOOKUP(H87,[1]!ALIMENTS4[#Data],2,FALSE))</f>
        <v/>
      </c>
      <c r="J87" s="13"/>
      <c r="K87" s="15">
        <f>IF(ISNA(VLOOKUP(J87,[1]!PERIODE[#Data],2,FALSE)),0,VLOOKUP(J87,[1]!PERIODE[#Data],2,FALSE))</f>
        <v>0</v>
      </c>
      <c r="L87" s="15">
        <f>IF(ISNA(VLOOKUP(G87,[1]!troupeau_elevage[#Data],4,FALSE)),0,VLOOKUP(G87,[1]!troupeau_elevage[#Data],4,FALSE))</f>
        <v>0</v>
      </c>
      <c r="M87" s="14"/>
      <c r="N87" s="15" t="str">
        <f t="shared" si="3"/>
        <v/>
      </c>
      <c r="O87" s="13"/>
      <c r="P87" s="15" t="e">
        <f>IF(ISNA(VLOOKUP(H87,#REF!,3,FALSE)),0,VLOOKUP(H87,#REF!,3,FALSE))</f>
        <v>#REF!</v>
      </c>
      <c r="Q87" s="15"/>
      <c r="R87" s="15">
        <f>IF(ISNA(VLOOKUP(H87,[1]!aliment_elevage[#Data],3,FALSE)),0,IF(VLOOKUP(H87,[1]!aliment_elevage[#Data],3,FALSE)="",0,VLOOKUP(H87,[1]!aliment_elevage[#Data],3,FALSE)))</f>
        <v>0</v>
      </c>
      <c r="S87" s="16" t="str">
        <f t="shared" si="2"/>
        <v/>
      </c>
      <c r="T87" s="16" t="str">
        <f>IF(BESOINS[[#This Row],[type2]]="CONC ACHAT",BESOINS[[#This Row],[QTE TOTAL
T MS]]*VLOOKUP(BESOINS[[#This Row],[alim]],[1]!aliment_elevage[#Data],2,FALSE),"")</f>
        <v/>
      </c>
      <c r="U87" s="17" t="e">
        <f>VLOOKUP(BESOINS[[#This Row],[trou]],[1]!TPEAU_EFF[#Data],3,FALSE)</f>
        <v>#N/A</v>
      </c>
    </row>
    <row r="88" spans="7:21" ht="15.75" thickBot="1" x14ac:dyDescent="0.3">
      <c r="G88" s="28"/>
      <c r="H88" s="29"/>
      <c r="I88" s="30" t="str">
        <f>IF(ISNA(VLOOKUP(H88,[1]!ALIMENTS4[#Data],2,FALSE)),"",VLOOKUP(H88,[1]!ALIMENTS4[#Data],2,FALSE))</f>
        <v/>
      </c>
      <c r="J88" s="29"/>
      <c r="K88" s="30">
        <f>IF(ISNA(VLOOKUP(J88,[1]!PERIODE[#Data],2,FALSE)),0,VLOOKUP(J88,[1]!PERIODE[#Data],2,FALSE))</f>
        <v>0</v>
      </c>
      <c r="L88" s="30">
        <f>IF(ISNA(VLOOKUP(G88,[1]!troupeau_elevage[#Data],4,FALSE)),0,VLOOKUP(G88,[1]!troupeau_elevage[#Data],4,FALSE))</f>
        <v>0</v>
      </c>
      <c r="M88" s="31"/>
      <c r="N88" s="30" t="str">
        <f t="shared" si="3"/>
        <v/>
      </c>
      <c r="O88" s="29"/>
      <c r="P88" s="30" t="e">
        <f>IF(ISNA(VLOOKUP(H88,#REF!,3,FALSE)),0,VLOOKUP(H88,#REF!,3,FALSE))</f>
        <v>#REF!</v>
      </c>
      <c r="Q88" s="30"/>
      <c r="R88" s="30">
        <f>IF(ISNA(VLOOKUP(H88,[1]!aliment_elevage[#Data],3,FALSE)),0,IF(VLOOKUP(H88,[1]!aliment_elevage[#Data],3,FALSE)="",0,VLOOKUP(H88,[1]!aliment_elevage[#Data],3,FALSE)))</f>
        <v>0</v>
      </c>
      <c r="S88" s="32" t="str">
        <f t="shared" si="2"/>
        <v/>
      </c>
      <c r="T88" s="32" t="str">
        <f>IF(BESOINS[[#This Row],[type2]]="CONC ACHAT",BESOINS[[#This Row],[QTE TOTAL
T MS]]*VLOOKUP(BESOINS[[#This Row],[alim]],[1]!aliment_elevage[#Data],2,FALSE),"")</f>
        <v/>
      </c>
      <c r="U88" s="33" t="e">
        <f>VLOOKUP(BESOINS[[#This Row],[trou]],[1]!TPEAU_EFF[#Data],3,FALSE)</f>
        <v>#N/A</v>
      </c>
    </row>
  </sheetData>
  <mergeCells count="1">
    <mergeCell ref="A1:C1"/>
  </mergeCells>
  <pageMargins left="0.31496062992125984" right="0.31496062992125984" top="0.35433070866141736" bottom="0.55118110236220474" header="0.31496062992125984" footer="0.31496062992125984"/>
  <pageSetup paperSize="9" scale="75" fitToHeight="0" orientation="portrait" r:id="rId1"/>
  <headerFooter>
    <oddFooter>&amp;C&amp;F  &amp;A&amp;R&amp;D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'[1]bdd_EFFECTIF TROUPEAU'!#REF!</xm:f>
          </x14:formula1>
          <xm:sqref>G11:G88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DETAIL RATION ET BESOINS</vt:lpstr>
      <vt:lpstr>'DETAIL RATION ET BESOINS'!Impression_des_titres</vt:lpstr>
      <vt:lpstr>'DETAIL RATION ET BESOINS'!Zone_d_impression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2018-06-07T11:38:26Z</dcterms:created>
  <dcterms:modified xsi:type="dcterms:W3CDTF">2018-06-07T12:16:13Z</dcterms:modified>
</cp:coreProperties>
</file>