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0490" windowHeight="8445"/>
  </bookViews>
  <sheets>
    <sheet name="Comparaison" sheetId="6" r:id="rId1"/>
    <sheet name="Listes" sheetId="7" r:id="rId2"/>
    <sheet name="TAVER" sheetId="2" r:id="rId3"/>
    <sheet name="GOR-STAL" sheetId="3" r:id="rId4"/>
    <sheet name="DAGARD" sheetId="4" r:id="rId5"/>
    <sheet name="ISODOC" sheetId="5" r:id="rId6"/>
    <sheet name="MISA" sheetId="8" r:id="rId7"/>
    <sheet name="COOLKID" sheetId="9" r:id="rId8"/>
  </sheets>
  <definedNames>
    <definedName name="code1">Listes!$D$4:$D$37</definedName>
    <definedName name="code2">Listes!$F$4:$F$37</definedName>
    <definedName name="Epaisseur">Listes!$B$3:$B$13</definedName>
    <definedName name="Kcal">Listes!$G$4:$G$37</definedName>
    <definedName name="Kgmc">Listes!$H$4:$H$37</definedName>
    <definedName name="modele">Listes!$E$4:$E$37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6" l="1"/>
  <c r="E9" i="6" l="1"/>
  <c r="E13" i="6" l="1" a="1"/>
  <c r="E11" i="6" a="1"/>
  <c r="D13" i="6" a="1"/>
  <c r="D11" i="6" a="1"/>
  <c r="C12" i="6" a="1"/>
  <c r="E12" i="6" a="1"/>
  <c r="D12" i="6" a="1"/>
  <c r="C13" i="6" a="1"/>
  <c r="C11" i="6" a="1"/>
  <c r="E10" i="6" a="1"/>
  <c r="D9" i="6" a="1"/>
  <c r="D10" i="6" a="1"/>
  <c r="C14" i="6" a="1"/>
  <c r="E14" i="6" a="1"/>
  <c r="D14" i="6" a="1"/>
  <c r="C15" i="6" a="1"/>
  <c r="C10" i="6" a="1"/>
  <c r="E15" i="6" a="1"/>
  <c r="D15" i="6" a="1"/>
  <c r="C9" i="6" a="1"/>
  <c r="D12" i="6" l="1"/>
  <c r="F12" i="6" s="1"/>
  <c r="E12" i="6"/>
  <c r="D11" i="6"/>
  <c r="F11" i="6" s="1"/>
  <c r="D13" i="6"/>
  <c r="F13" i="6" s="1"/>
  <c r="E11" i="6"/>
  <c r="E13" i="6"/>
  <c r="E10" i="6"/>
  <c r="E15" i="6"/>
  <c r="E14" i="6"/>
  <c r="D10" i="6"/>
  <c r="F10" i="6" s="1"/>
  <c r="D15" i="6"/>
  <c r="F15" i="6" s="1"/>
  <c r="D9" i="6"/>
  <c r="F9" i="6" s="1"/>
  <c r="D14" i="6"/>
  <c r="F14" i="6" s="1"/>
  <c r="C15" i="6"/>
  <c r="C14" i="6"/>
  <c r="C13" i="6"/>
  <c r="C12" i="6"/>
  <c r="C10" i="6"/>
  <c r="C11" i="6"/>
  <c r="C9" i="6"/>
</calcChain>
</file>

<file path=xl/sharedStrings.xml><?xml version="1.0" encoding="utf-8"?>
<sst xmlns="http://schemas.openxmlformats.org/spreadsheetml/2006/main" count="164" uniqueCount="45">
  <si>
    <t>GORLICKA S / GORLICKA S GS-PIR</t>
  </si>
  <si>
    <t>GORLICKA U / GORLICKA U GS-PIR</t>
  </si>
  <si>
    <t>Taïga</t>
  </si>
  <si>
    <t>Coefficient Uc : 0,22 W/m².K en ép. 100 mm</t>
  </si>
  <si>
    <t>Coefficient Uc : 0,37 W/m².K en ép. 60 mm</t>
  </si>
  <si>
    <t>Masse volumique 40 kg/m3</t>
  </si>
  <si>
    <t xml:space="preserve">Conductivité thermique λ= 0,023 W/m.K </t>
  </si>
  <si>
    <t>Europa</t>
  </si>
  <si>
    <t>Coefficient Uc : 0,15 W/m².K en ép. 150 mm</t>
  </si>
  <si>
    <t>Conductivité thermique λ= 0,023 W/m.K</t>
  </si>
  <si>
    <t>Polyuréthane</t>
  </si>
  <si>
    <t>Laine de roche</t>
  </si>
  <si>
    <t>K</t>
  </si>
  <si>
    <t>Lambda</t>
  </si>
  <si>
    <t>Poids</t>
  </si>
  <si>
    <t>Kcal/m²h°C</t>
  </si>
  <si>
    <t>Epaisseur (mm)</t>
  </si>
  <si>
    <t>12 Kg/m²</t>
  </si>
  <si>
    <t>14 Kg/m²</t>
  </si>
  <si>
    <t>15 Kg/m²</t>
  </si>
  <si>
    <t>17 Kg/m²</t>
  </si>
  <si>
    <t>19 Kg/m²</t>
  </si>
  <si>
    <t>40 Kg/m3</t>
  </si>
  <si>
    <t>Epaisseur</t>
  </si>
  <si>
    <t>W/m²x°C</t>
  </si>
  <si>
    <t>42-44Kg/m3</t>
  </si>
  <si>
    <t>Dimensionnement de la chambre froide</t>
  </si>
  <si>
    <t>TAVER</t>
  </si>
  <si>
    <t>GORLICKA S / GORLICKA S GS-PIR/PUR</t>
  </si>
  <si>
    <t>GORLICKA U / GORLICKA U GS-PIR/PUR</t>
  </si>
  <si>
    <t>Modèle</t>
  </si>
  <si>
    <t>GOR-STAL</t>
  </si>
  <si>
    <t>TAIGA</t>
  </si>
  <si>
    <t>EUROPA</t>
  </si>
  <si>
    <t xml:space="preserve">DAGARD </t>
  </si>
  <si>
    <t>ISODOC</t>
  </si>
  <si>
    <t>INSTACLACK</t>
  </si>
  <si>
    <t>Fabricant</t>
  </si>
  <si>
    <t>Densité</t>
  </si>
  <si>
    <t>Energie (Kcal)</t>
  </si>
  <si>
    <t>Dimensions</t>
  </si>
  <si>
    <t>Longeur</t>
  </si>
  <si>
    <t>Largeur</t>
  </si>
  <si>
    <t>Hauteur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</si>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</sst>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381000</xdr:colOff>
      <xdr:row>1</xdr:row>
      <xdr:rowOff>57150</xdr:rowOff>
    </xdr:from>
    <xdr:to>
      <xdr:col>15</xdr:col>
      <xdr:colOff>199190</xdr:colOff>
      <xdr:row>13</xdr:row>
      <xdr:rowOff>161626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43525" y="247650"/>
          <a:ext cx="6676190" cy="23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304000</xdr:colOff>
      <xdr:row>18</xdr:row>
      <xdr:rowOff>151952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400000" cy="358095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15</xdr:col>
      <xdr:colOff>518594</xdr:colOff>
      <xdr:row>9</xdr:row>
      <xdr:rowOff>161714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190500"/>
          <a:ext cx="6390476" cy="168571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19</xdr:row>
      <xdr:rowOff>156882</xdr:rowOff>
    </xdr:from>
    <xdr:to>
      <xdr:col>15</xdr:col>
      <xdr:colOff>347166</xdr:colOff>
      <xdr:row>27</xdr:row>
      <xdr:rowOff>99549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000" y="3776382"/>
          <a:ext cx="6219048" cy="14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8</xdr:col>
      <xdr:colOff>113524</xdr:colOff>
      <xdr:row>36</xdr:row>
      <xdr:rowOff>56762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810000"/>
          <a:ext cx="6209524" cy="31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132381</xdr:colOff>
      <xdr:row>13</xdr:row>
      <xdr:rowOff>94929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752381" cy="25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8</xdr:col>
      <xdr:colOff>313524</xdr:colOff>
      <xdr:row>23</xdr:row>
      <xdr:rowOff>37881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667000"/>
          <a:ext cx="6409524" cy="17523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</xdr:row>
      <xdr:rowOff>0</xdr:rowOff>
    </xdr:from>
    <xdr:to>
      <xdr:col>6</xdr:col>
      <xdr:colOff>228385</xdr:colOff>
      <xdr:row>6</xdr:row>
      <xdr:rowOff>18929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76575" y="190500"/>
          <a:ext cx="1723810" cy="9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tabSelected="1" workbookViewId="0">
      <selection activeCell="G5" sqref="G5"/>
    </sheetView>
  </sheetViews>
  <sheetFormatPr baseColWidth="10" defaultRowHeight="15" x14ac:dyDescent="0.25"/>
  <cols>
    <col min="2" max="2" width="14.5703125" customWidth="1"/>
    <col min="3" max="3" width="34.5703125" bestFit="1" customWidth="1"/>
    <col min="4" max="4" width="10.85546875" bestFit="1" customWidth="1"/>
    <col min="6" max="6" width="13.28515625" customWidth="1"/>
    <col min="7" max="7" width="14.140625" customWidth="1"/>
  </cols>
  <sheetData>
    <row r="2" spans="2:10" x14ac:dyDescent="0.25">
      <c r="B2" s="21" t="s">
        <v>26</v>
      </c>
      <c r="C2" s="21"/>
      <c r="D2" s="21"/>
      <c r="E2" s="21"/>
      <c r="F2" s="21"/>
    </row>
    <row r="3" spans="2:10" x14ac:dyDescent="0.25">
      <c r="B3" s="8"/>
      <c r="C3" s="8"/>
      <c r="D3" s="8"/>
      <c r="E3" s="8"/>
      <c r="F3" s="8"/>
    </row>
    <row r="4" spans="2:10" x14ac:dyDescent="0.25">
      <c r="B4" s="10"/>
      <c r="C4" s="10" t="s">
        <v>41</v>
      </c>
      <c r="D4" s="10" t="s">
        <v>42</v>
      </c>
      <c r="E4" s="10" t="s">
        <v>43</v>
      </c>
      <c r="F4" s="10" t="s">
        <v>44</v>
      </c>
    </row>
    <row r="5" spans="2:10" x14ac:dyDescent="0.25">
      <c r="B5" s="10" t="s">
        <v>40</v>
      </c>
      <c r="C5" s="10">
        <v>3</v>
      </c>
      <c r="D5" s="10">
        <v>3</v>
      </c>
      <c r="E5" s="10">
        <v>3</v>
      </c>
      <c r="F5" s="10">
        <f>C5*D5*E5</f>
        <v>27</v>
      </c>
    </row>
    <row r="6" spans="2:10" x14ac:dyDescent="0.25">
      <c r="B6" s="1" t="s">
        <v>16</v>
      </c>
      <c r="C6" s="23">
        <v>100</v>
      </c>
    </row>
    <row r="7" spans="2:10" x14ac:dyDescent="0.25">
      <c r="C7" s="11"/>
    </row>
    <row r="8" spans="2:10" x14ac:dyDescent="0.25">
      <c r="B8" s="12" t="s">
        <v>37</v>
      </c>
      <c r="C8" s="13" t="s">
        <v>30</v>
      </c>
      <c r="D8" s="12" t="s">
        <v>15</v>
      </c>
      <c r="E8" s="12" t="s">
        <v>38</v>
      </c>
      <c r="F8" s="13" t="s">
        <v>39</v>
      </c>
      <c r="G8" s="22"/>
      <c r="H8" s="3"/>
      <c r="I8" s="3"/>
      <c r="J8" s="3"/>
    </row>
    <row r="9" spans="2:10" x14ac:dyDescent="0.25">
      <c r="B9" s="14" t="s">
        <v>27</v>
      </c>
      <c r="C9" s="16" t="str">
        <f t="array" aca="1" ref="C9" ca="1">IF(ROWS($1:1)&lt;=SUMPRODUCT((code1=$B$9)*(code2=$C$6)),INDEX(modele,SMALL(IF((code1=$B$9)*(code2=$C$6),ROW(INDIRECT("1:"&amp;ROWS(code1)))),ROWS($1:1))),"")</f>
        <v>INSTACLACK</v>
      </c>
      <c r="D9" s="17">
        <f t="array" aca="1" ref="D9" ca="1">IF(ROWS($1:1)&lt;=SUMPRODUCT((code1=$B$9)*(code2=$C$6)),INDEX(Kcal,SMALL(IF((code1=$B$9)*(code2=$C$6),ROW(INDIRECT("1:"&amp;ROWS(code1)))),ROWS($1:1))),"")</f>
        <v>0.21</v>
      </c>
      <c r="E9" s="17" t="str">
        <f ca="1">IF(ROWS($1:1)&lt;=SUMPRODUCT((code1=$B$9)*(code2=$C$6)),INDEX(Kgmc,SMALL(IF((code1=$B$9)*(code2=$C$6),ROW(INDIRECT("1:"&amp;ROWS(code1)))),ROWS($1:1))),"")</f>
        <v>40 Kg/m3</v>
      </c>
      <c r="F9" s="6">
        <f ca="1">D9*$F$5</f>
        <v>5.67</v>
      </c>
      <c r="G9" s="3"/>
      <c r="H9" s="20"/>
      <c r="I9" s="8"/>
      <c r="J9" s="8"/>
    </row>
    <row r="10" spans="2:10" x14ac:dyDescent="0.25">
      <c r="B10" s="14" t="s">
        <v>31</v>
      </c>
      <c r="C10" s="6" t="str">
        <f t="array" aca="1" ref="C10" ca="1">IF(ROWS($1:1)&lt;=SUMPRODUCT((code1=$B$10)*(code2=$C$6)),INDEX(modele,SMALL(IF((code1=$B$10)*(code2=$C$6),ROW(INDIRECT("1:"&amp;ROWS(code1)))),ROWS($1:1))),"")</f>
        <v>GORLICKA S / GORLICKA S GS-PIR/PUR</v>
      </c>
      <c r="D10" s="18">
        <f t="array" aca="1" ref="D10" ca="1">IF(ROWS($1:1)&lt;=SUMPRODUCT((code1=$B$10)*(code2=$C$6)),INDEX(Kcal,SMALL(IF((code1=$B$10)*(code2=$C$6),ROW(INDIRECT("1:"&amp;ROWS(code1)))),ROWS($1:1))),"")</f>
        <v>0.23</v>
      </c>
      <c r="E10" s="18" t="str">
        <f t="array" aca="1" ref="E10" ca="1">IF(ROWS($1:1)&lt;=SUMPRODUCT((code1=$B$10)*(code2=$C$6)),INDEX(Kgmc,SMALL(IF((code1=$B$10)*(code2=$C$6),ROW(INDIRECT("1:"&amp;ROWS(code1)))),ROWS($1:1))),"")</f>
        <v>40 Kg/m3</v>
      </c>
      <c r="F10" s="6">
        <f t="shared" ref="F10:F15" ca="1" si="0">D10*$F$5</f>
        <v>6.21</v>
      </c>
      <c r="G10" s="3"/>
      <c r="H10" s="3"/>
      <c r="I10" s="3"/>
      <c r="J10" s="3"/>
    </row>
    <row r="11" spans="2:10" x14ac:dyDescent="0.25">
      <c r="B11" s="15"/>
      <c r="C11" s="7" t="str">
        <f t="array" aca="1" ref="C11" ca="1">IF(ROWS($1:2)&lt;=SUMPRODUCT((code1=$B$10)*(code2=$C$6)),INDEX(modele,SMALL(IF((code1=$B$10)*(code2=$C$6),ROW(INDIRECT("1:"&amp;ROWS(code1)))),ROWS($1:2))),"")</f>
        <v>GORLICKA U / GORLICKA U GS-PIR/PUR</v>
      </c>
      <c r="D11" s="19">
        <f t="array" aca="1" ref="D11" ca="1">IF(ROWS($1:2)&lt;=SUMPRODUCT((code1=$B$10)*(code2=$C$6)),INDEX(Kcal,SMALL(IF((code1=$B$10)*(code2=$C$6),ROW(INDIRECT("1:"&amp;ROWS(code1)))),ROWS($1:2))),"")</f>
        <v>0.23</v>
      </c>
      <c r="E11" s="19" t="str">
        <f t="array" aca="1" ref="E11" ca="1">IF(ROWS($1:2)&lt;=SUMPRODUCT((code1=$B$10)*(code2=$C$6)),INDEX(Kgmc,SMALL(IF((code1=$B$10)*(code2=$C$6),ROW(INDIRECT("1:"&amp;ROWS(code1)))),ROWS($1:2))),"")</f>
        <v>40 Kg/m3</v>
      </c>
      <c r="F11" s="6">
        <f t="shared" ca="1" si="0"/>
        <v>6.21</v>
      </c>
      <c r="G11" s="3"/>
      <c r="H11" s="3"/>
      <c r="I11" s="3"/>
      <c r="J11" s="3"/>
    </row>
    <row r="12" spans="2:10" x14ac:dyDescent="0.25">
      <c r="B12" s="14" t="s">
        <v>34</v>
      </c>
      <c r="C12" s="6" t="str">
        <f t="array" aca="1" ref="C12" ca="1">IF(ROWS($1:1)&lt;=SUMPRODUCT((code1=$B$12)*(code2=$C$6)),INDEX(modele,SMALL(IF((code1=$B$12)*(code2=$C$6),ROW(INDIRECT("1:"&amp;ROWS(code1)))),ROWS($1:1))),"")</f>
        <v>TAIGA</v>
      </c>
      <c r="D12" s="18">
        <f t="array" aca="1" ref="D12" ca="1">IF(ROWS($1:1)&lt;=SUMPRODUCT((code1=$B$12)*(code2=$C$6)),INDEX(Kcal,SMALL(IF((code1=$B$12)*(code2=$C$6),ROW(INDIRECT("1:"&amp;ROWS(code1)))),ROWS($1:1))),"")</f>
        <v>0.22</v>
      </c>
      <c r="E12" s="18" t="str">
        <f t="array" aca="1" ref="E12" ca="1">IF(ROWS($1:1)&lt;=SUMPRODUCT((code1=$B$12)*(code2=$C$6)),INDEX(Kgmc,SMALL(IF((code1=$B$12)*(code2=$C$6),ROW(INDIRECT("1:"&amp;ROWS(code1)))),ROWS($1:1))),"")</f>
        <v>40 Kg/m3</v>
      </c>
      <c r="F12" s="6">
        <f t="shared" ca="1" si="0"/>
        <v>5.94</v>
      </c>
      <c r="G12" s="3"/>
      <c r="H12" s="3"/>
      <c r="I12" s="3"/>
      <c r="J12" s="3"/>
    </row>
    <row r="13" spans="2:10" x14ac:dyDescent="0.25">
      <c r="B13" s="15"/>
      <c r="C13" s="7" t="str">
        <f t="array" aca="1" ref="C13" ca="1">IF(ROWS($1:2)&lt;=SUMPRODUCT((code1=$B$12)*(code2=$C$6)),INDEX(modele,SMALL(IF((code1=$B$12)*(code2=$C$6),ROW(INDIRECT("1:"&amp;ROWS(code1)))),ROWS($1:2))),"")</f>
        <v>EUROPA</v>
      </c>
      <c r="D13" s="19">
        <f t="array" aca="1" ref="D13" ca="1">IF(ROWS($1:2)&lt;=SUMPRODUCT((code1=$B$12)*(code2=$C$6)),INDEX(Kcal,SMALL(IF((code1=$B$12)*(code2=$C$6),ROW(INDIRECT("1:"&amp;ROWS(code1)))),ROWS($1:2))),"")</f>
        <v>0.22</v>
      </c>
      <c r="E13" s="19" t="str">
        <f t="array" aca="1" ref="E13" ca="1">IF(ROWS($1:2)&lt;=SUMPRODUCT((code1=$B$12)*(code2=$C$6)),INDEX(Kgmc,SMALL(IF((code1=$B$12)*(code2=$C$6),ROW(INDIRECT("1:"&amp;ROWS(code1)))),ROWS($1:2))),"")</f>
        <v>40 Kg/m3</v>
      </c>
      <c r="F13" s="6">
        <f t="shared" ca="1" si="0"/>
        <v>5.94</v>
      </c>
      <c r="G13" s="3"/>
      <c r="H13" s="3"/>
      <c r="I13" s="3"/>
      <c r="J13" s="3"/>
    </row>
    <row r="14" spans="2:10" x14ac:dyDescent="0.25">
      <c r="B14" s="14" t="s">
        <v>35</v>
      </c>
      <c r="C14" s="6" t="str">
        <f t="array" aca="1" ref="C14" ca="1">IF(ROWS($1:1)&lt;=SUMPRODUCT((code1=$B$14)*(code2=$C$6)),INDEX(modele,SMALL(IF((code1=$B$14)*(code2=$C$6),ROW(INDIRECT("1:"&amp;ROWS(code1)))),ROWS($1:1))),"")</f>
        <v>Polyuréthane</v>
      </c>
      <c r="D14" s="18">
        <f t="array" aca="1" ref="D14" ca="1">IF(ROWS($1:1)&lt;=SUMPRODUCT((code1=$B$14)*(code2=$C$6)),INDEX(Kcal,SMALL(IF((code1=$B$14)*(code2=$C$6),ROW(INDIRECT("1:"&amp;ROWS(code1)))),ROWS($1:1))),"")</f>
        <v>0.28000000000000003</v>
      </c>
      <c r="E14" s="18" t="str">
        <f t="array" aca="1" ref="E14" ca="1">IF(ROWS($1:1)&lt;=SUMPRODUCT((code1=$B$14)*(code2=$C$6)),INDEX(Kgmc,SMALL(IF((code1=$B$14)*(code2=$C$6),ROW(INDIRECT("1:"&amp;ROWS(code1)))),ROWS($1:1))),"")</f>
        <v>40 Kg/m3</v>
      </c>
      <c r="F14" s="6">
        <f t="shared" ca="1" si="0"/>
        <v>7.5600000000000005</v>
      </c>
      <c r="G14" s="3"/>
      <c r="H14" s="3"/>
      <c r="I14" s="3"/>
      <c r="J14" s="3"/>
    </row>
    <row r="15" spans="2:10" x14ac:dyDescent="0.25">
      <c r="B15" s="15"/>
      <c r="C15" s="7" t="str">
        <f t="array" aca="1" ref="C15" ca="1">IF(ROWS($1:2)&lt;=SUMPRODUCT((code1=$B$14)*(code2=$C$6)),INDEX(modele,SMALL(IF((code1=$B$14)*(code2=$C$6),ROW(INDIRECT("1:"&amp;ROWS(code1)))),ROWS($1:2))),"")</f>
        <v>Laine de roche</v>
      </c>
      <c r="D15" s="19">
        <f t="array" aca="1" ref="D15" ca="1">IF(ROWS($1:2)&lt;=SUMPRODUCT((code1=$B$14)*(code2=$C$6)),INDEX(Kcal,SMALL(IF((code1=$B$14)*(code2=$C$6),ROW(INDIRECT("1:"&amp;ROWS(code1)))),ROWS($1:2))),"")</f>
        <v>0.36</v>
      </c>
      <c r="E15" s="19" t="str">
        <f t="array" aca="1" ref="E15" ca="1">IF(ROWS($1:2)&lt;=SUMPRODUCT((code1=$B$14)*(code2=$C$6)),INDEX(Kgmc,SMALL(IF((code1=$B$14)*(code2=$C$6),ROW(INDIRECT("1:"&amp;ROWS(code1)))),ROWS($1:2))),"")</f>
        <v>40 Kg/m3</v>
      </c>
      <c r="F15" s="6">
        <f t="shared" ca="1" si="0"/>
        <v>9.7199999999999989</v>
      </c>
      <c r="G15" s="3"/>
      <c r="H15" s="3"/>
      <c r="I15" s="3"/>
      <c r="J15" s="3"/>
    </row>
    <row r="16" spans="2:10" x14ac:dyDescent="0.25">
      <c r="G16" s="3"/>
      <c r="H16" s="3"/>
      <c r="I16" s="3"/>
      <c r="J16" s="3"/>
    </row>
    <row r="17" spans="5:10" x14ac:dyDescent="0.25">
      <c r="E17" s="3"/>
      <c r="F17" s="3"/>
      <c r="G17" s="3"/>
      <c r="I17" s="3"/>
      <c r="J17" s="3"/>
    </row>
    <row r="18" spans="5:10" x14ac:dyDescent="0.25">
      <c r="E18" s="3"/>
      <c r="F18" s="3"/>
      <c r="G18" s="3"/>
      <c r="I18" s="3"/>
      <c r="J18" s="3"/>
    </row>
  </sheetData>
  <mergeCells count="1">
    <mergeCell ref="B2:F2"/>
  </mergeCells>
  <dataValidations count="1">
    <dataValidation type="list" allowBlank="1" showInputMessage="1" showErrorMessage="1" sqref="C6:C7">
      <formula1>Epaisseur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Listes!$B$3:$B$13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7"/>
  <sheetViews>
    <sheetView workbookViewId="0">
      <selection activeCell="C15" sqref="C15"/>
    </sheetView>
  </sheetViews>
  <sheetFormatPr baseColWidth="10" defaultRowHeight="15" x14ac:dyDescent="0.25"/>
  <cols>
    <col min="2" max="2" width="14.7109375" customWidth="1"/>
    <col min="3" max="3" width="22.85546875" customWidth="1"/>
    <col min="4" max="4" width="11.7109375" customWidth="1"/>
    <col min="5" max="5" width="34.5703125" customWidth="1"/>
    <col min="6" max="6" width="14.85546875" customWidth="1"/>
  </cols>
  <sheetData>
    <row r="2" spans="2:9" x14ac:dyDescent="0.25">
      <c r="B2" t="s">
        <v>16</v>
      </c>
      <c r="F2" s="1" t="s">
        <v>16</v>
      </c>
      <c r="G2" s="2" t="s">
        <v>12</v>
      </c>
      <c r="I2" s="8"/>
    </row>
    <row r="3" spans="2:9" x14ac:dyDescent="0.25">
      <c r="B3">
        <v>40</v>
      </c>
      <c r="E3" s="1" t="s">
        <v>30</v>
      </c>
      <c r="F3" s="1"/>
      <c r="G3" s="1" t="s">
        <v>15</v>
      </c>
      <c r="H3" s="3"/>
      <c r="I3" s="3"/>
    </row>
    <row r="4" spans="2:9" x14ac:dyDescent="0.25">
      <c r="B4">
        <v>60</v>
      </c>
      <c r="D4" s="1" t="s">
        <v>27</v>
      </c>
      <c r="E4" s="1" t="s">
        <v>36</v>
      </c>
      <c r="F4" s="1">
        <v>40</v>
      </c>
      <c r="G4" s="1">
        <v>0.52</v>
      </c>
      <c r="H4" s="4" t="s">
        <v>25</v>
      </c>
      <c r="I4" s="3"/>
    </row>
    <row r="5" spans="2:9" x14ac:dyDescent="0.25">
      <c r="B5">
        <v>70</v>
      </c>
      <c r="D5" s="1" t="s">
        <v>27</v>
      </c>
      <c r="E5" s="1" t="s">
        <v>36</v>
      </c>
      <c r="F5" s="1">
        <v>70</v>
      </c>
      <c r="G5" s="1">
        <v>0.3</v>
      </c>
      <c r="H5" s="4" t="s">
        <v>25</v>
      </c>
      <c r="I5" s="3"/>
    </row>
    <row r="6" spans="2:9" x14ac:dyDescent="0.25">
      <c r="B6">
        <v>80</v>
      </c>
      <c r="D6" s="1" t="s">
        <v>27</v>
      </c>
      <c r="E6" s="1" t="s">
        <v>36</v>
      </c>
      <c r="F6" s="1">
        <v>100</v>
      </c>
      <c r="G6" s="1">
        <v>0.21</v>
      </c>
      <c r="H6" s="4" t="s">
        <v>25</v>
      </c>
      <c r="I6" s="3"/>
    </row>
    <row r="7" spans="2:9" x14ac:dyDescent="0.25">
      <c r="B7">
        <v>100</v>
      </c>
      <c r="D7" s="1" t="s">
        <v>27</v>
      </c>
      <c r="E7" s="1" t="s">
        <v>36</v>
      </c>
      <c r="F7" s="1">
        <v>155</v>
      </c>
      <c r="G7" s="1">
        <v>0.13</v>
      </c>
      <c r="H7" s="4" t="s">
        <v>25</v>
      </c>
      <c r="I7" s="3"/>
    </row>
    <row r="8" spans="2:9" x14ac:dyDescent="0.25">
      <c r="B8">
        <v>120</v>
      </c>
      <c r="D8" s="1" t="s">
        <v>27</v>
      </c>
      <c r="E8" s="1" t="s">
        <v>36</v>
      </c>
      <c r="F8" s="1">
        <v>200</v>
      </c>
      <c r="G8" s="6">
        <v>0.1</v>
      </c>
      <c r="H8" s="4" t="s">
        <v>25</v>
      </c>
      <c r="I8" s="3"/>
    </row>
    <row r="9" spans="2:9" x14ac:dyDescent="0.25">
      <c r="B9">
        <v>140</v>
      </c>
      <c r="D9" s="9" t="s">
        <v>31</v>
      </c>
      <c r="E9" s="1" t="s">
        <v>28</v>
      </c>
      <c r="F9" s="5">
        <v>40</v>
      </c>
      <c r="G9" s="1">
        <v>0.57999999999999996</v>
      </c>
      <c r="H9" s="1" t="s">
        <v>22</v>
      </c>
    </row>
    <row r="10" spans="2:9" x14ac:dyDescent="0.25">
      <c r="B10">
        <v>150</v>
      </c>
      <c r="D10" s="9" t="s">
        <v>31</v>
      </c>
      <c r="E10" s="1" t="s">
        <v>28</v>
      </c>
      <c r="F10" s="5">
        <v>60</v>
      </c>
      <c r="G10" s="1">
        <v>0.38</v>
      </c>
      <c r="H10" s="1" t="s">
        <v>22</v>
      </c>
    </row>
    <row r="11" spans="2:9" x14ac:dyDescent="0.25">
      <c r="B11">
        <v>155</v>
      </c>
      <c r="D11" s="9" t="s">
        <v>31</v>
      </c>
      <c r="E11" s="1" t="s">
        <v>28</v>
      </c>
      <c r="F11" s="5">
        <v>80</v>
      </c>
      <c r="G11" s="1">
        <v>0.28000000000000003</v>
      </c>
      <c r="H11" s="1" t="s">
        <v>22</v>
      </c>
    </row>
    <row r="12" spans="2:9" x14ac:dyDescent="0.25">
      <c r="B12">
        <v>160</v>
      </c>
      <c r="D12" s="9" t="s">
        <v>31</v>
      </c>
      <c r="E12" s="1" t="s">
        <v>28</v>
      </c>
      <c r="F12" s="5">
        <v>100</v>
      </c>
      <c r="G12" s="1">
        <v>0.23</v>
      </c>
      <c r="H12" s="1" t="s">
        <v>22</v>
      </c>
    </row>
    <row r="13" spans="2:9" x14ac:dyDescent="0.25">
      <c r="B13">
        <v>200</v>
      </c>
      <c r="D13" s="9" t="s">
        <v>31</v>
      </c>
      <c r="E13" s="1" t="s">
        <v>29</v>
      </c>
      <c r="F13" s="1">
        <v>60</v>
      </c>
      <c r="G13" s="7">
        <v>0.39</v>
      </c>
      <c r="H13" s="1" t="s">
        <v>22</v>
      </c>
    </row>
    <row r="14" spans="2:9" x14ac:dyDescent="0.25">
      <c r="D14" s="9" t="s">
        <v>31</v>
      </c>
      <c r="E14" s="1" t="s">
        <v>29</v>
      </c>
      <c r="F14" s="1">
        <v>80</v>
      </c>
      <c r="G14" s="1">
        <v>0.28999999999999998</v>
      </c>
      <c r="H14" s="1" t="s">
        <v>22</v>
      </c>
    </row>
    <row r="15" spans="2:9" x14ac:dyDescent="0.25">
      <c r="D15" s="9" t="s">
        <v>31</v>
      </c>
      <c r="E15" s="1" t="s">
        <v>29</v>
      </c>
      <c r="F15" s="1">
        <v>100</v>
      </c>
      <c r="G15" s="1">
        <v>0.23</v>
      </c>
      <c r="H15" s="1" t="s">
        <v>22</v>
      </c>
    </row>
    <row r="16" spans="2:9" x14ac:dyDescent="0.25">
      <c r="D16" s="9" t="s">
        <v>31</v>
      </c>
      <c r="E16" s="1" t="s">
        <v>29</v>
      </c>
      <c r="F16" s="1">
        <v>120</v>
      </c>
      <c r="G16" s="1">
        <v>0.19</v>
      </c>
      <c r="H16" s="1" t="s">
        <v>22</v>
      </c>
    </row>
    <row r="17" spans="4:8" x14ac:dyDescent="0.25">
      <c r="D17" s="9" t="s">
        <v>31</v>
      </c>
      <c r="E17" s="1" t="s">
        <v>29</v>
      </c>
      <c r="F17" s="1">
        <v>140</v>
      </c>
      <c r="G17" s="1">
        <v>0.16</v>
      </c>
      <c r="H17" s="1" t="s">
        <v>22</v>
      </c>
    </row>
    <row r="18" spans="4:8" x14ac:dyDescent="0.25">
      <c r="D18" s="9" t="s">
        <v>34</v>
      </c>
      <c r="E18" s="9" t="s">
        <v>32</v>
      </c>
      <c r="F18" s="1">
        <v>60</v>
      </c>
      <c r="G18" s="1">
        <v>0.37</v>
      </c>
      <c r="H18" s="1" t="s">
        <v>22</v>
      </c>
    </row>
    <row r="19" spans="4:8" x14ac:dyDescent="0.25">
      <c r="D19" s="9" t="s">
        <v>34</v>
      </c>
      <c r="E19" s="9" t="s">
        <v>32</v>
      </c>
      <c r="F19" s="1">
        <v>100</v>
      </c>
      <c r="G19" s="1">
        <v>0.22</v>
      </c>
      <c r="H19" s="1" t="s">
        <v>22</v>
      </c>
    </row>
    <row r="20" spans="4:8" x14ac:dyDescent="0.25">
      <c r="D20" s="9" t="s">
        <v>34</v>
      </c>
      <c r="E20" s="9" t="s">
        <v>33</v>
      </c>
      <c r="F20" s="1">
        <v>60</v>
      </c>
      <c r="G20" s="1">
        <v>0.37</v>
      </c>
      <c r="H20" s="1" t="s">
        <v>22</v>
      </c>
    </row>
    <row r="21" spans="4:8" x14ac:dyDescent="0.25">
      <c r="D21" s="9" t="s">
        <v>34</v>
      </c>
      <c r="E21" s="9" t="s">
        <v>33</v>
      </c>
      <c r="F21" s="1">
        <v>100</v>
      </c>
      <c r="G21" s="1">
        <v>0.22</v>
      </c>
      <c r="H21" s="1" t="s">
        <v>22</v>
      </c>
    </row>
    <row r="22" spans="4:8" x14ac:dyDescent="0.25">
      <c r="D22" s="9" t="s">
        <v>34</v>
      </c>
      <c r="E22" s="9" t="s">
        <v>33</v>
      </c>
      <c r="F22" s="1">
        <v>150</v>
      </c>
      <c r="G22" s="1">
        <v>0.15</v>
      </c>
      <c r="H22" s="1" t="s">
        <v>22</v>
      </c>
    </row>
    <row r="23" spans="4:8" x14ac:dyDescent="0.25">
      <c r="D23" s="9" t="s">
        <v>35</v>
      </c>
      <c r="E23" s="9" t="s">
        <v>10</v>
      </c>
      <c r="F23" s="1">
        <v>40</v>
      </c>
      <c r="G23" s="1">
        <v>0.65</v>
      </c>
      <c r="H23" s="1" t="s">
        <v>22</v>
      </c>
    </row>
    <row r="24" spans="4:8" x14ac:dyDescent="0.25">
      <c r="D24" s="9" t="s">
        <v>35</v>
      </c>
      <c r="E24" s="9" t="s">
        <v>10</v>
      </c>
      <c r="F24" s="1">
        <v>60</v>
      </c>
      <c r="G24" s="1">
        <v>0.45</v>
      </c>
      <c r="H24" s="1" t="s">
        <v>22</v>
      </c>
    </row>
    <row r="25" spans="4:8" x14ac:dyDescent="0.25">
      <c r="D25" s="9" t="s">
        <v>35</v>
      </c>
      <c r="E25" s="9" t="s">
        <v>10</v>
      </c>
      <c r="F25" s="1">
        <v>80</v>
      </c>
      <c r="G25" s="1">
        <v>0.34</v>
      </c>
      <c r="H25" s="1" t="s">
        <v>22</v>
      </c>
    </row>
    <row r="26" spans="4:8" x14ac:dyDescent="0.25">
      <c r="D26" s="9" t="s">
        <v>35</v>
      </c>
      <c r="E26" s="9" t="s">
        <v>10</v>
      </c>
      <c r="F26" s="1">
        <v>100</v>
      </c>
      <c r="G26" s="1">
        <v>0.28000000000000003</v>
      </c>
      <c r="H26" s="1" t="s">
        <v>22</v>
      </c>
    </row>
    <row r="27" spans="4:8" x14ac:dyDescent="0.25">
      <c r="D27" s="9" t="s">
        <v>35</v>
      </c>
      <c r="E27" s="9" t="s">
        <v>10</v>
      </c>
      <c r="F27" s="1">
        <v>120</v>
      </c>
      <c r="G27" s="1">
        <v>0.23</v>
      </c>
      <c r="H27" s="1" t="s">
        <v>22</v>
      </c>
    </row>
    <row r="28" spans="4:8" x14ac:dyDescent="0.25">
      <c r="D28" s="9" t="s">
        <v>35</v>
      </c>
      <c r="E28" s="9" t="s">
        <v>10</v>
      </c>
      <c r="F28" s="1">
        <v>140</v>
      </c>
      <c r="G28" s="1">
        <v>0.18</v>
      </c>
      <c r="H28" s="1" t="s">
        <v>22</v>
      </c>
    </row>
    <row r="29" spans="4:8" x14ac:dyDescent="0.25">
      <c r="D29" s="9" t="s">
        <v>35</v>
      </c>
      <c r="E29" s="9" t="s">
        <v>10</v>
      </c>
      <c r="F29" s="1">
        <v>160</v>
      </c>
      <c r="G29" s="1">
        <v>0.16</v>
      </c>
      <c r="H29" s="1" t="s">
        <v>22</v>
      </c>
    </row>
    <row r="30" spans="4:8" x14ac:dyDescent="0.25">
      <c r="D30" s="9" t="s">
        <v>35</v>
      </c>
      <c r="E30" s="9" t="s">
        <v>10</v>
      </c>
      <c r="F30" s="1">
        <v>200</v>
      </c>
      <c r="G30" s="1">
        <v>0.14000000000000001</v>
      </c>
      <c r="H30" s="1" t="s">
        <v>22</v>
      </c>
    </row>
    <row r="31" spans="4:8" x14ac:dyDescent="0.25">
      <c r="D31" s="9" t="s">
        <v>35</v>
      </c>
      <c r="E31" s="9" t="s">
        <v>11</v>
      </c>
      <c r="F31" s="1">
        <v>40</v>
      </c>
      <c r="G31" s="1">
        <v>0.85</v>
      </c>
      <c r="H31" s="1" t="s">
        <v>22</v>
      </c>
    </row>
    <row r="32" spans="4:8" x14ac:dyDescent="0.25">
      <c r="D32" s="9" t="s">
        <v>35</v>
      </c>
      <c r="E32" s="9" t="s">
        <v>11</v>
      </c>
      <c r="F32" s="1">
        <v>60</v>
      </c>
      <c r="G32" s="1">
        <v>0.59</v>
      </c>
      <c r="H32" s="1" t="s">
        <v>22</v>
      </c>
    </row>
    <row r="33" spans="4:8" x14ac:dyDescent="0.25">
      <c r="D33" s="9" t="s">
        <v>35</v>
      </c>
      <c r="E33" s="9" t="s">
        <v>11</v>
      </c>
      <c r="F33" s="1">
        <v>80</v>
      </c>
      <c r="G33" s="1">
        <v>0.45</v>
      </c>
      <c r="H33" s="1" t="s">
        <v>22</v>
      </c>
    </row>
    <row r="34" spans="4:8" x14ac:dyDescent="0.25">
      <c r="D34" s="9" t="s">
        <v>35</v>
      </c>
      <c r="E34" s="9" t="s">
        <v>11</v>
      </c>
      <c r="F34" s="1">
        <v>100</v>
      </c>
      <c r="G34" s="1">
        <v>0.36</v>
      </c>
      <c r="H34" s="1" t="s">
        <v>22</v>
      </c>
    </row>
    <row r="35" spans="4:8" x14ac:dyDescent="0.25">
      <c r="D35" s="9" t="s">
        <v>35</v>
      </c>
      <c r="E35" s="9" t="s">
        <v>11</v>
      </c>
      <c r="F35" s="1">
        <v>120</v>
      </c>
      <c r="G35" s="1">
        <v>0.31</v>
      </c>
      <c r="H35" s="1" t="s">
        <v>22</v>
      </c>
    </row>
    <row r="36" spans="4:8" x14ac:dyDescent="0.25">
      <c r="D36" s="9" t="s">
        <v>35</v>
      </c>
      <c r="E36" s="9" t="s">
        <v>11</v>
      </c>
      <c r="F36" s="1">
        <v>140</v>
      </c>
      <c r="G36" s="1">
        <v>0.26</v>
      </c>
      <c r="H36" s="1" t="s">
        <v>22</v>
      </c>
    </row>
    <row r="37" spans="4:8" x14ac:dyDescent="0.25">
      <c r="D37" s="9" t="s">
        <v>35</v>
      </c>
      <c r="E37" s="9" t="s">
        <v>11</v>
      </c>
      <c r="F37" s="1">
        <v>160</v>
      </c>
      <c r="G37" s="1">
        <v>0.23</v>
      </c>
      <c r="H37" s="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workbookViewId="0">
      <selection activeCell="B32" sqref="B32"/>
    </sheetView>
  </sheetViews>
  <sheetFormatPr baseColWidth="10" defaultRowHeight="15" x14ac:dyDescent="0.25"/>
  <cols>
    <col min="1" max="1" width="14.28515625" customWidth="1"/>
    <col min="2" max="2" width="14.42578125" customWidth="1"/>
  </cols>
  <sheetData>
    <row r="2" spans="2:7" x14ac:dyDescent="0.25">
      <c r="B2" s="1" t="s">
        <v>16</v>
      </c>
      <c r="C2" s="2" t="s">
        <v>12</v>
      </c>
      <c r="D2" s="2" t="s">
        <v>13</v>
      </c>
      <c r="E2" s="2" t="s">
        <v>14</v>
      </c>
      <c r="F2" s="4" t="s">
        <v>25</v>
      </c>
      <c r="G2" s="3"/>
    </row>
    <row r="3" spans="2:7" x14ac:dyDescent="0.25">
      <c r="B3" s="1"/>
      <c r="C3" s="1" t="s">
        <v>15</v>
      </c>
      <c r="D3" s="1" t="s">
        <v>15</v>
      </c>
      <c r="E3" s="1"/>
    </row>
    <row r="4" spans="2:7" x14ac:dyDescent="0.25">
      <c r="B4" s="1">
        <v>40</v>
      </c>
      <c r="C4" s="1">
        <v>0.52</v>
      </c>
      <c r="D4" s="1">
        <v>2.1000000000000001E-2</v>
      </c>
      <c r="E4" s="1" t="s">
        <v>17</v>
      </c>
    </row>
    <row r="5" spans="2:7" x14ac:dyDescent="0.25">
      <c r="B5" s="1">
        <v>70</v>
      </c>
      <c r="C5" s="1">
        <v>0.3</v>
      </c>
      <c r="D5" s="1">
        <v>2.1000000000000001E-2</v>
      </c>
      <c r="E5" s="1" t="s">
        <v>18</v>
      </c>
    </row>
    <row r="6" spans="2:7" x14ac:dyDescent="0.25">
      <c r="B6" s="1">
        <v>100</v>
      </c>
      <c r="C6" s="1">
        <v>0.21</v>
      </c>
      <c r="D6" s="1">
        <v>2.1000000000000001E-2</v>
      </c>
      <c r="E6" s="1" t="s">
        <v>19</v>
      </c>
    </row>
    <row r="7" spans="2:7" x14ac:dyDescent="0.25">
      <c r="B7" s="1">
        <v>155</v>
      </c>
      <c r="C7" s="1">
        <v>0.13</v>
      </c>
      <c r="D7" s="1">
        <v>2.1000000000000001E-2</v>
      </c>
      <c r="E7" s="1" t="s">
        <v>20</v>
      </c>
    </row>
    <row r="8" spans="2:7" x14ac:dyDescent="0.25">
      <c r="B8" s="1">
        <v>200</v>
      </c>
      <c r="C8" s="1">
        <v>0.1</v>
      </c>
      <c r="D8" s="1">
        <v>2.1000000000000001E-2</v>
      </c>
      <c r="E8" s="1" t="s">
        <v>21</v>
      </c>
    </row>
    <row r="14" spans="2:7" x14ac:dyDescent="0.25">
      <c r="C14" s="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2:M36"/>
  <sheetViews>
    <sheetView topLeftCell="A13" zoomScale="85" zoomScaleNormal="85" workbookViewId="0">
      <selection activeCell="J32" sqref="J32:L36"/>
    </sheetView>
  </sheetViews>
  <sheetFormatPr baseColWidth="10" defaultRowHeight="15" x14ac:dyDescent="0.25"/>
  <cols>
    <col min="10" max="10" width="31" customWidth="1"/>
  </cols>
  <sheetData>
    <row r="12" spans="10:13" x14ac:dyDescent="0.25">
      <c r="J12" s="1"/>
      <c r="K12" s="1" t="s">
        <v>23</v>
      </c>
      <c r="L12" s="1" t="s">
        <v>24</v>
      </c>
      <c r="M12" s="1" t="s">
        <v>22</v>
      </c>
    </row>
    <row r="13" spans="10:13" x14ac:dyDescent="0.25">
      <c r="J13" s="1" t="s">
        <v>0</v>
      </c>
      <c r="K13" s="1">
        <v>40</v>
      </c>
      <c r="L13" s="1">
        <v>0.57999999999999996</v>
      </c>
      <c r="M13" s="1"/>
    </row>
    <row r="14" spans="10:13" x14ac:dyDescent="0.25">
      <c r="J14" s="1"/>
      <c r="K14" s="1">
        <v>60</v>
      </c>
      <c r="L14" s="1">
        <v>0.38</v>
      </c>
      <c r="M14" s="1"/>
    </row>
    <row r="15" spans="10:13" x14ac:dyDescent="0.25">
      <c r="J15" s="1"/>
      <c r="K15" s="1">
        <v>80</v>
      </c>
      <c r="L15" s="1">
        <v>0.28000000000000003</v>
      </c>
      <c r="M15" s="1"/>
    </row>
    <row r="16" spans="10:13" x14ac:dyDescent="0.25">
      <c r="J16" s="1"/>
      <c r="K16" s="1">
        <v>100</v>
      </c>
      <c r="L16" s="1">
        <v>0.23</v>
      </c>
      <c r="M16" s="1"/>
    </row>
    <row r="31" spans="10:13" x14ac:dyDescent="0.25">
      <c r="J31" s="1"/>
      <c r="K31" s="1" t="s">
        <v>23</v>
      </c>
      <c r="L31" s="1" t="s">
        <v>24</v>
      </c>
      <c r="M31" s="1" t="s">
        <v>22</v>
      </c>
    </row>
    <row r="32" spans="10:13" x14ac:dyDescent="0.25">
      <c r="J32" s="1" t="s">
        <v>1</v>
      </c>
      <c r="K32" s="1">
        <v>60</v>
      </c>
      <c r="L32" s="1">
        <v>0.39</v>
      </c>
      <c r="M32" s="1"/>
    </row>
    <row r="33" spans="10:13" x14ac:dyDescent="0.25">
      <c r="J33" s="1"/>
      <c r="K33" s="1">
        <v>80</v>
      </c>
      <c r="L33" s="1">
        <v>0.28999999999999998</v>
      </c>
      <c r="M33" s="1"/>
    </row>
    <row r="34" spans="10:13" x14ac:dyDescent="0.25">
      <c r="J34" s="1"/>
      <c r="K34" s="1">
        <v>100</v>
      </c>
      <c r="L34" s="1">
        <v>0.23</v>
      </c>
      <c r="M34" s="1"/>
    </row>
    <row r="35" spans="10:13" x14ac:dyDescent="0.25">
      <c r="J35" s="1"/>
      <c r="K35" s="1">
        <v>120</v>
      </c>
      <c r="L35" s="1">
        <v>0.19</v>
      </c>
      <c r="M35" s="1"/>
    </row>
    <row r="36" spans="10:13" x14ac:dyDescent="0.25">
      <c r="J36" s="1"/>
      <c r="K36" s="1">
        <v>140</v>
      </c>
      <c r="L36" s="1">
        <v>0.16</v>
      </c>
      <c r="M36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D8" sqref="D8:E10"/>
    </sheetView>
  </sheetViews>
  <sheetFormatPr baseColWidth="10" defaultRowHeight="15" x14ac:dyDescent="0.25"/>
  <cols>
    <col min="2" max="2" width="39.140625" customWidth="1"/>
  </cols>
  <sheetData>
    <row r="1" spans="1:6" x14ac:dyDescent="0.25">
      <c r="A1" t="s">
        <v>2</v>
      </c>
      <c r="B1" t="s">
        <v>6</v>
      </c>
    </row>
    <row r="2" spans="1:6" x14ac:dyDescent="0.25">
      <c r="B2" t="s">
        <v>5</v>
      </c>
      <c r="D2" s="1" t="s">
        <v>23</v>
      </c>
      <c r="E2" s="1" t="s">
        <v>24</v>
      </c>
      <c r="F2" s="1" t="s">
        <v>22</v>
      </c>
    </row>
    <row r="3" spans="1:6" x14ac:dyDescent="0.25">
      <c r="B3" t="s">
        <v>4</v>
      </c>
      <c r="D3" s="1">
        <v>60</v>
      </c>
      <c r="E3" s="1">
        <v>0.37</v>
      </c>
      <c r="F3" s="1"/>
    </row>
    <row r="4" spans="1:6" x14ac:dyDescent="0.25">
      <c r="B4" t="s">
        <v>3</v>
      </c>
      <c r="D4" s="1">
        <v>100</v>
      </c>
      <c r="E4" s="1">
        <v>0.22</v>
      </c>
      <c r="F4" s="1"/>
    </row>
    <row r="5" spans="1:6" x14ac:dyDescent="0.25">
      <c r="D5" s="1"/>
      <c r="E5" s="1"/>
      <c r="F5" s="1"/>
    </row>
    <row r="6" spans="1:6" x14ac:dyDescent="0.25">
      <c r="A6" t="s">
        <v>7</v>
      </c>
      <c r="B6" t="s">
        <v>9</v>
      </c>
      <c r="D6" s="1"/>
      <c r="E6" s="1"/>
      <c r="F6" s="1"/>
    </row>
    <row r="7" spans="1:6" x14ac:dyDescent="0.25">
      <c r="B7" t="s">
        <v>5</v>
      </c>
      <c r="D7" s="1"/>
      <c r="E7" s="1"/>
      <c r="F7" s="1"/>
    </row>
    <row r="8" spans="1:6" x14ac:dyDescent="0.25">
      <c r="B8" t="s">
        <v>4</v>
      </c>
      <c r="D8" s="1">
        <v>60</v>
      </c>
      <c r="E8" s="1">
        <v>0.37</v>
      </c>
      <c r="F8" s="1"/>
    </row>
    <row r="9" spans="1:6" x14ac:dyDescent="0.25">
      <c r="B9" t="s">
        <v>3</v>
      </c>
      <c r="D9" s="1">
        <v>100</v>
      </c>
      <c r="E9" s="1">
        <v>0.22</v>
      </c>
      <c r="F9" s="1"/>
    </row>
    <row r="10" spans="1:6" x14ac:dyDescent="0.25">
      <c r="B10" t="s">
        <v>8</v>
      </c>
      <c r="D10" s="1">
        <v>150</v>
      </c>
      <c r="E10" s="1">
        <v>0.15</v>
      </c>
      <c r="F10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2:O23"/>
  <sheetViews>
    <sheetView topLeftCell="A11" workbookViewId="0">
      <selection activeCell="L22" sqref="L22"/>
    </sheetView>
  </sheetViews>
  <sheetFormatPr baseColWidth="10" defaultRowHeight="15" x14ac:dyDescent="0.25"/>
  <cols>
    <col min="12" max="12" width="14.28515625" customWidth="1"/>
  </cols>
  <sheetData>
    <row r="2" spans="10:15" x14ac:dyDescent="0.25">
      <c r="L2" t="s">
        <v>23</v>
      </c>
      <c r="M2" t="s">
        <v>24</v>
      </c>
      <c r="N2" t="s">
        <v>22</v>
      </c>
    </row>
    <row r="3" spans="10:15" x14ac:dyDescent="0.25">
      <c r="L3" s="1">
        <v>40</v>
      </c>
      <c r="M3" s="1">
        <v>0.65</v>
      </c>
    </row>
    <row r="4" spans="10:15" x14ac:dyDescent="0.25">
      <c r="L4" s="1">
        <v>60</v>
      </c>
      <c r="M4" s="1">
        <v>0.45</v>
      </c>
    </row>
    <row r="5" spans="10:15" x14ac:dyDescent="0.25">
      <c r="L5" s="1">
        <v>80</v>
      </c>
      <c r="M5" s="1">
        <v>0.34</v>
      </c>
      <c r="O5" t="s">
        <v>10</v>
      </c>
    </row>
    <row r="6" spans="10:15" x14ac:dyDescent="0.25">
      <c r="L6" s="1">
        <v>100</v>
      </c>
      <c r="M6" s="1">
        <v>0.28000000000000003</v>
      </c>
    </row>
    <row r="7" spans="10:15" x14ac:dyDescent="0.25">
      <c r="L7" s="1">
        <v>120</v>
      </c>
      <c r="M7" s="1">
        <v>0.23</v>
      </c>
    </row>
    <row r="8" spans="10:15" x14ac:dyDescent="0.25">
      <c r="L8" s="1">
        <v>140</v>
      </c>
      <c r="M8" s="1">
        <v>0.18</v>
      </c>
    </row>
    <row r="9" spans="10:15" x14ac:dyDescent="0.25">
      <c r="L9" s="1">
        <v>160</v>
      </c>
      <c r="M9" s="1">
        <v>0.16</v>
      </c>
    </row>
    <row r="10" spans="10:15" x14ac:dyDescent="0.25">
      <c r="L10" s="1">
        <v>200</v>
      </c>
      <c r="M10" s="1">
        <v>0.14000000000000001</v>
      </c>
    </row>
    <row r="16" spans="10:15" x14ac:dyDescent="0.25">
      <c r="J16" s="1" t="s">
        <v>23</v>
      </c>
      <c r="K16" s="1" t="s">
        <v>24</v>
      </c>
    </row>
    <row r="17" spans="10:13" x14ac:dyDescent="0.25">
      <c r="J17" s="1">
        <v>40</v>
      </c>
      <c r="K17" s="1">
        <v>0.85</v>
      </c>
    </row>
    <row r="18" spans="10:13" x14ac:dyDescent="0.25">
      <c r="J18" s="1">
        <v>60</v>
      </c>
      <c r="K18" s="1">
        <v>0.59</v>
      </c>
      <c r="M18" t="s">
        <v>11</v>
      </c>
    </row>
    <row r="19" spans="10:13" x14ac:dyDescent="0.25">
      <c r="J19" s="1">
        <v>80</v>
      </c>
      <c r="K19" s="1">
        <v>0.45</v>
      </c>
    </row>
    <row r="20" spans="10:13" x14ac:dyDescent="0.25">
      <c r="J20" s="1">
        <v>100</v>
      </c>
      <c r="K20" s="1">
        <v>0.36</v>
      </c>
    </row>
    <row r="21" spans="10:13" x14ac:dyDescent="0.25">
      <c r="J21" s="1">
        <v>120</v>
      </c>
      <c r="K21" s="1">
        <v>0.31</v>
      </c>
    </row>
    <row r="22" spans="10:13" x14ac:dyDescent="0.25">
      <c r="J22" s="1">
        <v>140</v>
      </c>
      <c r="K22" s="1">
        <v>0.26</v>
      </c>
    </row>
    <row r="23" spans="10:13" x14ac:dyDescent="0.25">
      <c r="J23" s="1">
        <v>160</v>
      </c>
      <c r="K23" s="1">
        <v>0.23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Comparaison</vt:lpstr>
      <vt:lpstr>Listes</vt:lpstr>
      <vt:lpstr>TAVER</vt:lpstr>
      <vt:lpstr>GOR-STAL</vt:lpstr>
      <vt:lpstr>DAGARD</vt:lpstr>
      <vt:lpstr>ISODOC</vt:lpstr>
      <vt:lpstr>MISA</vt:lpstr>
      <vt:lpstr>COOLKID</vt:lpstr>
      <vt:lpstr>code1</vt:lpstr>
      <vt:lpstr>code2</vt:lpstr>
      <vt:lpstr>Epaisseur</vt:lpstr>
      <vt:lpstr>Kcal</vt:lpstr>
      <vt:lpstr>Kgmc</vt:lpstr>
      <vt:lpstr>modele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Wendling</dc:creator>
  <cp:lastModifiedBy>Eric Wendling</cp:lastModifiedBy>
  <dcterms:created xsi:type="dcterms:W3CDTF">2018-07-26T10:07:59Z</dcterms:created>
  <dcterms:modified xsi:type="dcterms:W3CDTF">2018-07-31T14:54:46Z</dcterms:modified>
</cp:coreProperties>
</file>