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omments5.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loan.BOREAN\Desktop\"/>
    </mc:Choice>
  </mc:AlternateContent>
  <bookViews>
    <workbookView xWindow="0" yWindow="0" windowWidth="23040" windowHeight="9972" tabRatio="441" firstSheet="4" activeTab="5"/>
  </bookViews>
  <sheets>
    <sheet name="LOB OWF PW.200" sheetId="1" state="hidden" r:id="rId1"/>
    <sheet name="LOB OWF PW.201" sheetId="11" state="hidden" r:id="rId2"/>
    <sheet name="LOB IWF PW .200" sheetId="6" state="hidden" r:id="rId3"/>
    <sheet name="LOB IWF PW .201" sheetId="12" state="hidden" r:id="rId4"/>
    <sheet name="Base" sheetId="15" r:id="rId5"/>
    <sheet name="LOB UNM" sheetId="5" r:id="rId6"/>
    <sheet name="Echeancier" sheetId="2" state="hidden" r:id="rId7"/>
    <sheet name="Action Plan" sheetId="13" state="hidden" r:id="rId8"/>
    <sheet name="Delay Analysis" sheetId="9" state="hidden" r:id="rId9"/>
    <sheet name="Settings" sheetId="4" state="hidden" r:id="rId10"/>
    <sheet name="Jours Fériés" sheetId="14" r:id="rId11"/>
  </sheets>
  <externalReferences>
    <externalReference r:id="rId12"/>
  </externalReferences>
  <definedNames>
    <definedName name="_1_B500000_1" localSheetId="2">#REF!</definedName>
    <definedName name="_1_B500000_1" localSheetId="3">#REF!</definedName>
    <definedName name="_1_B500000_1" localSheetId="1">#REF!</definedName>
    <definedName name="_1_B500000_1" localSheetId="5">#REF!</definedName>
    <definedName name="_1_B500000_1">#REF!</definedName>
    <definedName name="_2_B500000_2" localSheetId="2">#REF!</definedName>
    <definedName name="_2_B500000_2" localSheetId="3">#REF!</definedName>
    <definedName name="_2_B500000_2" localSheetId="1">#REF!</definedName>
    <definedName name="_2_B500000_2" localSheetId="5">#REF!</definedName>
    <definedName name="_2_B500000_2">#REF!</definedName>
    <definedName name="_3_B500000_3" localSheetId="2">#REF!</definedName>
    <definedName name="_3_B500000_3" localSheetId="3">#REF!</definedName>
    <definedName name="_3_B500000_3" localSheetId="1">#REF!</definedName>
    <definedName name="_3_B500000_3" localSheetId="5">#REF!</definedName>
    <definedName name="_3_B500000_3">#REF!</definedName>
    <definedName name="_4_B500000_4" localSheetId="2">#REF!</definedName>
    <definedName name="_4_B500000_4" localSheetId="3">#REF!</definedName>
    <definedName name="_4_B500000_4" localSheetId="1">#REF!</definedName>
    <definedName name="_4_B500000_4" localSheetId="5">#REF!</definedName>
    <definedName name="_4_B500000_4">#REF!</definedName>
    <definedName name="_B500000" localSheetId="2">#REF!</definedName>
    <definedName name="_B500000" localSheetId="3">#REF!</definedName>
    <definedName name="_B500000" localSheetId="1">#REF!</definedName>
    <definedName name="_B500000" localSheetId="5">#REF!</definedName>
    <definedName name="_B500000">#REF!</definedName>
    <definedName name="_xlnm._FilterDatabase" localSheetId="7" hidden="1">'Action Plan'!$A$9:$K$68</definedName>
    <definedName name="_xlnm._FilterDatabase" localSheetId="4" hidden="1">Base!$A$8:$C$451</definedName>
    <definedName name="_xlnm._FilterDatabase" localSheetId="2" hidden="1">'LOB IWF PW .200'!$A$12:$Z$14</definedName>
    <definedName name="_xlnm._FilterDatabase" localSheetId="3" hidden="1">'LOB IWF PW .201'!$A$12:$Z$14</definedName>
    <definedName name="_xlnm._FilterDatabase" localSheetId="0" hidden="1">'LOB OWF PW.200'!$A$12:$Z$14</definedName>
    <definedName name="_xlnm._FilterDatabase" localSheetId="1" hidden="1">'LOB OWF PW.201'!$A$12:$AA$14</definedName>
    <definedName name="_xlnm._FilterDatabase" localSheetId="5" hidden="1">'LOB UNM'!$A$8:$D$451</definedName>
    <definedName name="_xlnm.Criteria" localSheetId="4">Base!$E$1:$E$2</definedName>
    <definedName name="_xlnm.Criteria" localSheetId="5">'LOB UNM'!$L$1:$L$2</definedName>
    <definedName name="dd" localSheetId="2">#REF!</definedName>
    <definedName name="dd" localSheetId="3">#REF!</definedName>
    <definedName name="dd" localSheetId="1">#REF!</definedName>
    <definedName name="dd" localSheetId="5">#REF!</definedName>
    <definedName name="dd">#REF!</definedName>
    <definedName name="eee" localSheetId="2">#REF!</definedName>
    <definedName name="eee" localSheetId="3">#REF!</definedName>
    <definedName name="eee" localSheetId="1">#REF!</definedName>
    <definedName name="eee" localSheetId="5">#REF!</definedName>
    <definedName name="eee">#REF!</definedName>
    <definedName name="eef" localSheetId="2">#REF!</definedName>
    <definedName name="eef" localSheetId="3">#REF!</definedName>
    <definedName name="eef" localSheetId="1">#REF!</definedName>
    <definedName name="eef" localSheetId="5">#REF!</definedName>
    <definedName name="eef">#REF!</definedName>
    <definedName name="f">#REF!</definedName>
    <definedName name="feull2">#REF!</definedName>
    <definedName name="feull3">#REF!</definedName>
    <definedName name="_xlnm.Print_Titles" localSheetId="2">'LOB IWF PW .200'!$B:$I,'LOB IWF PW .200'!$8:$11</definedName>
    <definedName name="_xlnm.Print_Titles" localSheetId="3">'LOB IWF PW .201'!$B:$I,'LOB IWF PW .201'!$8:$11</definedName>
    <definedName name="_xlnm.Print_Titles" localSheetId="0">'LOB OWF PW.200'!$B:$I,'LOB OWF PW.200'!$8:$11</definedName>
    <definedName name="_xlnm.Print_Titles" localSheetId="1">'LOB OWF PW.201'!$B:$J,'LOB OWF PW.201'!$8:$11</definedName>
    <definedName name="_xlnm.Print_Titles" localSheetId="5">'LOB UNM'!$A:$D,'LOB UNM'!$9:$11</definedName>
    <definedName name="qsdfqsdf" localSheetId="2">#REF!</definedName>
    <definedName name="qsdfqsdf" localSheetId="3">#REF!</definedName>
    <definedName name="qsdfqsdf" localSheetId="1">#REF!</definedName>
    <definedName name="qsdfqsdf" localSheetId="5">#REF!</definedName>
    <definedName name="qsdfqsdf">#REF!</definedName>
    <definedName name="sdfgqsdgfq" localSheetId="2">#REF!</definedName>
    <definedName name="sdfgqsdgfq" localSheetId="3">#REF!</definedName>
    <definedName name="sdfgqsdgfq" localSheetId="1">#REF!</definedName>
    <definedName name="sdfgqsdgfq" localSheetId="5">#REF!</definedName>
    <definedName name="sdfgqsdgfq">#REF!</definedName>
    <definedName name="sed" localSheetId="2">#REF!</definedName>
    <definedName name="sed" localSheetId="3">#REF!</definedName>
    <definedName name="sed" localSheetId="1">#REF!</definedName>
    <definedName name="sed" localSheetId="5">#REF!</definedName>
    <definedName name="sed">#REF!</definedName>
    <definedName name="ssss" localSheetId="2">#REF!</definedName>
    <definedName name="ssss" localSheetId="3">#REF!</definedName>
    <definedName name="ssss" localSheetId="1">#REF!</definedName>
    <definedName name="ssss" localSheetId="5">#REF!</definedName>
    <definedName name="ssss">#REF!</definedName>
    <definedName name="ssssss" localSheetId="2">#REF!</definedName>
    <definedName name="ssssss" localSheetId="3">#REF!</definedName>
    <definedName name="ssssss" localSheetId="1">#REF!</definedName>
    <definedName name="ssssss" localSheetId="5">#REF!</definedName>
    <definedName name="ssssss">#REF!</definedName>
    <definedName name="_xlnm.Print_Area" localSheetId="2">'LOB IWF PW .200'!$A$1:$AC$72</definedName>
    <definedName name="_xlnm.Print_Area" localSheetId="3">'LOB IWF PW .201'!$A$1:$AC$71</definedName>
    <definedName name="_xlnm.Print_Area" localSheetId="0">'LOB OWF PW.200'!$A$1:$AC$53</definedName>
    <definedName name="_xlnm.Print_Area" localSheetId="1">'LOB OWF PW.201'!$A$1:$AD$64</definedName>
    <definedName name="_xlnm.Print_Area" localSheetId="5">'LOB UNM'!$A$1:$D$442</definedName>
  </definedNames>
  <calcPr calcId="152511" fullCalcOnLoad="1"/>
</workbook>
</file>

<file path=xl/calcChain.xml><?xml version="1.0" encoding="utf-8"?>
<calcChain xmlns="http://schemas.openxmlformats.org/spreadsheetml/2006/main">
  <c r="A292" i="15" l="1"/>
  <c r="A291" i="15"/>
  <c r="A290" i="15"/>
  <c r="A289" i="15"/>
  <c r="A288" i="15"/>
  <c r="A287" i="15"/>
  <c r="A286" i="15"/>
  <c r="A285" i="15"/>
  <c r="A284" i="15"/>
  <c r="A283" i="15"/>
  <c r="A282" i="15"/>
  <c r="A281" i="15"/>
  <c r="A280" i="15"/>
  <c r="A279" i="15"/>
  <c r="A278" i="15"/>
  <c r="A277" i="15"/>
  <c r="A276" i="15"/>
  <c r="A275" i="15"/>
  <c r="A274" i="15"/>
  <c r="A273" i="15"/>
  <c r="A272" i="15"/>
  <c r="A271" i="15"/>
  <c r="A270" i="15"/>
  <c r="A269" i="15"/>
  <c r="A268" i="15"/>
  <c r="A267" i="15"/>
  <c r="A266" i="15"/>
  <c r="A265" i="15"/>
  <c r="A264" i="15"/>
  <c r="A263" i="15"/>
  <c r="A262" i="15"/>
  <c r="A261" i="15"/>
  <c r="A260" i="15"/>
  <c r="A259" i="15"/>
  <c r="A258" i="15"/>
  <c r="A257" i="15"/>
  <c r="A256" i="15"/>
  <c r="A255" i="15"/>
  <c r="A254" i="15"/>
  <c r="A253" i="15"/>
  <c r="A252" i="15"/>
  <c r="A251" i="15"/>
  <c r="A250" i="15"/>
  <c r="A249" i="15"/>
  <c r="A248" i="15"/>
  <c r="A247" i="15"/>
  <c r="A246" i="15"/>
  <c r="A245" i="15"/>
  <c r="A244" i="15"/>
  <c r="A243" i="15"/>
  <c r="A242" i="15"/>
  <c r="A241" i="15"/>
  <c r="A240" i="15"/>
  <c r="A239" i="15"/>
  <c r="A238" i="15"/>
  <c r="A237" i="15"/>
  <c r="A236" i="15"/>
  <c r="A235" i="15"/>
  <c r="A234" i="15"/>
  <c r="A233" i="15"/>
  <c r="A232" i="15"/>
  <c r="A231" i="15"/>
  <c r="A230" i="15"/>
  <c r="A229" i="15"/>
  <c r="A228" i="15"/>
  <c r="A227" i="15"/>
  <c r="A226" i="15"/>
  <c r="A225" i="15"/>
  <c r="A224" i="15"/>
  <c r="A223" i="15"/>
  <c r="A222" i="15"/>
  <c r="A221" i="15"/>
  <c r="A220" i="15"/>
  <c r="A219" i="15"/>
  <c r="A218" i="15"/>
  <c r="A217" i="15"/>
  <c r="A216" i="15"/>
  <c r="A215" i="15"/>
  <c r="A214" i="15"/>
  <c r="A213" i="15"/>
  <c r="A212" i="15"/>
  <c r="A211" i="15"/>
  <c r="A210" i="15"/>
  <c r="A209" i="15"/>
  <c r="A208" i="15"/>
  <c r="A207" i="15"/>
  <c r="A206" i="15"/>
  <c r="A205" i="15"/>
  <c r="A204" i="15"/>
  <c r="A203" i="15"/>
  <c r="A202" i="15"/>
  <c r="A201" i="15"/>
  <c r="A200" i="15"/>
  <c r="A199" i="15"/>
  <c r="A198" i="15"/>
  <c r="A197" i="15"/>
  <c r="A196" i="15"/>
  <c r="A195" i="15"/>
  <c r="A194" i="15"/>
  <c r="A193" i="15"/>
  <c r="A192" i="15"/>
  <c r="A191" i="15"/>
  <c r="A190" i="15"/>
  <c r="A189" i="15"/>
  <c r="A188" i="15"/>
  <c r="A187" i="15"/>
  <c r="A186" i="15"/>
  <c r="A185" i="15"/>
  <c r="A184" i="15"/>
  <c r="A183" i="15"/>
  <c r="A182" i="15"/>
  <c r="A181" i="15"/>
  <c r="A180" i="15"/>
  <c r="A179" i="15"/>
  <c r="A178" i="15"/>
  <c r="A177" i="15"/>
  <c r="A176" i="15"/>
  <c r="A175" i="15"/>
  <c r="A174" i="15"/>
  <c r="A173" i="15"/>
  <c r="A172" i="15"/>
  <c r="A171" i="15"/>
  <c r="A170" i="15"/>
  <c r="A169" i="15"/>
  <c r="A168" i="15"/>
  <c r="A167" i="15"/>
  <c r="A166" i="15"/>
  <c r="A165" i="15"/>
  <c r="A164" i="15"/>
  <c r="A163" i="15"/>
  <c r="A162" i="15"/>
  <c r="A161" i="15"/>
  <c r="A160" i="15"/>
  <c r="A159" i="15"/>
  <c r="A158" i="15"/>
  <c r="A157" i="15"/>
  <c r="A156" i="15"/>
  <c r="A155" i="15"/>
  <c r="A154" i="15"/>
  <c r="A153" i="15"/>
  <c r="A152" i="15"/>
  <c r="A151" i="15"/>
  <c r="A150" i="15"/>
  <c r="A149" i="15"/>
  <c r="A148" i="15"/>
  <c r="A147" i="15"/>
  <c r="A146" i="15"/>
  <c r="A145" i="15"/>
  <c r="A144" i="15"/>
  <c r="A143" i="15"/>
  <c r="A142" i="15"/>
  <c r="A141" i="15"/>
  <c r="A140" i="15"/>
  <c r="A139" i="15"/>
  <c r="A138" i="15"/>
  <c r="A137" i="15"/>
  <c r="A136" i="15"/>
  <c r="A135" i="15"/>
  <c r="A134" i="15"/>
  <c r="A133" i="15"/>
  <c r="A132" i="15"/>
  <c r="A131" i="15"/>
  <c r="A130" i="15"/>
  <c r="A129" i="15"/>
  <c r="A128" i="15"/>
  <c r="A127" i="15"/>
  <c r="A126" i="15"/>
  <c r="A125" i="15"/>
  <c r="A124" i="15"/>
  <c r="A123" i="15"/>
  <c r="A122" i="15"/>
  <c r="A121" i="15"/>
  <c r="A120" i="15"/>
  <c r="A119" i="15"/>
  <c r="A118" i="15"/>
  <c r="A117" i="15"/>
  <c r="A116" i="15"/>
  <c r="A115" i="15"/>
  <c r="A114" i="15"/>
  <c r="A113" i="15"/>
  <c r="A112" i="15"/>
  <c r="A111" i="15"/>
  <c r="A110" i="15"/>
  <c r="A109" i="15"/>
  <c r="A108" i="15"/>
  <c r="A107" i="15"/>
  <c r="A106" i="15"/>
  <c r="A105" i="15"/>
  <c r="A104" i="15"/>
  <c r="A103" i="15"/>
  <c r="A102" i="15"/>
  <c r="A101" i="15"/>
  <c r="A100" i="15"/>
  <c r="A99" i="15"/>
  <c r="A98" i="15"/>
  <c r="A97" i="15"/>
  <c r="A96" i="15"/>
  <c r="A95" i="15"/>
  <c r="A94" i="15"/>
  <c r="A93" i="15"/>
  <c r="A92" i="15"/>
  <c r="A91" i="15"/>
  <c r="A90" i="15"/>
  <c r="A89" i="15"/>
  <c r="A88" i="15"/>
  <c r="A87" i="15"/>
  <c r="A86" i="15"/>
  <c r="A85" i="15"/>
  <c r="A84" i="15"/>
  <c r="A83" i="15"/>
  <c r="A82" i="15"/>
  <c r="A81" i="15"/>
  <c r="A80" i="15"/>
  <c r="A79" i="15"/>
  <c r="A78" i="15"/>
  <c r="A77" i="15"/>
  <c r="A76" i="15"/>
  <c r="A75" i="15"/>
  <c r="A74" i="15"/>
  <c r="A73" i="15"/>
  <c r="A72" i="15"/>
  <c r="A71" i="15"/>
  <c r="A70" i="15"/>
  <c r="A69" i="15"/>
  <c r="A68" i="15"/>
  <c r="A67" i="15"/>
  <c r="A66" i="15"/>
  <c r="A65" i="15"/>
  <c r="A64" i="15"/>
  <c r="A63" i="15"/>
  <c r="A62" i="15"/>
  <c r="A61" i="15"/>
  <c r="A60" i="15"/>
  <c r="A59" i="15"/>
  <c r="A58" i="15"/>
  <c r="A57" i="15"/>
  <c r="A56" i="15"/>
  <c r="A55" i="15"/>
  <c r="A54" i="15"/>
  <c r="A53" i="15"/>
  <c r="A52" i="15"/>
  <c r="A51" i="15"/>
  <c r="A50" i="15"/>
  <c r="A49" i="15"/>
  <c r="A48" i="15"/>
  <c r="A47" i="15"/>
  <c r="A46" i="15"/>
  <c r="A45" i="15"/>
  <c r="A44" i="15"/>
  <c r="A43" i="15"/>
  <c r="A42" i="15"/>
  <c r="A41" i="15"/>
  <c r="A40" i="15"/>
  <c r="A39" i="15"/>
  <c r="A38" i="15"/>
  <c r="A37" i="15"/>
  <c r="A36" i="15"/>
  <c r="A35" i="15"/>
  <c r="A34" i="15"/>
  <c r="A33" i="15"/>
  <c r="A32" i="15"/>
  <c r="A31" i="15"/>
  <c r="A30" i="15"/>
  <c r="A29" i="15"/>
  <c r="A28" i="15"/>
  <c r="A27" i="15"/>
  <c r="A26" i="15"/>
  <c r="A25" i="15"/>
  <c r="A24" i="15"/>
  <c r="A23" i="15"/>
  <c r="A22" i="15"/>
  <c r="A21" i="15"/>
  <c r="A20" i="15"/>
  <c r="A19" i="15"/>
  <c r="A18" i="15"/>
  <c r="A17" i="15"/>
  <c r="A16" i="15"/>
  <c r="A15" i="15"/>
  <c r="A14" i="15"/>
  <c r="A13" i="15"/>
  <c r="A12" i="15"/>
  <c r="A11" i="15"/>
  <c r="A10" i="15"/>
  <c r="A9" i="15"/>
  <c r="A8" i="15"/>
  <c r="A7" i="15"/>
  <c r="A6" i="15"/>
  <c r="A5" i="15"/>
  <c r="A4" i="15"/>
  <c r="B197" i="5"/>
  <c r="A197" i="5"/>
  <c r="A3" i="15"/>
  <c r="A2" i="15"/>
  <c r="B308" i="5"/>
  <c r="A308" i="5"/>
  <c r="B254" i="5"/>
  <c r="A254" i="5"/>
  <c r="B110" i="5"/>
  <c r="A110" i="5"/>
  <c r="B62" i="5"/>
  <c r="A62" i="5"/>
  <c r="C425" i="5"/>
  <c r="C377" i="5"/>
  <c r="C245" i="5"/>
  <c r="C221" i="5"/>
  <c r="C149" i="5"/>
  <c r="C125" i="5"/>
  <c r="C53" i="5"/>
  <c r="C29" i="5"/>
  <c r="A1" i="5"/>
  <c r="K17" i="1"/>
  <c r="L17" i="1"/>
  <c r="M17" i="1"/>
  <c r="N17" i="1"/>
  <c r="O17" i="1"/>
  <c r="P17" i="1"/>
  <c r="Q17" i="1"/>
  <c r="R17" i="1"/>
  <c r="S17" i="1"/>
  <c r="T17" i="1"/>
  <c r="U17" i="1"/>
  <c r="Q18" i="1"/>
  <c r="S18" i="1"/>
  <c r="X18" i="1"/>
  <c r="K19" i="1"/>
  <c r="L19" i="1"/>
  <c r="M19" i="1"/>
  <c r="N19" i="1"/>
  <c r="O19" i="1"/>
  <c r="P19" i="1"/>
  <c r="Q19" i="1"/>
  <c r="R19" i="1"/>
  <c r="S19" i="1"/>
  <c r="T19" i="1"/>
  <c r="U19" i="1"/>
  <c r="L20" i="1"/>
  <c r="Q20" i="1"/>
  <c r="S20" i="1"/>
  <c r="X20" i="1"/>
  <c r="K21" i="1"/>
  <c r="L21" i="1"/>
  <c r="M21" i="1"/>
  <c r="N21" i="1"/>
  <c r="O21" i="1"/>
  <c r="P21" i="1"/>
  <c r="Q21" i="1"/>
  <c r="R21" i="1"/>
  <c r="S21" i="1"/>
  <c r="T21" i="1"/>
  <c r="U21" i="1"/>
  <c r="Q22" i="1"/>
  <c r="X22" i="1"/>
  <c r="K23" i="1"/>
  <c r="L23" i="1"/>
  <c r="M23" i="1"/>
  <c r="N23" i="1"/>
  <c r="O23" i="1"/>
  <c r="P23" i="1"/>
  <c r="Q23" i="1"/>
  <c r="R23" i="1"/>
  <c r="S23" i="1"/>
  <c r="T23" i="1"/>
  <c r="U23" i="1"/>
  <c r="Q24" i="1"/>
  <c r="U24" i="1"/>
  <c r="X24" i="1"/>
  <c r="K25" i="1"/>
  <c r="L25" i="1"/>
  <c r="M25" i="1"/>
  <c r="N25" i="1"/>
  <c r="O25" i="1"/>
  <c r="P25" i="1"/>
  <c r="Q25" i="1"/>
  <c r="R25" i="1"/>
  <c r="S25" i="1"/>
  <c r="T25" i="1"/>
  <c r="U25" i="1"/>
  <c r="P26" i="1"/>
  <c r="Q26" i="1"/>
  <c r="R26" i="1"/>
  <c r="S26" i="1"/>
  <c r="T26" i="1"/>
  <c r="U26" i="1"/>
  <c r="X26" i="1"/>
  <c r="K27" i="1"/>
  <c r="L27" i="1"/>
  <c r="M27" i="1"/>
  <c r="N27" i="1"/>
  <c r="O27" i="1"/>
  <c r="P27" i="1"/>
  <c r="Q27" i="1"/>
  <c r="R27" i="1"/>
  <c r="S27" i="1"/>
  <c r="T27" i="1"/>
  <c r="U27" i="1"/>
  <c r="N28" i="1"/>
  <c r="P28" i="1"/>
  <c r="Q28" i="1"/>
  <c r="R28" i="1"/>
  <c r="S28" i="1"/>
  <c r="T28" i="1"/>
  <c r="U28" i="1"/>
  <c r="X28" i="1"/>
  <c r="K29" i="1"/>
  <c r="L29" i="1"/>
  <c r="M29" i="1"/>
  <c r="N29" i="1"/>
  <c r="O29" i="1"/>
  <c r="P29" i="1"/>
  <c r="Q29" i="1"/>
  <c r="R29" i="1"/>
  <c r="S29" i="1"/>
  <c r="T29" i="1"/>
  <c r="U29" i="1"/>
  <c r="P30" i="1"/>
  <c r="Q30" i="1"/>
  <c r="R30" i="1"/>
  <c r="S30" i="1"/>
  <c r="T30" i="1"/>
  <c r="U30" i="1"/>
  <c r="X30" i="1"/>
  <c r="K31" i="1"/>
  <c r="L31" i="1"/>
  <c r="M31" i="1"/>
  <c r="N31" i="1"/>
  <c r="O31" i="1"/>
  <c r="P31" i="1"/>
  <c r="Q31" i="1"/>
  <c r="R31" i="1"/>
  <c r="S31" i="1"/>
  <c r="T31" i="1"/>
  <c r="U31" i="1"/>
  <c r="P32" i="1"/>
  <c r="Q32" i="1"/>
  <c r="R32" i="1"/>
  <c r="S32" i="1"/>
  <c r="T32" i="1"/>
  <c r="U32" i="1"/>
  <c r="X32" i="1"/>
  <c r="K33" i="1"/>
  <c r="L33" i="1"/>
  <c r="M33" i="1"/>
  <c r="N33" i="1"/>
  <c r="O33" i="1"/>
  <c r="P33" i="1"/>
  <c r="Q33" i="1"/>
  <c r="R33" i="1"/>
  <c r="S33" i="1"/>
  <c r="T33" i="1"/>
  <c r="U33" i="1"/>
  <c r="P34" i="1"/>
  <c r="Q34" i="1"/>
  <c r="R34" i="1"/>
  <c r="S34" i="1"/>
  <c r="T34" i="1"/>
  <c r="U34" i="1"/>
  <c r="X34" i="1"/>
  <c r="K35" i="1"/>
  <c r="L35" i="1"/>
  <c r="M35" i="1"/>
  <c r="N35" i="1"/>
  <c r="O35" i="1"/>
  <c r="P35" i="1"/>
  <c r="Q35" i="1"/>
  <c r="R35" i="1"/>
  <c r="S35" i="1"/>
  <c r="T35" i="1"/>
  <c r="U35" i="1"/>
  <c r="P36" i="1"/>
  <c r="Q36" i="1"/>
  <c r="R36" i="1"/>
  <c r="S36" i="1"/>
  <c r="T36" i="1"/>
  <c r="U36" i="1"/>
  <c r="X36" i="1"/>
  <c r="K37" i="1"/>
  <c r="L37" i="1"/>
  <c r="M37" i="1"/>
  <c r="N37" i="1"/>
  <c r="O37" i="1"/>
  <c r="P37" i="1"/>
  <c r="Q37" i="1"/>
  <c r="R37" i="1"/>
  <c r="S37" i="1"/>
  <c r="T37" i="1"/>
  <c r="U37" i="1"/>
  <c r="O38" i="1"/>
  <c r="P38" i="1"/>
  <c r="Q38" i="1"/>
  <c r="R38" i="1"/>
  <c r="S38" i="1"/>
  <c r="T38" i="1"/>
  <c r="U38" i="1"/>
  <c r="X38" i="1"/>
  <c r="K39" i="1"/>
  <c r="L39" i="1"/>
  <c r="M39" i="1"/>
  <c r="N39" i="1"/>
  <c r="O39" i="1"/>
  <c r="P39" i="1"/>
  <c r="Q39" i="1"/>
  <c r="R39" i="1"/>
  <c r="S39" i="1"/>
  <c r="T39" i="1"/>
  <c r="U39" i="1"/>
  <c r="U40" i="1"/>
  <c r="X40" i="1"/>
  <c r="K41" i="1"/>
  <c r="L41" i="1"/>
  <c r="M41" i="1"/>
  <c r="N41" i="1"/>
  <c r="O41" i="1"/>
  <c r="P41" i="1"/>
  <c r="Q41" i="1"/>
  <c r="R41" i="1"/>
  <c r="S41" i="1"/>
  <c r="T41" i="1"/>
  <c r="U41" i="1"/>
  <c r="Q42" i="1"/>
  <c r="S42" i="1"/>
  <c r="U42" i="1"/>
  <c r="X42" i="1"/>
  <c r="K43" i="1"/>
  <c r="L43" i="1"/>
  <c r="M43" i="1"/>
  <c r="N43" i="1"/>
  <c r="O43" i="1"/>
  <c r="P43" i="1"/>
  <c r="Q43" i="1"/>
  <c r="R43" i="1"/>
  <c r="S43" i="1"/>
  <c r="T43" i="1"/>
  <c r="U43" i="1"/>
  <c r="N44" i="1"/>
  <c r="O44" i="1"/>
  <c r="P44" i="1"/>
  <c r="Q44" i="1"/>
  <c r="S44" i="1"/>
  <c r="T44" i="1"/>
  <c r="U44" i="1"/>
  <c r="X44" i="1"/>
  <c r="K45" i="1"/>
  <c r="L45" i="1"/>
  <c r="M45" i="1"/>
  <c r="N45" i="1"/>
  <c r="O45" i="1"/>
  <c r="P45" i="1"/>
  <c r="Q45" i="1"/>
  <c r="R45" i="1"/>
  <c r="S45" i="1"/>
  <c r="T45" i="1"/>
  <c r="U45" i="1"/>
  <c r="M46" i="1"/>
  <c r="N46" i="1"/>
  <c r="O46" i="1"/>
  <c r="P46" i="1"/>
  <c r="Q46" i="1"/>
  <c r="S46" i="1"/>
  <c r="T46" i="1"/>
  <c r="U46" i="1"/>
  <c r="X46" i="1"/>
  <c r="K47" i="1"/>
  <c r="L47" i="1"/>
  <c r="M47" i="1"/>
  <c r="N47" i="1"/>
  <c r="O47" i="1"/>
  <c r="P47" i="1"/>
  <c r="Q47" i="1"/>
  <c r="R47" i="1"/>
  <c r="S47" i="1"/>
  <c r="T47" i="1"/>
  <c r="U47" i="1"/>
  <c r="R48" i="1"/>
  <c r="S48" i="1"/>
  <c r="T48" i="1"/>
  <c r="U48" i="1"/>
  <c r="X48" i="1"/>
  <c r="K49" i="1"/>
  <c r="L49" i="1"/>
  <c r="M49" i="1"/>
  <c r="N49" i="1"/>
  <c r="O49" i="1"/>
  <c r="P49" i="1"/>
  <c r="Q49" i="1"/>
  <c r="R49" i="1"/>
  <c r="S49" i="1"/>
  <c r="T49" i="1"/>
  <c r="U49" i="1"/>
  <c r="M50" i="1"/>
  <c r="N50" i="1"/>
  <c r="O50" i="1"/>
  <c r="P50" i="1"/>
  <c r="Q50" i="1"/>
  <c r="R50" i="1"/>
  <c r="S50" i="1"/>
  <c r="T50" i="1"/>
  <c r="U50" i="1"/>
  <c r="X50" i="1"/>
  <c r="L17" i="11"/>
  <c r="M17" i="11"/>
  <c r="N17" i="11"/>
  <c r="O17" i="11"/>
  <c r="P17" i="11"/>
  <c r="Q17" i="11"/>
  <c r="R17" i="11"/>
  <c r="S17" i="11"/>
  <c r="T17" i="11"/>
  <c r="U17" i="11"/>
  <c r="V17" i="11"/>
  <c r="P18" i="11"/>
  <c r="L19" i="11"/>
  <c r="M19" i="11"/>
  <c r="N19" i="11"/>
  <c r="O19" i="11"/>
  <c r="P19" i="11"/>
  <c r="Q19" i="11"/>
  <c r="R19" i="11"/>
  <c r="S19" i="11"/>
  <c r="T19" i="11"/>
  <c r="U19" i="11"/>
  <c r="V19" i="11"/>
  <c r="R20" i="11"/>
  <c r="V20" i="11"/>
  <c r="L21" i="11"/>
  <c r="M21" i="11"/>
  <c r="N21" i="11"/>
  <c r="O21" i="11"/>
  <c r="P21" i="11"/>
  <c r="Q21" i="11"/>
  <c r="R21" i="11"/>
  <c r="S21" i="11"/>
  <c r="T21" i="11"/>
  <c r="U21" i="11"/>
  <c r="V21" i="11"/>
  <c r="P22" i="11"/>
  <c r="R22" i="11"/>
  <c r="V22" i="11"/>
  <c r="L23" i="11"/>
  <c r="M23" i="11"/>
  <c r="N23" i="11"/>
  <c r="O23" i="11"/>
  <c r="P23" i="11"/>
  <c r="Q23" i="11"/>
  <c r="R23" i="11"/>
  <c r="S23" i="11"/>
  <c r="T23" i="11"/>
  <c r="U23" i="11"/>
  <c r="V23" i="11"/>
  <c r="P24" i="11"/>
  <c r="R24" i="11"/>
  <c r="V24" i="11"/>
  <c r="L25" i="11"/>
  <c r="M25" i="11"/>
  <c r="N25" i="11"/>
  <c r="O25" i="11"/>
  <c r="P25" i="11"/>
  <c r="Q25" i="11"/>
  <c r="R25" i="11"/>
  <c r="S25" i="11"/>
  <c r="T25" i="11"/>
  <c r="U25" i="11"/>
  <c r="V25" i="11"/>
  <c r="P26" i="11"/>
  <c r="R26" i="11"/>
  <c r="V26" i="11"/>
  <c r="L27" i="11"/>
  <c r="M27" i="11"/>
  <c r="N27" i="11"/>
  <c r="O27" i="11"/>
  <c r="P27" i="11"/>
  <c r="Q27" i="11"/>
  <c r="R27" i="11"/>
  <c r="S27" i="11"/>
  <c r="T27" i="11"/>
  <c r="U27" i="11"/>
  <c r="V27" i="11"/>
  <c r="P28" i="11"/>
  <c r="R28" i="11"/>
  <c r="V28" i="11"/>
  <c r="M29" i="11"/>
  <c r="N29" i="11"/>
  <c r="O29" i="11"/>
  <c r="P29" i="11"/>
  <c r="Q29" i="11"/>
  <c r="R29" i="11"/>
  <c r="S29" i="11"/>
  <c r="T29" i="11"/>
  <c r="U29" i="11"/>
  <c r="V29" i="11"/>
  <c r="N30" i="11"/>
  <c r="R30" i="11"/>
  <c r="S30" i="11"/>
  <c r="T30" i="11"/>
  <c r="U30" i="11"/>
  <c r="V30" i="11"/>
  <c r="W30" i="11"/>
  <c r="X30" i="11"/>
  <c r="M31" i="11"/>
  <c r="N31" i="11"/>
  <c r="O31" i="11"/>
  <c r="P31" i="11"/>
  <c r="Q31" i="11"/>
  <c r="R31" i="11"/>
  <c r="S31" i="11"/>
  <c r="T31" i="11"/>
  <c r="U31" i="11"/>
  <c r="V31" i="11"/>
  <c r="O32" i="11"/>
  <c r="Q32" i="11"/>
  <c r="S32" i="11"/>
  <c r="T32" i="11"/>
  <c r="U32" i="11"/>
  <c r="V32" i="11"/>
  <c r="M33" i="11"/>
  <c r="N33" i="11"/>
  <c r="O33" i="11"/>
  <c r="P33" i="11"/>
  <c r="Q33" i="11"/>
  <c r="R33" i="11"/>
  <c r="S33" i="11"/>
  <c r="T33" i="11"/>
  <c r="U33" i="11"/>
  <c r="V33" i="11"/>
  <c r="P34" i="11"/>
  <c r="R34" i="11"/>
  <c r="S34" i="11"/>
  <c r="T34" i="11"/>
  <c r="U34" i="11"/>
  <c r="V34" i="11"/>
  <c r="M35" i="11"/>
  <c r="N35" i="11"/>
  <c r="O35" i="11"/>
  <c r="P35" i="11"/>
  <c r="Q35" i="11"/>
  <c r="R35" i="11"/>
  <c r="S35" i="11"/>
  <c r="T35" i="11"/>
  <c r="U35" i="11"/>
  <c r="V35" i="11"/>
  <c r="P36" i="11"/>
  <c r="Q36" i="11"/>
  <c r="T36" i="11"/>
  <c r="U36" i="11"/>
  <c r="V36" i="11"/>
  <c r="M37" i="11"/>
  <c r="N37" i="11"/>
  <c r="O37" i="11"/>
  <c r="P37" i="11"/>
  <c r="Q37" i="11"/>
  <c r="R37" i="11"/>
  <c r="S37" i="11"/>
  <c r="T37" i="11"/>
  <c r="U37" i="11"/>
  <c r="V37" i="11"/>
  <c r="O38" i="11"/>
  <c r="Q38" i="11"/>
  <c r="S38" i="11"/>
  <c r="T38" i="11"/>
  <c r="U38" i="11"/>
  <c r="V38" i="11"/>
  <c r="M39" i="11"/>
  <c r="N39" i="11"/>
  <c r="O39" i="11"/>
  <c r="P39" i="11"/>
  <c r="Q39" i="11"/>
  <c r="R39" i="11"/>
  <c r="S39" i="11"/>
  <c r="T39" i="11"/>
  <c r="U39" i="11"/>
  <c r="V39" i="11"/>
  <c r="O40" i="11"/>
  <c r="Q40" i="11"/>
  <c r="R40" i="11"/>
  <c r="S40" i="11"/>
  <c r="T40" i="11"/>
  <c r="U40" i="11"/>
  <c r="V40" i="11"/>
  <c r="M41" i="11"/>
  <c r="N41" i="11"/>
  <c r="O41" i="11"/>
  <c r="P41" i="11"/>
  <c r="Q41" i="11"/>
  <c r="R41" i="11"/>
  <c r="S41" i="11"/>
  <c r="T41" i="11"/>
  <c r="U41" i="11"/>
  <c r="V41" i="11"/>
  <c r="O42" i="11"/>
  <c r="Q42" i="11"/>
  <c r="S42" i="11"/>
  <c r="T42" i="11"/>
  <c r="U42" i="11"/>
  <c r="V42" i="11"/>
  <c r="M43" i="11"/>
  <c r="N43" i="11"/>
  <c r="O43" i="11"/>
  <c r="P43" i="11"/>
  <c r="Q43" i="11"/>
  <c r="R43" i="11"/>
  <c r="S43" i="11"/>
  <c r="T43" i="11"/>
  <c r="U43" i="11"/>
  <c r="V43" i="11"/>
  <c r="Q44" i="11"/>
  <c r="S44" i="11"/>
  <c r="T44" i="11"/>
  <c r="U44" i="11"/>
  <c r="V44" i="11"/>
  <c r="L45" i="11"/>
  <c r="M45" i="11"/>
  <c r="N45" i="11"/>
  <c r="O45" i="11"/>
  <c r="P45" i="11"/>
  <c r="Q45" i="11"/>
  <c r="R45" i="11"/>
  <c r="S45" i="11"/>
  <c r="T45" i="11"/>
  <c r="U45" i="11"/>
  <c r="V45" i="11"/>
  <c r="P46" i="11"/>
  <c r="Q46" i="11"/>
  <c r="S46" i="11"/>
  <c r="T46" i="11"/>
  <c r="U46" i="11"/>
  <c r="V46" i="11"/>
  <c r="L47" i="11"/>
  <c r="M47" i="11"/>
  <c r="N47" i="11"/>
  <c r="O47" i="11"/>
  <c r="P47" i="11"/>
  <c r="Q47" i="11"/>
  <c r="R47" i="11"/>
  <c r="S47" i="11"/>
  <c r="T47" i="11"/>
  <c r="U47" i="11"/>
  <c r="V47" i="11"/>
  <c r="P48" i="11"/>
  <c r="Q48" i="11"/>
  <c r="R48" i="11"/>
  <c r="S48" i="11"/>
  <c r="T48" i="11"/>
  <c r="U48" i="11"/>
  <c r="V48" i="11"/>
  <c r="L49" i="11"/>
  <c r="M49" i="11"/>
  <c r="N49" i="11"/>
  <c r="O49" i="11"/>
  <c r="P49" i="11"/>
  <c r="Q49" i="11"/>
  <c r="R49" i="11"/>
  <c r="S49" i="11"/>
  <c r="T49" i="11"/>
  <c r="U49" i="11"/>
  <c r="V49" i="11"/>
  <c r="P50" i="11"/>
  <c r="Q50" i="11"/>
  <c r="R50" i="11"/>
  <c r="S50" i="11"/>
  <c r="T50" i="11"/>
  <c r="U50" i="11"/>
  <c r="V50" i="11"/>
  <c r="L51" i="11"/>
  <c r="M51" i="11"/>
  <c r="N51" i="11"/>
  <c r="O51" i="11"/>
  <c r="P51" i="11"/>
  <c r="Q51" i="11"/>
  <c r="R51" i="11"/>
  <c r="S51" i="11"/>
  <c r="T51" i="11"/>
  <c r="U51" i="11"/>
  <c r="V51" i="11"/>
  <c r="P52" i="11"/>
  <c r="Q52" i="11"/>
  <c r="R52" i="11"/>
  <c r="S52" i="11"/>
  <c r="T52" i="11"/>
  <c r="U52" i="11"/>
  <c r="V52" i="11"/>
  <c r="L53" i="11"/>
  <c r="M53" i="11"/>
  <c r="N53" i="11"/>
  <c r="O53" i="11"/>
  <c r="P53" i="11"/>
  <c r="Q53" i="11"/>
  <c r="R53" i="11"/>
  <c r="S53" i="11"/>
  <c r="T53" i="11"/>
  <c r="U53" i="11"/>
  <c r="V53" i="11"/>
  <c r="P54" i="11"/>
  <c r="Q54" i="11"/>
  <c r="R54" i="11"/>
  <c r="S54" i="11"/>
  <c r="T54" i="11"/>
  <c r="U54" i="11"/>
  <c r="V54" i="11"/>
  <c r="L55" i="11"/>
  <c r="M55" i="11"/>
  <c r="N55" i="11"/>
  <c r="O55" i="11"/>
  <c r="P55" i="11"/>
  <c r="Q55" i="11"/>
  <c r="R55" i="11"/>
  <c r="S55" i="11"/>
  <c r="T55" i="11"/>
  <c r="U55" i="11"/>
  <c r="V55" i="11"/>
  <c r="P56" i="11"/>
  <c r="Q56" i="11"/>
  <c r="R56" i="11"/>
  <c r="S56" i="11"/>
  <c r="T56" i="11"/>
  <c r="U56" i="11"/>
  <c r="V56" i="11"/>
  <c r="L57" i="11"/>
  <c r="M57" i="11"/>
  <c r="N57" i="11"/>
  <c r="O57" i="11"/>
  <c r="P57" i="11"/>
  <c r="Q57" i="11"/>
  <c r="R57" i="11"/>
  <c r="S57" i="11"/>
  <c r="T57" i="11"/>
  <c r="U57" i="11"/>
  <c r="V57" i="11"/>
  <c r="P58" i="11"/>
  <c r="Q58" i="11"/>
  <c r="R58" i="11"/>
  <c r="S58" i="11"/>
  <c r="T58" i="11"/>
  <c r="U58" i="11"/>
  <c r="V58" i="11"/>
  <c r="N60" i="11"/>
  <c r="O60" i="11"/>
  <c r="P60" i="11"/>
  <c r="Q60" i="11"/>
  <c r="R60" i="11"/>
  <c r="S60" i="11"/>
  <c r="T60" i="11"/>
  <c r="U60" i="11"/>
  <c r="V60" i="11"/>
  <c r="N62" i="11"/>
  <c r="O62" i="11"/>
  <c r="P62" i="11"/>
  <c r="Q62" i="11"/>
  <c r="R62" i="11"/>
  <c r="S62" i="11"/>
  <c r="T62" i="11"/>
  <c r="U62" i="11"/>
  <c r="V62" i="11"/>
  <c r="K15" i="6"/>
  <c r="L15" i="6"/>
  <c r="M15" i="6"/>
  <c r="N15" i="6"/>
  <c r="O15" i="6"/>
  <c r="P15" i="6"/>
  <c r="Q15" i="6"/>
  <c r="R15" i="6"/>
  <c r="S15" i="6"/>
  <c r="T15" i="6"/>
  <c r="U15" i="6"/>
  <c r="U16" i="6"/>
  <c r="K17" i="6"/>
  <c r="L17" i="6"/>
  <c r="M17" i="6"/>
  <c r="N17" i="6"/>
  <c r="O17" i="6"/>
  <c r="P17" i="6"/>
  <c r="Q17" i="6"/>
  <c r="R17" i="6"/>
  <c r="S17" i="6"/>
  <c r="T17" i="6"/>
  <c r="U17" i="6"/>
  <c r="P18" i="6"/>
  <c r="U18" i="6"/>
  <c r="X18" i="6"/>
  <c r="K19" i="6"/>
  <c r="L19" i="6"/>
  <c r="M19" i="6"/>
  <c r="N19" i="6"/>
  <c r="O19" i="6"/>
  <c r="P19" i="6"/>
  <c r="Q19" i="6"/>
  <c r="R19" i="6"/>
  <c r="S19" i="6"/>
  <c r="T19" i="6"/>
  <c r="U19" i="6"/>
  <c r="P20" i="6"/>
  <c r="T20" i="6"/>
  <c r="U20" i="6"/>
  <c r="X20" i="6"/>
  <c r="K21" i="6"/>
  <c r="L21" i="6"/>
  <c r="M21" i="6"/>
  <c r="N21" i="6"/>
  <c r="O21" i="6"/>
  <c r="P21" i="6"/>
  <c r="Q21" i="6"/>
  <c r="R21" i="6"/>
  <c r="S21" i="6"/>
  <c r="T21" i="6"/>
  <c r="U21" i="6"/>
  <c r="P22" i="6"/>
  <c r="R22" i="6"/>
  <c r="T22" i="6"/>
  <c r="U22" i="6"/>
  <c r="X22" i="6"/>
  <c r="K23" i="6"/>
  <c r="L23" i="6"/>
  <c r="M23" i="6"/>
  <c r="N23" i="6"/>
  <c r="O23" i="6"/>
  <c r="P23" i="6"/>
  <c r="Q23" i="6"/>
  <c r="R23" i="6"/>
  <c r="S23" i="6"/>
  <c r="T23" i="6"/>
  <c r="U23" i="6"/>
  <c r="T24" i="6"/>
  <c r="U24" i="6"/>
  <c r="X24" i="6"/>
  <c r="K25" i="6"/>
  <c r="L25" i="6"/>
  <c r="M25" i="6"/>
  <c r="N25" i="6"/>
  <c r="O25" i="6"/>
  <c r="P25" i="6"/>
  <c r="Q25" i="6"/>
  <c r="R25" i="6"/>
  <c r="S25" i="6"/>
  <c r="T25" i="6"/>
  <c r="U25" i="6"/>
  <c r="P26" i="6"/>
  <c r="S26" i="6"/>
  <c r="T26" i="6"/>
  <c r="U26" i="6"/>
  <c r="X26" i="6"/>
  <c r="K27" i="6"/>
  <c r="L27" i="6"/>
  <c r="M27" i="6"/>
  <c r="N27" i="6"/>
  <c r="O27" i="6"/>
  <c r="P27" i="6"/>
  <c r="Q27" i="6"/>
  <c r="R27" i="6"/>
  <c r="S27" i="6"/>
  <c r="T27" i="6"/>
  <c r="U27" i="6"/>
  <c r="R28" i="6"/>
  <c r="S28" i="6"/>
  <c r="T28" i="6"/>
  <c r="U28" i="6"/>
  <c r="X28" i="6"/>
  <c r="K29" i="6"/>
  <c r="L29" i="6"/>
  <c r="M29" i="6"/>
  <c r="N29" i="6"/>
  <c r="O29" i="6"/>
  <c r="P29" i="6"/>
  <c r="Q29" i="6"/>
  <c r="R29" i="6"/>
  <c r="S29" i="6"/>
  <c r="T29" i="6"/>
  <c r="U29" i="6"/>
  <c r="Q30" i="6"/>
  <c r="R30" i="6"/>
  <c r="S30" i="6"/>
  <c r="T30" i="6"/>
  <c r="U30" i="6"/>
  <c r="X30" i="6"/>
  <c r="K31" i="6"/>
  <c r="L31" i="6"/>
  <c r="M31" i="6"/>
  <c r="N31" i="6"/>
  <c r="O31" i="6"/>
  <c r="P31" i="6"/>
  <c r="Q31" i="6"/>
  <c r="R31" i="6"/>
  <c r="S31" i="6"/>
  <c r="T31" i="6"/>
  <c r="U31" i="6"/>
  <c r="Q32" i="6"/>
  <c r="R32" i="6"/>
  <c r="S32" i="6"/>
  <c r="T32" i="6"/>
  <c r="U32" i="6"/>
  <c r="X32" i="6"/>
  <c r="K33" i="6"/>
  <c r="L33" i="6"/>
  <c r="M33" i="6"/>
  <c r="N33" i="6"/>
  <c r="O33" i="6"/>
  <c r="P33" i="6"/>
  <c r="Q33" i="6"/>
  <c r="R33" i="6"/>
  <c r="S33" i="6"/>
  <c r="T33" i="6"/>
  <c r="U33" i="6"/>
  <c r="Q34" i="6"/>
  <c r="R34" i="6"/>
  <c r="S34" i="6"/>
  <c r="T34" i="6"/>
  <c r="U34" i="6"/>
  <c r="X34" i="6"/>
  <c r="K35" i="6"/>
  <c r="L35" i="6"/>
  <c r="M35" i="6"/>
  <c r="N35" i="6"/>
  <c r="O35" i="6"/>
  <c r="P35" i="6"/>
  <c r="Q35" i="6"/>
  <c r="R35" i="6"/>
  <c r="S35" i="6"/>
  <c r="T35" i="6"/>
  <c r="U35" i="6"/>
  <c r="Q36" i="6"/>
  <c r="R36" i="6"/>
  <c r="S36" i="6"/>
  <c r="T36" i="6"/>
  <c r="U36" i="6"/>
  <c r="X36" i="6"/>
  <c r="K37" i="6"/>
  <c r="L37" i="6"/>
  <c r="M37" i="6"/>
  <c r="N37" i="6"/>
  <c r="O37" i="6"/>
  <c r="P37" i="6"/>
  <c r="Q37" i="6"/>
  <c r="R37" i="6"/>
  <c r="S37" i="6"/>
  <c r="T37" i="6"/>
  <c r="U37" i="6"/>
  <c r="P38" i="6"/>
  <c r="Q38" i="6"/>
  <c r="R38" i="6"/>
  <c r="S38" i="6"/>
  <c r="T38" i="6"/>
  <c r="U38" i="6"/>
  <c r="X38" i="6"/>
  <c r="K39" i="6"/>
  <c r="L39" i="6"/>
  <c r="M39" i="6"/>
  <c r="N39" i="6"/>
  <c r="O39" i="6"/>
  <c r="P39" i="6"/>
  <c r="Q39" i="6"/>
  <c r="R39" i="6"/>
  <c r="S39" i="6"/>
  <c r="T39" i="6"/>
  <c r="U39" i="6"/>
  <c r="P40" i="6"/>
  <c r="Q40" i="6"/>
  <c r="R40" i="6"/>
  <c r="S40" i="6"/>
  <c r="T40" i="6"/>
  <c r="U40" i="6"/>
  <c r="X40" i="6"/>
  <c r="K41" i="6"/>
  <c r="L41" i="6"/>
  <c r="M41" i="6"/>
  <c r="N41" i="6"/>
  <c r="O41" i="6"/>
  <c r="P41" i="6"/>
  <c r="Q41" i="6"/>
  <c r="R41" i="6"/>
  <c r="S41" i="6"/>
  <c r="T41" i="6"/>
  <c r="U41" i="6"/>
  <c r="P42" i="6"/>
  <c r="Q42" i="6"/>
  <c r="R42" i="6"/>
  <c r="S42" i="6"/>
  <c r="T42" i="6"/>
  <c r="U42" i="6"/>
  <c r="X42" i="6"/>
  <c r="K43" i="6"/>
  <c r="L43" i="6"/>
  <c r="M43" i="6"/>
  <c r="N43" i="6"/>
  <c r="O43" i="6"/>
  <c r="P43" i="6"/>
  <c r="Q43" i="6"/>
  <c r="R43" i="6"/>
  <c r="S43" i="6"/>
  <c r="T43" i="6"/>
  <c r="U43" i="6"/>
  <c r="O44" i="6"/>
  <c r="P44" i="6"/>
  <c r="Q44" i="6"/>
  <c r="R44" i="6"/>
  <c r="S44" i="6"/>
  <c r="T44" i="6"/>
  <c r="U44" i="6"/>
  <c r="X44" i="6"/>
  <c r="K45" i="6"/>
  <c r="L45" i="6"/>
  <c r="M45" i="6"/>
  <c r="N45" i="6"/>
  <c r="O45" i="6"/>
  <c r="P45" i="6"/>
  <c r="Q45" i="6"/>
  <c r="R45" i="6"/>
  <c r="S45" i="6"/>
  <c r="T45" i="6"/>
  <c r="U45" i="6"/>
  <c r="O46" i="6"/>
  <c r="P46" i="6"/>
  <c r="Q46" i="6"/>
  <c r="R46" i="6"/>
  <c r="S46" i="6"/>
  <c r="T46" i="6"/>
  <c r="U46" i="6"/>
  <c r="X46" i="6"/>
  <c r="K47" i="6"/>
  <c r="L47" i="6"/>
  <c r="M47" i="6"/>
  <c r="N47" i="6"/>
  <c r="O47" i="6"/>
  <c r="P47" i="6"/>
  <c r="Q47" i="6"/>
  <c r="R47" i="6"/>
  <c r="S47" i="6"/>
  <c r="T47" i="6"/>
  <c r="U47" i="6"/>
  <c r="O48" i="6"/>
  <c r="P48" i="6"/>
  <c r="Q48" i="6"/>
  <c r="R48" i="6"/>
  <c r="S48" i="6"/>
  <c r="T48" i="6"/>
  <c r="U48" i="6"/>
  <c r="X48" i="6"/>
  <c r="K49" i="6"/>
  <c r="L49" i="6"/>
  <c r="M49" i="6"/>
  <c r="N49" i="6"/>
  <c r="O49" i="6"/>
  <c r="P49" i="6"/>
  <c r="Q49" i="6"/>
  <c r="R49" i="6"/>
  <c r="S49" i="6"/>
  <c r="T49" i="6"/>
  <c r="U49" i="6"/>
  <c r="O50" i="6"/>
  <c r="P50" i="6"/>
  <c r="Q50" i="6"/>
  <c r="R50" i="6"/>
  <c r="S50" i="6"/>
  <c r="T50" i="6"/>
  <c r="U50" i="6"/>
  <c r="X50" i="6"/>
  <c r="K51" i="6"/>
  <c r="L51" i="6"/>
  <c r="M51" i="6"/>
  <c r="N51" i="6"/>
  <c r="O51" i="6"/>
  <c r="P51" i="6"/>
  <c r="Q51" i="6"/>
  <c r="R51" i="6"/>
  <c r="S51" i="6"/>
  <c r="T51" i="6"/>
  <c r="U51" i="6"/>
  <c r="O52" i="6"/>
  <c r="P52" i="6"/>
  <c r="Q52" i="6"/>
  <c r="R52" i="6"/>
  <c r="S52" i="6"/>
  <c r="T52" i="6"/>
  <c r="U52" i="6"/>
  <c r="X52" i="6"/>
  <c r="K53" i="6"/>
  <c r="L53" i="6"/>
  <c r="M53" i="6"/>
  <c r="N53" i="6"/>
  <c r="O53" i="6"/>
  <c r="P53" i="6"/>
  <c r="Q53" i="6"/>
  <c r="R53" i="6"/>
  <c r="S53" i="6"/>
  <c r="T53" i="6"/>
  <c r="U53" i="6"/>
  <c r="N54" i="6"/>
  <c r="O54" i="6"/>
  <c r="P54" i="6"/>
  <c r="Q54" i="6"/>
  <c r="R54" i="6"/>
  <c r="S54" i="6"/>
  <c r="T54" i="6"/>
  <c r="U54" i="6"/>
  <c r="X54" i="6"/>
  <c r="K55" i="6"/>
  <c r="L55" i="6"/>
  <c r="M55" i="6"/>
  <c r="N55" i="6"/>
  <c r="O55" i="6"/>
  <c r="P55" i="6"/>
  <c r="Q55" i="6"/>
  <c r="R55" i="6"/>
  <c r="S55" i="6"/>
  <c r="T55" i="6"/>
  <c r="U55" i="6"/>
  <c r="N56" i="6"/>
  <c r="O56" i="6"/>
  <c r="P56" i="6"/>
  <c r="Q56" i="6"/>
  <c r="R56" i="6"/>
  <c r="S56" i="6"/>
  <c r="T56" i="6"/>
  <c r="U56" i="6"/>
  <c r="X56" i="6"/>
  <c r="K57" i="6"/>
  <c r="L57" i="6"/>
  <c r="M57" i="6"/>
  <c r="N57" i="6"/>
  <c r="O57" i="6"/>
  <c r="P57" i="6"/>
  <c r="Q57" i="6"/>
  <c r="R57" i="6"/>
  <c r="S57" i="6"/>
  <c r="T57" i="6"/>
  <c r="U57" i="6"/>
  <c r="N58" i="6"/>
  <c r="O58" i="6"/>
  <c r="P58" i="6"/>
  <c r="Q58" i="6"/>
  <c r="R58" i="6"/>
  <c r="S58" i="6"/>
  <c r="T58" i="6"/>
  <c r="U58" i="6"/>
  <c r="X58" i="6"/>
  <c r="K59" i="6"/>
  <c r="L59" i="6"/>
  <c r="M59" i="6"/>
  <c r="N59" i="6"/>
  <c r="O59" i="6"/>
  <c r="P59" i="6"/>
  <c r="Q59" i="6"/>
  <c r="R59" i="6"/>
  <c r="S59" i="6"/>
  <c r="T59" i="6"/>
  <c r="U59" i="6"/>
  <c r="N60" i="6"/>
  <c r="O60" i="6"/>
  <c r="P60" i="6"/>
  <c r="Q60" i="6"/>
  <c r="R60" i="6"/>
  <c r="S60" i="6"/>
  <c r="T60" i="6"/>
  <c r="U60" i="6"/>
  <c r="X60" i="6"/>
  <c r="K61" i="6"/>
  <c r="L61" i="6"/>
  <c r="M61" i="6"/>
  <c r="N61" i="6"/>
  <c r="O61" i="6"/>
  <c r="P61" i="6"/>
  <c r="Q61" i="6"/>
  <c r="R61" i="6"/>
  <c r="S61" i="6"/>
  <c r="T61" i="6"/>
  <c r="U61" i="6"/>
  <c r="N62" i="6"/>
  <c r="O62" i="6"/>
  <c r="P62" i="6"/>
  <c r="Q62" i="6"/>
  <c r="R62" i="6"/>
  <c r="S62" i="6"/>
  <c r="T62" i="6"/>
  <c r="U62" i="6"/>
  <c r="X62" i="6"/>
  <c r="K63" i="6"/>
  <c r="L63" i="6"/>
  <c r="M63" i="6"/>
  <c r="N63" i="6"/>
  <c r="O63" i="6"/>
  <c r="P63" i="6"/>
  <c r="Q63" i="6"/>
  <c r="R63" i="6"/>
  <c r="S63" i="6"/>
  <c r="T63" i="6"/>
  <c r="U63" i="6"/>
  <c r="N64" i="6"/>
  <c r="O64" i="6"/>
  <c r="P64" i="6"/>
  <c r="Q64" i="6"/>
  <c r="R64" i="6"/>
  <c r="S64" i="6"/>
  <c r="T64" i="6"/>
  <c r="U64" i="6"/>
  <c r="X64" i="6"/>
  <c r="K65" i="6"/>
  <c r="L65" i="6"/>
  <c r="M65" i="6"/>
  <c r="N65" i="6"/>
  <c r="O65" i="6"/>
  <c r="P65" i="6"/>
  <c r="Q65" i="6"/>
  <c r="R65" i="6"/>
  <c r="S65" i="6"/>
  <c r="T65" i="6"/>
  <c r="U65" i="6"/>
  <c r="N66" i="6"/>
  <c r="O66" i="6"/>
  <c r="P66" i="6"/>
  <c r="Q66" i="6"/>
  <c r="R66" i="6"/>
  <c r="S66" i="6"/>
  <c r="T66" i="6"/>
  <c r="U66" i="6"/>
  <c r="X66" i="6"/>
  <c r="K67" i="6"/>
  <c r="L67" i="6"/>
  <c r="M67" i="6"/>
  <c r="N67" i="6"/>
  <c r="O67" i="6"/>
  <c r="P67" i="6"/>
  <c r="Q67" i="6"/>
  <c r="R67" i="6"/>
  <c r="S67" i="6"/>
  <c r="T67" i="6"/>
  <c r="U67" i="6"/>
  <c r="L68" i="6"/>
  <c r="M68" i="6"/>
  <c r="N68" i="6"/>
  <c r="O68" i="6"/>
  <c r="P68" i="6"/>
  <c r="Q68" i="6"/>
  <c r="R68" i="6"/>
  <c r="S68" i="6"/>
  <c r="T68" i="6"/>
  <c r="U68" i="6"/>
  <c r="X68" i="6"/>
  <c r="K15" i="12"/>
  <c r="L15" i="12"/>
  <c r="M15" i="12"/>
  <c r="N15" i="12"/>
  <c r="O15" i="12"/>
  <c r="P15" i="12"/>
  <c r="Q15" i="12"/>
  <c r="R15" i="12"/>
  <c r="S15" i="12"/>
  <c r="T15" i="12"/>
  <c r="U15" i="12"/>
  <c r="M16" i="12"/>
  <c r="Q16" i="12"/>
  <c r="R16" i="12"/>
  <c r="U16" i="12"/>
  <c r="K17" i="12"/>
  <c r="L17" i="12"/>
  <c r="M17" i="12"/>
  <c r="N17" i="12"/>
  <c r="O17" i="12"/>
  <c r="P17" i="12"/>
  <c r="Q17" i="12"/>
  <c r="R17" i="12"/>
  <c r="S17" i="12"/>
  <c r="T17" i="12"/>
  <c r="U17" i="12"/>
  <c r="M18" i="12"/>
  <c r="P18" i="12"/>
  <c r="R18" i="12"/>
  <c r="S18" i="12"/>
  <c r="T18" i="12"/>
  <c r="U18" i="12"/>
  <c r="X18" i="12"/>
  <c r="K19" i="12"/>
  <c r="L19" i="12"/>
  <c r="M19" i="12"/>
  <c r="N19" i="12"/>
  <c r="O19" i="12"/>
  <c r="P19" i="12"/>
  <c r="Q19" i="12"/>
  <c r="R19" i="12"/>
  <c r="S19" i="12"/>
  <c r="T19" i="12"/>
  <c r="U19" i="12"/>
  <c r="P20" i="12"/>
  <c r="R20" i="12"/>
  <c r="S20" i="12"/>
  <c r="T20" i="12"/>
  <c r="U20" i="12"/>
  <c r="X20" i="12"/>
  <c r="K21" i="12"/>
  <c r="L21" i="12"/>
  <c r="M21" i="12"/>
  <c r="N21" i="12"/>
  <c r="O21" i="12"/>
  <c r="P21" i="12"/>
  <c r="Q21" i="12"/>
  <c r="R21" i="12"/>
  <c r="S21" i="12"/>
  <c r="T21" i="12"/>
  <c r="U21" i="12"/>
  <c r="M22" i="12"/>
  <c r="P22" i="12"/>
  <c r="Q22" i="12"/>
  <c r="R22" i="12"/>
  <c r="S22" i="12"/>
  <c r="T22" i="12"/>
  <c r="U22" i="12"/>
  <c r="X22" i="12"/>
  <c r="K23" i="12"/>
  <c r="L23" i="12"/>
  <c r="M23" i="12"/>
  <c r="N23" i="12"/>
  <c r="O23" i="12"/>
  <c r="P23" i="12"/>
  <c r="Q23" i="12"/>
  <c r="R23" i="12"/>
  <c r="S23" i="12"/>
  <c r="T23" i="12"/>
  <c r="U23" i="12"/>
  <c r="O24" i="12"/>
  <c r="P24" i="12"/>
  <c r="Q24" i="12"/>
  <c r="R24" i="12"/>
  <c r="S24" i="12"/>
  <c r="T24" i="12"/>
  <c r="U24" i="12"/>
  <c r="X24" i="12"/>
  <c r="K25" i="12"/>
  <c r="L25" i="12"/>
  <c r="M25" i="12"/>
  <c r="N25" i="12"/>
  <c r="O25" i="12"/>
  <c r="P25" i="12"/>
  <c r="Q25" i="12"/>
  <c r="R25" i="12"/>
  <c r="S25" i="12"/>
  <c r="T25" i="12"/>
  <c r="U25" i="12"/>
  <c r="M26" i="12"/>
  <c r="O26" i="12"/>
  <c r="P26" i="12"/>
  <c r="Q26" i="12"/>
  <c r="R26" i="12"/>
  <c r="S26" i="12"/>
  <c r="T26" i="12"/>
  <c r="U26" i="12"/>
  <c r="X26" i="12"/>
  <c r="K27" i="12"/>
  <c r="L27" i="12"/>
  <c r="M27" i="12"/>
  <c r="N27" i="12"/>
  <c r="O27" i="12"/>
  <c r="P27" i="12"/>
  <c r="Q27" i="12"/>
  <c r="R27" i="12"/>
  <c r="S27" i="12"/>
  <c r="T27" i="12"/>
  <c r="U27" i="12"/>
  <c r="O28" i="12"/>
  <c r="P28" i="12"/>
  <c r="Q28" i="12"/>
  <c r="R28" i="12"/>
  <c r="T28" i="12"/>
  <c r="U28" i="12"/>
  <c r="X28" i="12"/>
  <c r="K29" i="12"/>
  <c r="L29" i="12"/>
  <c r="M29" i="12"/>
  <c r="N29" i="12"/>
  <c r="O29" i="12"/>
  <c r="P29" i="12"/>
  <c r="Q29" i="12"/>
  <c r="R29" i="12"/>
  <c r="S29" i="12"/>
  <c r="T29" i="12"/>
  <c r="U29" i="12"/>
  <c r="O30" i="12"/>
  <c r="P30" i="12"/>
  <c r="Q30" i="12"/>
  <c r="R30" i="12"/>
  <c r="S30" i="12"/>
  <c r="T30" i="12"/>
  <c r="U30" i="12"/>
  <c r="X30" i="12"/>
  <c r="K31" i="12"/>
  <c r="L31" i="12"/>
  <c r="M31" i="12"/>
  <c r="N31" i="12"/>
  <c r="O31" i="12"/>
  <c r="P31" i="12"/>
  <c r="Q31" i="12"/>
  <c r="R31" i="12"/>
  <c r="S31" i="12"/>
  <c r="T31" i="12"/>
  <c r="U31" i="12"/>
  <c r="M32" i="12"/>
  <c r="O32" i="12"/>
  <c r="P32" i="12"/>
  <c r="Q32" i="12"/>
  <c r="R32" i="12"/>
  <c r="S32" i="12"/>
  <c r="T32" i="12"/>
  <c r="U32" i="12"/>
  <c r="X32" i="12"/>
  <c r="K33" i="12"/>
  <c r="L33" i="12"/>
  <c r="M33" i="12"/>
  <c r="N33" i="12"/>
  <c r="O33" i="12"/>
  <c r="P33" i="12"/>
  <c r="Q33" i="12"/>
  <c r="R33" i="12"/>
  <c r="S33" i="12"/>
  <c r="T33" i="12"/>
  <c r="U33" i="12"/>
  <c r="M34" i="12"/>
  <c r="O34" i="12"/>
  <c r="P34" i="12"/>
  <c r="Q34" i="12"/>
  <c r="R34" i="12"/>
  <c r="S34" i="12"/>
  <c r="T34" i="12"/>
  <c r="U34" i="12"/>
  <c r="X34" i="12"/>
  <c r="K35" i="12"/>
  <c r="L35" i="12"/>
  <c r="M35" i="12"/>
  <c r="N35" i="12"/>
  <c r="O35" i="12"/>
  <c r="P35" i="12"/>
  <c r="Q35" i="12"/>
  <c r="R35" i="12"/>
  <c r="S35" i="12"/>
  <c r="T35" i="12"/>
  <c r="U35" i="12"/>
  <c r="M36" i="12"/>
  <c r="O36" i="12"/>
  <c r="P36" i="12"/>
  <c r="Q36" i="12"/>
  <c r="R36" i="12"/>
  <c r="S36" i="12"/>
  <c r="T36" i="12"/>
  <c r="U36" i="12"/>
  <c r="X36" i="12"/>
  <c r="K37" i="12"/>
  <c r="L37" i="12"/>
  <c r="M37" i="12"/>
  <c r="N37" i="12"/>
  <c r="O37" i="12"/>
  <c r="P37" i="12"/>
  <c r="Q37" i="12"/>
  <c r="R37" i="12"/>
  <c r="S37" i="12"/>
  <c r="T37" i="12"/>
  <c r="U37" i="12"/>
  <c r="M38" i="12"/>
  <c r="O38" i="12"/>
  <c r="P38" i="12"/>
  <c r="Q38" i="12"/>
  <c r="R38" i="12"/>
  <c r="S38" i="12"/>
  <c r="T38" i="12"/>
  <c r="U38" i="12"/>
  <c r="X38" i="12"/>
  <c r="K39" i="12"/>
  <c r="L39" i="12"/>
  <c r="M39" i="12"/>
  <c r="N39" i="12"/>
  <c r="O39" i="12"/>
  <c r="P39" i="12"/>
  <c r="Q39" i="12"/>
  <c r="R39" i="12"/>
  <c r="S39" i="12"/>
  <c r="T39" i="12"/>
  <c r="U39" i="12"/>
  <c r="M40" i="12"/>
  <c r="O40" i="12"/>
  <c r="P40" i="12"/>
  <c r="Q40" i="12"/>
  <c r="R40" i="12"/>
  <c r="S40" i="12"/>
  <c r="T40" i="12"/>
  <c r="U40" i="12"/>
  <c r="X40" i="12"/>
  <c r="K41" i="12"/>
  <c r="L41" i="12"/>
  <c r="M41" i="12"/>
  <c r="N41" i="12"/>
  <c r="O41" i="12"/>
  <c r="P41" i="12"/>
  <c r="Q41" i="12"/>
  <c r="R41" i="12"/>
  <c r="S41" i="12"/>
  <c r="T41" i="12"/>
  <c r="U41" i="12"/>
  <c r="M42" i="12"/>
  <c r="O42" i="12"/>
  <c r="P42" i="12"/>
  <c r="Q42" i="12"/>
  <c r="R42" i="12"/>
  <c r="S42" i="12"/>
  <c r="T42" i="12"/>
  <c r="U42" i="12"/>
  <c r="X42" i="12"/>
  <c r="K43" i="12"/>
  <c r="L43" i="12"/>
  <c r="M43" i="12"/>
  <c r="N43" i="12"/>
  <c r="O43" i="12"/>
  <c r="P43" i="12"/>
  <c r="Q43" i="12"/>
  <c r="R43" i="12"/>
  <c r="S43" i="12"/>
  <c r="T43" i="12"/>
  <c r="U43" i="12"/>
  <c r="M44" i="12"/>
  <c r="O44" i="12"/>
  <c r="P44" i="12"/>
  <c r="Q44" i="12"/>
  <c r="R44" i="12"/>
  <c r="S44" i="12"/>
  <c r="T44" i="12"/>
  <c r="U44" i="12"/>
  <c r="X44" i="12"/>
  <c r="K45" i="12"/>
  <c r="L45" i="12"/>
  <c r="M45" i="12"/>
  <c r="N45" i="12"/>
  <c r="O45" i="12"/>
  <c r="P45" i="12"/>
  <c r="Q45" i="12"/>
  <c r="R45" i="12"/>
  <c r="S45" i="12"/>
  <c r="T45" i="12"/>
  <c r="U45" i="12"/>
  <c r="M46" i="12"/>
  <c r="O46" i="12"/>
  <c r="P46" i="12"/>
  <c r="Q46" i="12"/>
  <c r="R46" i="12"/>
  <c r="S46" i="12"/>
  <c r="T46" i="12"/>
  <c r="U46" i="12"/>
  <c r="X46" i="12"/>
  <c r="K47" i="12"/>
  <c r="L47" i="12"/>
  <c r="M47" i="12"/>
  <c r="N47" i="12"/>
  <c r="O47" i="12"/>
  <c r="P47" i="12"/>
  <c r="Q47" i="12"/>
  <c r="R47" i="12"/>
  <c r="S47" i="12"/>
  <c r="T47" i="12"/>
  <c r="U47" i="12"/>
  <c r="M48" i="12"/>
  <c r="O48" i="12"/>
  <c r="P48" i="12"/>
  <c r="Q48" i="12"/>
  <c r="R48" i="12"/>
  <c r="S48" i="12"/>
  <c r="T48" i="12"/>
  <c r="U48" i="12"/>
  <c r="X48" i="12"/>
  <c r="K49" i="12"/>
  <c r="L49" i="12"/>
  <c r="M49" i="12"/>
  <c r="N49" i="12"/>
  <c r="O49" i="12"/>
  <c r="P49" i="12"/>
  <c r="Q49" i="12"/>
  <c r="R49" i="12"/>
  <c r="S49" i="12"/>
  <c r="T49" i="12"/>
  <c r="U49" i="12"/>
  <c r="M50" i="12"/>
  <c r="O50" i="12"/>
  <c r="P50" i="12"/>
  <c r="Q50" i="12"/>
  <c r="R50" i="12"/>
  <c r="S50" i="12"/>
  <c r="T50" i="12"/>
  <c r="U50" i="12"/>
  <c r="X50" i="12"/>
  <c r="K51" i="12"/>
  <c r="L51" i="12"/>
  <c r="M51" i="12"/>
  <c r="N51" i="12"/>
  <c r="O51" i="12"/>
  <c r="P51" i="12"/>
  <c r="Q51" i="12"/>
  <c r="R51" i="12"/>
  <c r="S51" i="12"/>
  <c r="T51" i="12"/>
  <c r="U51" i="12"/>
  <c r="O52" i="12"/>
  <c r="P52" i="12"/>
  <c r="Q52" i="12"/>
  <c r="R52" i="12"/>
  <c r="S52" i="12"/>
  <c r="T52" i="12"/>
  <c r="U52" i="12"/>
  <c r="X52" i="12"/>
  <c r="K53" i="12"/>
  <c r="L53" i="12"/>
  <c r="M53" i="12"/>
  <c r="N53" i="12"/>
  <c r="O53" i="12"/>
  <c r="P53" i="12"/>
  <c r="Q53" i="12"/>
  <c r="R53" i="12"/>
  <c r="S53" i="12"/>
  <c r="T53" i="12"/>
  <c r="U53" i="12"/>
  <c r="N54" i="12"/>
  <c r="O54" i="12"/>
  <c r="P54" i="12"/>
  <c r="Q54" i="12"/>
  <c r="R54" i="12"/>
  <c r="S54" i="12"/>
  <c r="T54" i="12"/>
  <c r="U54" i="12"/>
  <c r="X54" i="12"/>
  <c r="K55" i="12"/>
  <c r="L55" i="12"/>
  <c r="M55" i="12"/>
  <c r="N55" i="12"/>
  <c r="O55" i="12"/>
  <c r="P55" i="12"/>
  <c r="Q55" i="12"/>
  <c r="R55" i="12"/>
  <c r="S55" i="12"/>
  <c r="T55" i="12"/>
  <c r="U55" i="12"/>
  <c r="N56" i="12"/>
  <c r="O56" i="12"/>
  <c r="P56" i="12"/>
  <c r="Q56" i="12"/>
  <c r="R56" i="12"/>
  <c r="S56" i="12"/>
  <c r="T56" i="12"/>
  <c r="U56" i="12"/>
  <c r="X56" i="12"/>
  <c r="K57" i="12"/>
  <c r="L57" i="12"/>
  <c r="M57" i="12"/>
  <c r="N57" i="12"/>
  <c r="O57" i="12"/>
  <c r="P57" i="12"/>
  <c r="Q57" i="12"/>
  <c r="R57" i="12"/>
  <c r="S57" i="12"/>
  <c r="T57" i="12"/>
  <c r="U57" i="12"/>
  <c r="N58" i="12"/>
  <c r="O58" i="12"/>
  <c r="P58" i="12"/>
  <c r="Q58" i="12"/>
  <c r="R58" i="12"/>
  <c r="S58" i="12"/>
  <c r="T58" i="12"/>
  <c r="U58" i="12"/>
  <c r="X58" i="12"/>
  <c r="K59" i="12"/>
  <c r="L59" i="12"/>
  <c r="M59" i="12"/>
  <c r="N59" i="12"/>
  <c r="O59" i="12"/>
  <c r="P59" i="12"/>
  <c r="Q59" i="12"/>
  <c r="R59" i="12"/>
  <c r="S59" i="12"/>
  <c r="T59" i="12"/>
  <c r="U59" i="12"/>
  <c r="N60" i="12"/>
  <c r="O60" i="12"/>
  <c r="P60" i="12"/>
  <c r="Q60" i="12"/>
  <c r="R60" i="12"/>
  <c r="S60" i="12"/>
  <c r="T60" i="12"/>
  <c r="U60" i="12"/>
  <c r="X60" i="12"/>
  <c r="K61" i="12"/>
  <c r="L61" i="12"/>
  <c r="M61" i="12"/>
  <c r="N61" i="12"/>
  <c r="O61" i="12"/>
  <c r="P61" i="12"/>
  <c r="Q61" i="12"/>
  <c r="R61" i="12"/>
  <c r="S61" i="12"/>
  <c r="T61" i="12"/>
  <c r="U61" i="12"/>
  <c r="N62" i="12"/>
  <c r="O62" i="12"/>
  <c r="P62" i="12"/>
  <c r="Q62" i="12"/>
  <c r="R62" i="12"/>
  <c r="S62" i="12"/>
  <c r="T62" i="12"/>
  <c r="U62" i="12"/>
  <c r="X62" i="12"/>
  <c r="K63" i="12"/>
  <c r="L63" i="12"/>
  <c r="M63" i="12"/>
  <c r="N63" i="12"/>
  <c r="O63" i="12"/>
  <c r="P63" i="12"/>
  <c r="Q63" i="12"/>
  <c r="R63" i="12"/>
  <c r="S63" i="12"/>
  <c r="T63" i="12"/>
  <c r="U63" i="12"/>
  <c r="N64" i="12"/>
  <c r="O64" i="12"/>
  <c r="P64" i="12"/>
  <c r="Q64" i="12"/>
  <c r="R64" i="12"/>
  <c r="S64" i="12"/>
  <c r="T64" i="12"/>
  <c r="U64" i="12"/>
  <c r="X64" i="12"/>
  <c r="K65" i="12"/>
  <c r="L65" i="12"/>
  <c r="M65" i="12"/>
  <c r="N65" i="12"/>
  <c r="O65" i="12"/>
  <c r="P65" i="12"/>
  <c r="Q65" i="12"/>
  <c r="R65" i="12"/>
  <c r="S65" i="12"/>
  <c r="T65" i="12"/>
  <c r="U65" i="12"/>
  <c r="N66" i="12"/>
  <c r="O66" i="12"/>
  <c r="P66" i="12"/>
  <c r="Q66" i="12"/>
  <c r="R66" i="12"/>
  <c r="S66" i="12"/>
  <c r="T66" i="12"/>
  <c r="U66" i="12"/>
  <c r="X66" i="12"/>
  <c r="K67" i="12"/>
  <c r="L67" i="12"/>
  <c r="M67" i="12"/>
  <c r="N67" i="12"/>
  <c r="O67" i="12"/>
  <c r="P67" i="12"/>
  <c r="Q67" i="12"/>
  <c r="R67" i="12"/>
  <c r="S67" i="12"/>
  <c r="T67" i="12"/>
  <c r="U67" i="12"/>
  <c r="L68" i="12"/>
  <c r="M68" i="12"/>
  <c r="N68" i="12"/>
  <c r="O68" i="12"/>
  <c r="P68" i="12"/>
  <c r="Q68" i="12"/>
  <c r="R68" i="12"/>
  <c r="S68" i="12"/>
  <c r="T68" i="12"/>
  <c r="U68" i="12"/>
  <c r="X68" i="12"/>
  <c r="F7" i="2"/>
  <c r="F8" i="2"/>
  <c r="G8" i="2"/>
  <c r="H8" i="2"/>
  <c r="I8" i="2"/>
  <c r="J8" i="2"/>
  <c r="K8" i="2"/>
  <c r="L8" i="2"/>
  <c r="M8" i="2"/>
  <c r="N8" i="2"/>
  <c r="O8" i="2"/>
  <c r="P8" i="2"/>
  <c r="Q8" i="2"/>
  <c r="R8" i="2"/>
  <c r="G7" i="2"/>
  <c r="H7" i="2"/>
  <c r="I7" i="2"/>
  <c r="J7" i="2"/>
  <c r="K7" i="2"/>
  <c r="L7" i="2"/>
  <c r="M7" i="2"/>
  <c r="N7" i="2"/>
  <c r="O7" i="2"/>
  <c r="P7" i="2"/>
  <c r="Q7" i="2"/>
  <c r="R7" i="2"/>
  <c r="D9" i="2"/>
  <c r="F9" i="2"/>
  <c r="G9" i="2"/>
  <c r="H9" i="2"/>
  <c r="I9" i="2"/>
  <c r="J9" i="2"/>
  <c r="K9" i="2"/>
  <c r="L9" i="2"/>
  <c r="M9" i="2"/>
  <c r="N9" i="2"/>
  <c r="F12" i="2"/>
  <c r="G12" i="2"/>
  <c r="H12" i="2"/>
  <c r="I12" i="2"/>
  <c r="J12" i="2"/>
  <c r="K12" i="2"/>
  <c r="L12" i="2"/>
  <c r="M12" i="2"/>
  <c r="N12" i="2"/>
  <c r="O12" i="2"/>
  <c r="P12" i="2"/>
  <c r="Q12" i="2"/>
  <c r="R12" i="2"/>
  <c r="F14" i="2"/>
  <c r="G14" i="2"/>
  <c r="H14" i="2"/>
  <c r="I14" i="2"/>
  <c r="J14" i="2"/>
  <c r="K14" i="2"/>
  <c r="L14" i="2"/>
  <c r="M14" i="2"/>
  <c r="N14" i="2"/>
  <c r="O14" i="2"/>
  <c r="P14" i="2"/>
  <c r="Q14" i="2"/>
  <c r="R14" i="2"/>
  <c r="I21" i="2"/>
  <c r="J21" i="2"/>
  <c r="K21" i="2"/>
  <c r="L21" i="2"/>
  <c r="M21" i="2"/>
  <c r="F22" i="2"/>
  <c r="G22" i="2"/>
  <c r="H22" i="2"/>
  <c r="I22" i="2"/>
  <c r="J22" i="2"/>
  <c r="K22" i="2"/>
  <c r="L22" i="2"/>
  <c r="M22" i="2"/>
  <c r="N22" i="2"/>
  <c r="D23" i="2"/>
  <c r="E23" i="2"/>
  <c r="F23" i="2"/>
  <c r="G23" i="2"/>
  <c r="H23" i="2"/>
  <c r="I23" i="2"/>
  <c r="J23" i="2"/>
  <c r="K23" i="2"/>
  <c r="L23" i="2"/>
  <c r="M23" i="2"/>
  <c r="N23" i="2"/>
  <c r="O23" i="2"/>
  <c r="P23" i="2"/>
  <c r="Q23" i="2"/>
  <c r="R23" i="2"/>
  <c r="S23" i="2"/>
  <c r="T23" i="2"/>
  <c r="U23" i="2"/>
  <c r="V23" i="2"/>
  <c r="W23" i="2"/>
  <c r="X23" i="2"/>
  <c r="Y23" i="2"/>
  <c r="Z23" i="2"/>
  <c r="D24" i="2"/>
  <c r="E24" i="2"/>
  <c r="F24" i="2"/>
  <c r="G24" i="2"/>
  <c r="H24" i="2"/>
  <c r="I24" i="2"/>
  <c r="J24" i="2"/>
  <c r="K24" i="2"/>
  <c r="L24" i="2"/>
  <c r="M24" i="2"/>
  <c r="N24" i="2"/>
  <c r="O24" i="2"/>
  <c r="P24" i="2"/>
  <c r="Q24" i="2"/>
  <c r="R24" i="2"/>
  <c r="S24" i="2"/>
  <c r="T24" i="2"/>
  <c r="U24" i="2"/>
  <c r="V24" i="2"/>
  <c r="W24" i="2"/>
  <c r="X24" i="2"/>
  <c r="Y24" i="2"/>
  <c r="Z24" i="2"/>
  <c r="D27" i="2"/>
  <c r="E27" i="2"/>
  <c r="F27" i="2"/>
  <c r="G27" i="2"/>
  <c r="H27" i="2"/>
  <c r="I27" i="2"/>
  <c r="J27" i="2"/>
  <c r="K27" i="2"/>
  <c r="L27" i="2"/>
  <c r="M27" i="2"/>
  <c r="N27" i="2"/>
  <c r="O27" i="2"/>
  <c r="P27" i="2"/>
  <c r="Q27" i="2"/>
  <c r="R27" i="2"/>
  <c r="S27" i="2"/>
  <c r="T27" i="2"/>
  <c r="U27" i="2"/>
  <c r="V27" i="2"/>
  <c r="W27" i="2"/>
  <c r="X27" i="2"/>
  <c r="Y27" i="2"/>
  <c r="Z27" i="2"/>
  <c r="D28" i="2"/>
  <c r="E28" i="2"/>
  <c r="F28" i="2"/>
  <c r="G28" i="2"/>
  <c r="H28" i="2"/>
  <c r="I28" i="2"/>
  <c r="J28" i="2"/>
  <c r="K28" i="2"/>
  <c r="L28" i="2"/>
  <c r="M28" i="2"/>
  <c r="N28" i="2"/>
  <c r="O28" i="2"/>
  <c r="P28" i="2"/>
  <c r="Q28" i="2"/>
  <c r="R28" i="2"/>
  <c r="S28" i="2"/>
  <c r="T28" i="2"/>
  <c r="U28" i="2"/>
  <c r="V28" i="2"/>
  <c r="W28" i="2"/>
  <c r="X28" i="2"/>
  <c r="Y28" i="2"/>
  <c r="Z28" i="2"/>
  <c r="H30" i="2"/>
  <c r="H40" i="2"/>
  <c r="I40" i="2"/>
  <c r="I30" i="2"/>
  <c r="J30" i="2"/>
  <c r="K30" i="2"/>
  <c r="L30" i="2"/>
  <c r="M30" i="2"/>
  <c r="N30" i="2"/>
  <c r="O30" i="2"/>
  <c r="P30" i="2"/>
  <c r="Q30" i="2"/>
  <c r="R30" i="2"/>
  <c r="S30" i="2"/>
  <c r="T30" i="2"/>
  <c r="U30" i="2"/>
  <c r="V30" i="2"/>
  <c r="W30" i="2"/>
  <c r="X30" i="2"/>
  <c r="Y30" i="2"/>
  <c r="Z30" i="2"/>
  <c r="J31" i="2"/>
  <c r="K31" i="2"/>
  <c r="L31" i="2"/>
  <c r="M31" i="2"/>
  <c r="N31" i="2"/>
  <c r="O31" i="2"/>
  <c r="P31" i="2"/>
  <c r="Q31" i="2"/>
  <c r="R31" i="2"/>
  <c r="S31" i="2"/>
  <c r="T31" i="2"/>
  <c r="U31" i="2"/>
  <c r="V31" i="2"/>
  <c r="W31" i="2"/>
  <c r="X31" i="2"/>
  <c r="Y31" i="2"/>
  <c r="Z31" i="2"/>
  <c r="H33" i="2"/>
  <c r="I33" i="2"/>
  <c r="J33" i="2"/>
  <c r="K33" i="2"/>
  <c r="L33" i="2"/>
  <c r="M33" i="2"/>
  <c r="N33" i="2"/>
  <c r="O33" i="2"/>
  <c r="P33" i="2"/>
  <c r="Q33" i="2"/>
  <c r="R33" i="2"/>
  <c r="S33" i="2"/>
  <c r="T33" i="2"/>
  <c r="U33" i="2"/>
  <c r="V33" i="2"/>
  <c r="W33" i="2"/>
  <c r="X33" i="2"/>
  <c r="Y33" i="2"/>
  <c r="Z33" i="2"/>
  <c r="H34" i="2"/>
  <c r="I34" i="2"/>
  <c r="J34" i="2"/>
  <c r="K34" i="2"/>
  <c r="L34" i="2"/>
  <c r="M34" i="2"/>
  <c r="N34" i="2"/>
  <c r="O34" i="2"/>
  <c r="P34" i="2"/>
  <c r="Q34" i="2"/>
  <c r="R34" i="2"/>
  <c r="S34" i="2"/>
  <c r="T34" i="2"/>
  <c r="U34" i="2"/>
  <c r="V34" i="2"/>
  <c r="W34" i="2"/>
  <c r="X34" i="2"/>
  <c r="Y34" i="2"/>
  <c r="Z34" i="2"/>
  <c r="C36" i="2"/>
  <c r="E36" i="2"/>
  <c r="F36" i="2"/>
  <c r="G36" i="2"/>
  <c r="H36" i="2"/>
  <c r="I36" i="2"/>
  <c r="J36" i="2"/>
  <c r="K36" i="2"/>
  <c r="C37" i="2"/>
  <c r="E37" i="2"/>
  <c r="F37" i="2"/>
  <c r="G37" i="2"/>
  <c r="H37" i="2"/>
  <c r="I37" i="2"/>
  <c r="J37" i="2"/>
  <c r="K37" i="2"/>
  <c r="L37" i="2"/>
  <c r="M37" i="2"/>
  <c r="N37" i="2"/>
  <c r="O37" i="2"/>
  <c r="P37" i="2"/>
  <c r="Q37" i="2"/>
  <c r="R37" i="2"/>
  <c r="S37" i="2"/>
  <c r="D46" i="2"/>
  <c r="E46" i="2"/>
  <c r="F46" i="2"/>
  <c r="G46" i="2"/>
  <c r="H46" i="2"/>
  <c r="I46" i="2"/>
  <c r="J46" i="2"/>
  <c r="K46" i="2"/>
  <c r="L46" i="2"/>
  <c r="M46" i="2"/>
  <c r="N46" i="2"/>
  <c r="O46" i="2"/>
  <c r="P46" i="2"/>
  <c r="Q46" i="2"/>
  <c r="R46" i="2"/>
  <c r="S46" i="2"/>
  <c r="T46" i="2"/>
  <c r="U46" i="2"/>
  <c r="V46" i="2"/>
  <c r="W46" i="2"/>
  <c r="X46" i="2"/>
  <c r="Y46" i="2"/>
  <c r="Z46" i="2"/>
  <c r="D47" i="2"/>
  <c r="E47" i="2"/>
  <c r="F47" i="2"/>
  <c r="G47" i="2"/>
  <c r="H47" i="2"/>
  <c r="I47" i="2"/>
  <c r="J47" i="2"/>
  <c r="K47" i="2"/>
  <c r="L47" i="2"/>
  <c r="M47" i="2"/>
  <c r="N47" i="2"/>
  <c r="O47" i="2"/>
  <c r="P47" i="2"/>
  <c r="Q47" i="2"/>
  <c r="R47" i="2"/>
  <c r="S47" i="2"/>
  <c r="T47" i="2"/>
  <c r="U47" i="2"/>
  <c r="V47" i="2"/>
  <c r="W47" i="2"/>
  <c r="X47" i="2"/>
  <c r="Y47" i="2"/>
  <c r="Z47" i="2"/>
  <c r="D50" i="2"/>
  <c r="E50" i="2"/>
  <c r="F50" i="2"/>
  <c r="G50" i="2"/>
  <c r="H50" i="2"/>
  <c r="I50" i="2"/>
  <c r="J50" i="2"/>
  <c r="K50" i="2"/>
  <c r="L50" i="2"/>
  <c r="M50" i="2"/>
  <c r="N50" i="2"/>
  <c r="O50" i="2"/>
  <c r="P50" i="2"/>
  <c r="Q50" i="2"/>
  <c r="R50" i="2"/>
  <c r="S50" i="2"/>
  <c r="T50" i="2"/>
  <c r="U50" i="2"/>
  <c r="V50" i="2"/>
  <c r="W50" i="2"/>
  <c r="X50" i="2"/>
  <c r="Y50" i="2"/>
  <c r="Z50" i="2"/>
  <c r="D51" i="2"/>
  <c r="E51" i="2"/>
  <c r="F51" i="2"/>
  <c r="G51" i="2"/>
  <c r="H51" i="2"/>
  <c r="I51" i="2"/>
  <c r="J51" i="2"/>
  <c r="K51" i="2"/>
  <c r="L51" i="2"/>
  <c r="M51" i="2"/>
  <c r="N51" i="2"/>
  <c r="O51" i="2"/>
  <c r="P51" i="2"/>
  <c r="Q51" i="2"/>
  <c r="R51" i="2"/>
  <c r="S51" i="2"/>
  <c r="T51" i="2"/>
  <c r="U51" i="2"/>
  <c r="V51" i="2"/>
  <c r="W51" i="2"/>
  <c r="X51" i="2"/>
  <c r="Y51" i="2"/>
  <c r="Z51" i="2"/>
  <c r="G53" i="2"/>
  <c r="H53" i="2"/>
  <c r="I53" i="2"/>
  <c r="J53" i="2"/>
  <c r="K53" i="2"/>
  <c r="L53" i="2"/>
  <c r="M53" i="2"/>
  <c r="N53" i="2"/>
  <c r="O53" i="2"/>
  <c r="P53" i="2"/>
  <c r="Q53" i="2"/>
  <c r="R53" i="2"/>
  <c r="S53" i="2"/>
  <c r="T53" i="2"/>
  <c r="U53" i="2"/>
  <c r="V53" i="2"/>
  <c r="W53" i="2"/>
  <c r="X53" i="2"/>
  <c r="Y53" i="2"/>
  <c r="I54" i="2"/>
  <c r="J54" i="2"/>
  <c r="K54" i="2"/>
  <c r="L54" i="2"/>
  <c r="M54" i="2"/>
  <c r="N54" i="2"/>
  <c r="O54" i="2"/>
  <c r="P54" i="2"/>
  <c r="Q54" i="2"/>
  <c r="R54" i="2"/>
  <c r="S54" i="2"/>
  <c r="T54" i="2"/>
  <c r="U54" i="2"/>
  <c r="V54" i="2"/>
  <c r="W54" i="2"/>
  <c r="X54" i="2"/>
  <c r="Y54" i="2"/>
  <c r="G56" i="2"/>
  <c r="H56" i="2"/>
  <c r="I56" i="2"/>
  <c r="J56" i="2"/>
  <c r="K56" i="2"/>
  <c r="L56" i="2"/>
  <c r="M56" i="2"/>
  <c r="N56" i="2"/>
  <c r="O56" i="2"/>
  <c r="P56" i="2"/>
  <c r="Q56" i="2"/>
  <c r="R56" i="2"/>
  <c r="S56" i="2"/>
  <c r="T56" i="2"/>
  <c r="U56" i="2"/>
  <c r="V56" i="2"/>
  <c r="W56" i="2"/>
  <c r="X56" i="2"/>
  <c r="Y56" i="2"/>
  <c r="G57" i="2"/>
  <c r="H57" i="2"/>
  <c r="I57" i="2"/>
  <c r="J57" i="2"/>
  <c r="K57" i="2"/>
  <c r="L57" i="2"/>
  <c r="M57" i="2"/>
  <c r="N57" i="2"/>
  <c r="O57" i="2"/>
  <c r="P57" i="2"/>
  <c r="Q57" i="2"/>
  <c r="R57" i="2"/>
  <c r="S57" i="2"/>
  <c r="T57" i="2"/>
  <c r="U57" i="2"/>
  <c r="V57" i="2"/>
  <c r="W57" i="2"/>
  <c r="X57" i="2"/>
  <c r="Y57" i="2"/>
  <c r="C59" i="2"/>
  <c r="E59" i="2"/>
  <c r="F59" i="2"/>
  <c r="G59" i="2"/>
  <c r="H59" i="2"/>
  <c r="I59" i="2"/>
  <c r="J59" i="2"/>
  <c r="C60" i="2"/>
  <c r="E60" i="2"/>
  <c r="F60" i="2"/>
  <c r="G60" i="2"/>
  <c r="H60" i="2"/>
  <c r="I60" i="2"/>
  <c r="J60" i="2"/>
  <c r="K60" i="2"/>
  <c r="L60" i="2"/>
  <c r="M60" i="2"/>
  <c r="N60" i="2"/>
  <c r="O60" i="2"/>
  <c r="P60" i="2"/>
  <c r="Q60" i="2"/>
  <c r="R60" i="2"/>
  <c r="G63" i="2"/>
  <c r="H63" i="2"/>
  <c r="I63" i="2"/>
  <c r="J63" i="2"/>
  <c r="K63" i="2"/>
  <c r="L63" i="2"/>
  <c r="M63" i="2"/>
  <c r="N63" i="2"/>
  <c r="O63" i="2"/>
  <c r="P63" i="2"/>
  <c r="Q63" i="2"/>
  <c r="R63" i="2"/>
  <c r="S63" i="2"/>
  <c r="T63" i="2"/>
  <c r="U63" i="2"/>
  <c r="V63" i="2"/>
  <c r="W63" i="2"/>
  <c r="X63" i="2"/>
  <c r="Y63" i="2"/>
  <c r="D100" i="2"/>
  <c r="E100" i="2"/>
  <c r="F100" i="2"/>
  <c r="G100" i="2"/>
  <c r="H100" i="2"/>
  <c r="I100" i="2"/>
  <c r="J100" i="2"/>
  <c r="K100" i="2"/>
  <c r="L100" i="2"/>
  <c r="M100" i="2"/>
  <c r="N100" i="2"/>
  <c r="O100" i="2"/>
  <c r="P100" i="2"/>
  <c r="Q100" i="2"/>
  <c r="R100" i="2"/>
  <c r="S100" i="2"/>
  <c r="T100" i="2"/>
  <c r="U100" i="2"/>
  <c r="V100" i="2"/>
  <c r="W100" i="2"/>
  <c r="X100" i="2"/>
  <c r="Y100" i="2"/>
  <c r="Z100" i="2"/>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I206" i="9"/>
  <c r="I207" i="9"/>
  <c r="I208" i="9"/>
  <c r="I209" i="9"/>
  <c r="I210" i="9"/>
  <c r="I211" i="9"/>
  <c r="I212" i="9"/>
  <c r="I213" i="9"/>
  <c r="I214" i="9"/>
  <c r="I215" i="9"/>
  <c r="I216" i="9"/>
  <c r="I217" i="9"/>
  <c r="I218" i="9"/>
  <c r="I219" i="9"/>
  <c r="I220" i="9"/>
  <c r="I221" i="9"/>
  <c r="I222" i="9"/>
  <c r="I223" i="9"/>
  <c r="I224" i="9"/>
  <c r="I225" i="9"/>
  <c r="I226" i="9"/>
  <c r="I227" i="9"/>
  <c r="I228" i="9"/>
  <c r="I229" i="9"/>
  <c r="I230" i="9"/>
  <c r="I231" i="9"/>
  <c r="I232" i="9"/>
  <c r="I233" i="9"/>
  <c r="I234" i="9"/>
  <c r="I235" i="9"/>
  <c r="I236" i="9"/>
  <c r="I237" i="9"/>
  <c r="I238" i="9"/>
  <c r="I239" i="9"/>
  <c r="I240" i="9"/>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L36" i="2"/>
  <c r="K39" i="2"/>
  <c r="K59" i="2"/>
  <c r="K62" i="2"/>
  <c r="J40" i="2"/>
  <c r="K40" i="2"/>
  <c r="L40" i="2"/>
  <c r="M40" i="2"/>
  <c r="N40" i="2"/>
  <c r="O40" i="2"/>
  <c r="P40" i="2"/>
  <c r="Q40" i="2"/>
  <c r="R40" i="2"/>
  <c r="S40" i="2"/>
  <c r="T40" i="2"/>
  <c r="U40" i="2"/>
  <c r="V40" i="2"/>
  <c r="W40" i="2"/>
  <c r="X40" i="2"/>
  <c r="Y40" i="2"/>
  <c r="Z40" i="2"/>
  <c r="L62" i="2"/>
  <c r="L59" i="2"/>
  <c r="L39" i="2"/>
  <c r="M36" i="2"/>
  <c r="M62" i="2"/>
  <c r="M59" i="2"/>
  <c r="M39" i="2"/>
  <c r="N36" i="2"/>
  <c r="N59" i="2"/>
  <c r="O59" i="2"/>
  <c r="P59" i="2"/>
  <c r="Q59" i="2"/>
  <c r="R59" i="2"/>
  <c r="N62" i="2"/>
  <c r="N39" i="2"/>
  <c r="O36" i="2"/>
  <c r="P36" i="2"/>
  <c r="Q36" i="2"/>
  <c r="R36" i="2"/>
  <c r="S36" i="2"/>
  <c r="C26" i="5"/>
  <c r="C74" i="5"/>
  <c r="C170" i="5"/>
  <c r="C194" i="5"/>
  <c r="C317" i="5"/>
  <c r="C365" i="5"/>
  <c r="B86" i="5"/>
  <c r="A86" i="5"/>
  <c r="B182" i="5"/>
  <c r="A182" i="5"/>
  <c r="B440" i="5"/>
  <c r="A440" i="5"/>
  <c r="B347" i="5"/>
  <c r="A347" i="5"/>
  <c r="B284" i="5"/>
  <c r="A284" i="5"/>
  <c r="B224" i="5"/>
  <c r="B212" i="5"/>
  <c r="A212" i="5"/>
  <c r="B176" i="5"/>
  <c r="A176" i="5"/>
  <c r="B164" i="5"/>
  <c r="A164" i="5"/>
  <c r="B116" i="5"/>
  <c r="A116" i="5"/>
  <c r="B92" i="5"/>
  <c r="A92" i="5"/>
  <c r="B56" i="5"/>
  <c r="A56" i="5"/>
  <c r="B44" i="5"/>
  <c r="A44" i="5"/>
  <c r="C431" i="5"/>
  <c r="C419" i="5"/>
  <c r="C371" i="5"/>
  <c r="C347" i="5"/>
  <c r="C299" i="5"/>
  <c r="C287" i="5"/>
  <c r="C239" i="5"/>
  <c r="C227" i="5"/>
  <c r="C179" i="5"/>
  <c r="C155" i="5"/>
  <c r="C107" i="5"/>
  <c r="C95" i="5"/>
  <c r="C47" i="5"/>
  <c r="C35" i="5"/>
  <c r="B383" i="5"/>
  <c r="B296" i="5"/>
  <c r="A296" i="5"/>
  <c r="B245" i="5"/>
  <c r="B233" i="5"/>
  <c r="B173" i="5"/>
  <c r="A173" i="5"/>
  <c r="B137" i="5"/>
  <c r="B125" i="5"/>
  <c r="A125" i="5"/>
  <c r="B89" i="5"/>
  <c r="A89" i="5"/>
  <c r="B77" i="5"/>
  <c r="A77" i="5"/>
  <c r="B29" i="5"/>
  <c r="A29" i="5"/>
  <c r="C428" i="5"/>
  <c r="C380" i="5"/>
  <c r="C368" i="5"/>
  <c r="C320" i="5"/>
  <c r="C308" i="5"/>
  <c r="C260" i="5"/>
  <c r="C236" i="5"/>
  <c r="C188" i="5"/>
  <c r="C176" i="5"/>
  <c r="C128" i="5"/>
  <c r="C116" i="5"/>
  <c r="C68" i="5"/>
  <c r="C44" i="5"/>
  <c r="B395" i="5"/>
  <c r="B371" i="5"/>
  <c r="A371" i="5"/>
  <c r="B302" i="5"/>
  <c r="B287" i="5"/>
  <c r="A287" i="5"/>
  <c r="B251" i="5"/>
  <c r="A251" i="5"/>
  <c r="B239" i="5"/>
  <c r="A239" i="5"/>
  <c r="B203" i="5"/>
  <c r="A203" i="5"/>
  <c r="B191" i="5"/>
  <c r="A191" i="5"/>
  <c r="B155" i="5"/>
  <c r="B143" i="5"/>
  <c r="B107" i="5"/>
  <c r="A107" i="5"/>
  <c r="B83" i="5"/>
  <c r="A83" i="5"/>
  <c r="B47" i="5"/>
  <c r="A47" i="5"/>
  <c r="B35" i="5"/>
  <c r="A35" i="5"/>
  <c r="C410" i="5"/>
  <c r="C398" i="5"/>
  <c r="C350" i="5"/>
  <c r="C326" i="5"/>
  <c r="C278" i="5"/>
  <c r="C266" i="5"/>
  <c r="C113" i="5"/>
  <c r="C137" i="5"/>
  <c r="C233" i="5"/>
  <c r="C305" i="5"/>
  <c r="B26" i="5"/>
  <c r="A26" i="5"/>
  <c r="B74" i="5"/>
  <c r="A74" i="5"/>
  <c r="B266" i="5"/>
  <c r="B410" i="5"/>
  <c r="A410" i="5"/>
  <c r="B293" i="5"/>
  <c r="A293" i="5"/>
  <c r="B341" i="5"/>
  <c r="A341" i="5"/>
  <c r="B365" i="5"/>
  <c r="A365" i="5"/>
  <c r="B401" i="5"/>
  <c r="B413" i="5"/>
  <c r="A266" i="5"/>
  <c r="A302" i="5"/>
  <c r="A143" i="5"/>
  <c r="A137" i="5"/>
  <c r="A233" i="5"/>
  <c r="A155" i="5"/>
  <c r="A245" i="5"/>
  <c r="A401" i="5"/>
  <c r="A413" i="5"/>
  <c r="A383" i="5"/>
  <c r="A395" i="5"/>
  <c r="A224" i="5"/>
  <c r="B425" i="5"/>
  <c r="A425" i="5"/>
  <c r="B377" i="5"/>
  <c r="A377" i="5"/>
  <c r="B317" i="5"/>
  <c r="A317" i="5"/>
  <c r="B422" i="5"/>
  <c r="A422" i="5"/>
  <c r="B374" i="5"/>
  <c r="A374" i="5"/>
  <c r="B122" i="5"/>
  <c r="A122" i="5"/>
  <c r="C353" i="5"/>
  <c r="C185" i="5"/>
  <c r="C41" i="5"/>
  <c r="C314" i="5"/>
  <c r="C374" i="5"/>
  <c r="C446" i="5"/>
  <c r="B71" i="5"/>
  <c r="A71" i="5"/>
  <c r="B227" i="5"/>
  <c r="A227" i="5"/>
  <c r="B275" i="5"/>
  <c r="A275" i="5"/>
  <c r="B350" i="5"/>
  <c r="A350" i="5"/>
  <c r="C32" i="5"/>
  <c r="C92" i="5"/>
  <c r="C164" i="5"/>
  <c r="C224" i="5"/>
  <c r="C284" i="5"/>
  <c r="C356" i="5"/>
  <c r="C416" i="5"/>
  <c r="B53" i="5"/>
  <c r="A53" i="5"/>
  <c r="B113" i="5"/>
  <c r="A113" i="5"/>
  <c r="B161" i="5"/>
  <c r="A161" i="5"/>
  <c r="B209" i="5"/>
  <c r="A209" i="5"/>
  <c r="B281" i="5"/>
  <c r="A281" i="5"/>
  <c r="B344" i="5"/>
  <c r="A344" i="5"/>
  <c r="B407" i="5"/>
  <c r="A407" i="5"/>
  <c r="C83" i="5"/>
  <c r="C143" i="5"/>
  <c r="C203" i="5"/>
  <c r="C275" i="5"/>
  <c r="C335" i="5"/>
  <c r="C395" i="5"/>
  <c r="B80" i="5"/>
  <c r="A80" i="5"/>
  <c r="B140" i="5"/>
  <c r="A140" i="5"/>
  <c r="B200" i="5"/>
  <c r="A200" i="5"/>
  <c r="B260" i="5"/>
  <c r="A260" i="5"/>
  <c r="B314" i="5"/>
  <c r="A314" i="5"/>
  <c r="B416" i="5"/>
  <c r="A416" i="5"/>
  <c r="B230" i="5"/>
  <c r="A230" i="5"/>
  <c r="B38" i="5"/>
  <c r="A38" i="5"/>
  <c r="C218" i="5"/>
  <c r="C98" i="5"/>
  <c r="C20" i="5"/>
  <c r="C101" i="5"/>
  <c r="C197" i="5"/>
  <c r="C329" i="5"/>
  <c r="B23" i="5"/>
  <c r="A23" i="5"/>
  <c r="B206" i="5"/>
  <c r="A206" i="5"/>
  <c r="B449" i="5"/>
  <c r="A449" i="5"/>
  <c r="B290" i="5"/>
  <c r="A290" i="5"/>
  <c r="B194" i="5"/>
  <c r="A194" i="5"/>
  <c r="B98" i="5"/>
  <c r="A98" i="5"/>
  <c r="B20" i="5"/>
  <c r="A20" i="5"/>
  <c r="C389" i="5"/>
  <c r="C293" i="5"/>
  <c r="C230" i="5"/>
  <c r="C182" i="5"/>
  <c r="C134" i="5"/>
  <c r="C86" i="5"/>
  <c r="C38" i="5"/>
  <c r="C17" i="5"/>
  <c r="C50" i="5"/>
  <c r="C146" i="5"/>
  <c r="C242" i="5"/>
  <c r="C413" i="5"/>
  <c r="B134" i="5"/>
  <c r="A134" i="5"/>
  <c r="B338" i="5"/>
  <c r="A338" i="5"/>
  <c r="B392" i="5"/>
  <c r="A392" i="5"/>
  <c r="B332" i="5"/>
  <c r="A332" i="5"/>
  <c r="B272" i="5"/>
  <c r="A272" i="5"/>
  <c r="B236" i="5"/>
  <c r="A236" i="5"/>
  <c r="B188" i="5"/>
  <c r="A188" i="5"/>
  <c r="B152" i="5"/>
  <c r="A152" i="5"/>
  <c r="B104" i="5"/>
  <c r="A104" i="5"/>
  <c r="B68" i="5"/>
  <c r="A68" i="5"/>
  <c r="B32" i="5"/>
  <c r="A32" i="5"/>
  <c r="C407" i="5"/>
  <c r="C359" i="5"/>
  <c r="C311" i="5"/>
  <c r="C263" i="5"/>
  <c r="C215" i="5"/>
  <c r="C167" i="5"/>
  <c r="C119" i="5"/>
  <c r="C71" i="5"/>
  <c r="B431" i="5"/>
  <c r="A431" i="5"/>
  <c r="B359" i="5"/>
  <c r="A359" i="5"/>
  <c r="B311" i="5"/>
  <c r="A311" i="5"/>
  <c r="B269" i="5"/>
  <c r="A269" i="5"/>
  <c r="B221" i="5"/>
  <c r="A221" i="5"/>
  <c r="B185" i="5"/>
  <c r="A185" i="5"/>
  <c r="B65" i="5"/>
  <c r="A65" i="5"/>
  <c r="C440" i="5"/>
  <c r="C392" i="5"/>
  <c r="C344" i="5"/>
  <c r="C296" i="5"/>
  <c r="C248" i="5"/>
  <c r="C200" i="5"/>
  <c r="C152" i="5"/>
  <c r="C104" i="5"/>
  <c r="C56" i="5"/>
  <c r="B419" i="5"/>
  <c r="A419" i="5"/>
  <c r="B335" i="5"/>
  <c r="A335" i="5"/>
  <c r="B215" i="5"/>
  <c r="A215" i="5"/>
  <c r="B179" i="5"/>
  <c r="A179" i="5"/>
  <c r="B131" i="5"/>
  <c r="A131" i="5"/>
  <c r="B95" i="5"/>
  <c r="A95" i="5"/>
  <c r="C434" i="5"/>
  <c r="C386" i="5"/>
  <c r="C338" i="5"/>
  <c r="C290" i="5"/>
  <c r="C65" i="5"/>
  <c r="C161" i="5"/>
  <c r="C257" i="5"/>
  <c r="C449" i="5"/>
  <c r="B170" i="5"/>
  <c r="A170" i="5"/>
  <c r="B323" i="5"/>
  <c r="A323" i="5"/>
  <c r="B362" i="5"/>
  <c r="A362" i="5"/>
  <c r="B398" i="5"/>
  <c r="A398" i="5"/>
  <c r="B434" i="5"/>
  <c r="A434" i="5"/>
  <c r="B305" i="5"/>
  <c r="A305" i="5"/>
  <c r="B353" i="5"/>
  <c r="A353" i="5"/>
  <c r="B356" i="5"/>
  <c r="A356" i="5"/>
  <c r="B242" i="5"/>
  <c r="A242" i="5"/>
  <c r="B146" i="5"/>
  <c r="A146" i="5"/>
  <c r="B50" i="5"/>
  <c r="A50" i="5"/>
  <c r="C437" i="5"/>
  <c r="C341" i="5"/>
  <c r="C254" i="5"/>
  <c r="C206" i="5"/>
  <c r="C158" i="5"/>
  <c r="C110" i="5"/>
  <c r="C62" i="5"/>
  <c r="C23" i="5"/>
  <c r="C14" i="5"/>
  <c r="B428" i="5"/>
  <c r="A428" i="5"/>
  <c r="B437" i="5"/>
  <c r="A437" i="5"/>
  <c r="B389" i="5"/>
  <c r="A389" i="5"/>
  <c r="B329" i="5"/>
  <c r="A329" i="5"/>
  <c r="B446" i="5"/>
  <c r="A446" i="5"/>
  <c r="B386" i="5"/>
  <c r="A386" i="5"/>
  <c r="B404" i="5"/>
  <c r="A404" i="5"/>
  <c r="B218" i="5"/>
  <c r="A218" i="5"/>
  <c r="C401" i="5"/>
  <c r="C209" i="5"/>
  <c r="C89" i="5"/>
  <c r="C302" i="5"/>
  <c r="C362" i="5"/>
  <c r="C422" i="5"/>
  <c r="B59" i="5"/>
  <c r="A59" i="5"/>
  <c r="B119" i="5"/>
  <c r="A119" i="5"/>
  <c r="B167" i="5"/>
  <c r="A167" i="5"/>
  <c r="B263" i="5"/>
  <c r="A263" i="5"/>
  <c r="B320" i="5"/>
  <c r="A320" i="5"/>
  <c r="B443" i="5"/>
  <c r="A443" i="5"/>
  <c r="C80" i="5"/>
  <c r="C140" i="5"/>
  <c r="C212" i="5"/>
  <c r="C272" i="5"/>
  <c r="C332" i="5"/>
  <c r="C404" i="5"/>
  <c r="B41" i="5"/>
  <c r="A41" i="5"/>
  <c r="B101" i="5"/>
  <c r="A101" i="5"/>
  <c r="B149" i="5"/>
  <c r="A149" i="5"/>
  <c r="B257" i="5"/>
  <c r="A257" i="5"/>
  <c r="B326" i="5"/>
  <c r="A326" i="5"/>
  <c r="C59" i="5"/>
  <c r="C131" i="5"/>
  <c r="C191" i="5"/>
  <c r="C251" i="5"/>
  <c r="C323" i="5"/>
  <c r="C383" i="5"/>
  <c r="C443" i="5"/>
  <c r="B128" i="5"/>
  <c r="A128" i="5"/>
  <c r="B248" i="5"/>
  <c r="A248" i="5"/>
  <c r="B299" i="5"/>
  <c r="A299" i="5"/>
  <c r="B368" i="5"/>
  <c r="A368" i="5"/>
  <c r="B278" i="5"/>
  <c r="A278" i="5"/>
  <c r="C269" i="5"/>
  <c r="C122" i="5"/>
  <c r="B14" i="5"/>
  <c r="A14" i="5"/>
  <c r="C77" i="5"/>
  <c r="C173" i="5"/>
  <c r="C281" i="5"/>
  <c r="B17" i="5"/>
  <c r="A17" i="5"/>
  <c r="B158" i="5"/>
  <c r="A158" i="5"/>
  <c r="B380" i="5"/>
  <c r="A380" i="5"/>
</calcChain>
</file>

<file path=xl/comments1.xml><?xml version="1.0" encoding="utf-8"?>
<comments xmlns="http://schemas.openxmlformats.org/spreadsheetml/2006/main">
  <authors>
    <author>TO101983</author>
  </authors>
  <commentList>
    <comment ref="H8" authorId="0" shapeId="0">
      <text>
        <r>
          <rPr>
            <b/>
            <sz val="8"/>
            <color indexed="81"/>
            <rFont val="Tahoma"/>
            <family val="2"/>
          </rPr>
          <t>TO101983:</t>
        </r>
        <r>
          <rPr>
            <sz val="8"/>
            <color indexed="81"/>
            <rFont val="Tahoma"/>
            <family val="2"/>
          </rPr>
          <t xml:space="preserve">
Not Started
Work in Progress
Delivered</t>
        </r>
      </text>
    </comment>
  </commentList>
</comments>
</file>

<file path=xl/comments2.xml><?xml version="1.0" encoding="utf-8"?>
<comments xmlns="http://schemas.openxmlformats.org/spreadsheetml/2006/main">
  <authors>
    <author>TO101983</author>
  </authors>
  <commentList>
    <comment ref="I8" authorId="0" shapeId="0">
      <text>
        <r>
          <rPr>
            <b/>
            <sz val="8"/>
            <color indexed="81"/>
            <rFont val="Tahoma"/>
            <family val="2"/>
          </rPr>
          <t>TO101983:</t>
        </r>
        <r>
          <rPr>
            <sz val="8"/>
            <color indexed="81"/>
            <rFont val="Tahoma"/>
            <family val="2"/>
          </rPr>
          <t xml:space="preserve">
Not Started
Work in Progress
Delivered</t>
        </r>
      </text>
    </comment>
  </commentList>
</comments>
</file>

<file path=xl/comments3.xml><?xml version="1.0" encoding="utf-8"?>
<comments xmlns="http://schemas.openxmlformats.org/spreadsheetml/2006/main">
  <authors>
    <author>TO101983</author>
  </authors>
  <commentList>
    <comment ref="G8" authorId="0" shapeId="0">
      <text>
        <r>
          <rPr>
            <b/>
            <sz val="8"/>
            <color indexed="81"/>
            <rFont val="Tahoma"/>
            <family val="2"/>
          </rPr>
          <t>TO101983:</t>
        </r>
        <r>
          <rPr>
            <sz val="8"/>
            <color indexed="81"/>
            <rFont val="Tahoma"/>
            <family val="2"/>
          </rPr>
          <t xml:space="preserve">
Not Started
Work in Progress
Delivered</t>
        </r>
      </text>
    </comment>
  </commentList>
</comments>
</file>

<file path=xl/comments4.xml><?xml version="1.0" encoding="utf-8"?>
<comments xmlns="http://schemas.openxmlformats.org/spreadsheetml/2006/main">
  <authors>
    <author>TO101983</author>
  </authors>
  <commentList>
    <comment ref="G8" authorId="0" shapeId="0">
      <text>
        <r>
          <rPr>
            <b/>
            <sz val="8"/>
            <color indexed="81"/>
            <rFont val="Tahoma"/>
            <family val="2"/>
          </rPr>
          <t>TO101983:</t>
        </r>
        <r>
          <rPr>
            <sz val="8"/>
            <color indexed="81"/>
            <rFont val="Tahoma"/>
            <family val="2"/>
          </rPr>
          <t xml:space="preserve">
Not Started
Work in Progress
Delivered</t>
        </r>
      </text>
    </comment>
  </commentList>
</comments>
</file>

<file path=xl/comments5.xml><?xml version="1.0" encoding="utf-8"?>
<comments xmlns="http://schemas.openxmlformats.org/spreadsheetml/2006/main">
  <authors>
    <author>GRUSZKA Christophe</author>
  </authors>
  <commentList>
    <comment ref="B23" authorId="0" shapeId="0">
      <text>
        <r>
          <rPr>
            <b/>
            <sz val="8"/>
            <color indexed="81"/>
            <rFont val="Tahoma"/>
            <family val="2"/>
          </rPr>
          <t>GRUSZKA Christophe:</t>
        </r>
        <r>
          <rPr>
            <sz val="8"/>
            <color indexed="81"/>
            <rFont val="Tahoma"/>
            <family val="2"/>
          </rPr>
          <t xml:space="preserve">
Gammes
10056733 à 736</t>
        </r>
      </text>
    </comment>
    <comment ref="B24" authorId="0" shapeId="0">
      <text>
        <r>
          <rPr>
            <b/>
            <sz val="8"/>
            <color indexed="81"/>
            <rFont val="Tahoma"/>
            <family val="2"/>
          </rPr>
          <t>GRUSZKA Christophe:</t>
        </r>
        <r>
          <rPr>
            <sz val="8"/>
            <color indexed="81"/>
            <rFont val="Tahoma"/>
            <family val="2"/>
          </rPr>
          <t xml:space="preserve">
Gammes
10056737 à 740</t>
        </r>
      </text>
    </comment>
    <comment ref="B46" authorId="0" shapeId="0">
      <text>
        <r>
          <rPr>
            <b/>
            <sz val="8"/>
            <color indexed="81"/>
            <rFont val="Tahoma"/>
            <family val="2"/>
          </rPr>
          <t>GRUSZKA Christophe:</t>
        </r>
        <r>
          <rPr>
            <sz val="8"/>
            <color indexed="81"/>
            <rFont val="Tahoma"/>
            <family val="2"/>
          </rPr>
          <t xml:space="preserve">
Gammes
10056733 à 736</t>
        </r>
      </text>
    </comment>
    <comment ref="B47" authorId="0" shapeId="0">
      <text>
        <r>
          <rPr>
            <b/>
            <sz val="8"/>
            <color indexed="81"/>
            <rFont val="Tahoma"/>
            <family val="2"/>
          </rPr>
          <t>GRUSZKA Christophe:</t>
        </r>
        <r>
          <rPr>
            <sz val="8"/>
            <color indexed="81"/>
            <rFont val="Tahoma"/>
            <family val="2"/>
          </rPr>
          <t xml:space="preserve">
Gammes
10056737 à 740</t>
        </r>
      </text>
    </comment>
  </commentList>
</comments>
</file>

<file path=xl/comments6.xml><?xml version="1.0" encoding="utf-8"?>
<comments xmlns="http://schemas.openxmlformats.org/spreadsheetml/2006/main">
  <authors>
    <author>PINEAU, Matthieu (EUROGICIEL INGENIERIE)</author>
  </authors>
  <commentList>
    <comment ref="G2" authorId="0" shapeId="0">
      <text>
        <r>
          <rPr>
            <b/>
            <sz val="9"/>
            <color indexed="81"/>
            <rFont val="Tahoma"/>
            <family val="2"/>
          </rPr>
          <t>Date de livraison prévue de :
- Série : PO du produit fini
- Dev : focus sur une étape du processus de production</t>
        </r>
      </text>
    </comment>
    <comment ref="H2" authorId="0" shapeId="0">
      <text>
        <r>
          <rPr>
            <b/>
            <sz val="9"/>
            <color indexed="81"/>
            <rFont val="Tahoma"/>
            <family val="2"/>
          </rPr>
          <t>Date de livraison réelle de :
- PO PP (série) : PO du produit fini
- PO CP (dev) : focus sur une étape du processus de production</t>
        </r>
        <r>
          <rPr>
            <sz val="9"/>
            <color indexed="81"/>
            <rFont val="Tahoma"/>
            <family val="2"/>
          </rPr>
          <t xml:space="preserve">
</t>
        </r>
      </text>
    </comment>
    <comment ref="P2" authorId="0" shapeId="0">
      <text>
        <r>
          <rPr>
            <b/>
            <sz val="9"/>
            <color indexed="81"/>
            <rFont val="Tahoma"/>
            <family val="2"/>
          </rPr>
          <t xml:space="preserve">What </t>
        </r>
        <r>
          <rPr>
            <sz val="9"/>
            <color indexed="81"/>
            <rFont val="Tahoma"/>
            <family val="2"/>
          </rPr>
          <t>action has been put in place to make sure the problem will not reoccur?</t>
        </r>
      </text>
    </comment>
  </commentList>
</comments>
</file>

<file path=xl/sharedStrings.xml><?xml version="1.0" encoding="utf-8"?>
<sst xmlns="http://schemas.openxmlformats.org/spreadsheetml/2006/main" count="2022" uniqueCount="780">
  <si>
    <t xml:space="preserve"> </t>
  </si>
  <si>
    <t>MECACHROME</t>
  </si>
  <si>
    <t>Targetted / Planned date</t>
  </si>
  <si>
    <t>Standard</t>
  </si>
  <si>
    <t>LIVRABLES</t>
  </si>
  <si>
    <t>REF</t>
  </si>
  <si>
    <t>DESCRIPTION</t>
  </si>
  <si>
    <t>Qté</t>
  </si>
  <si>
    <t>Lot</t>
  </si>
  <si>
    <t>STATUS</t>
  </si>
  <si>
    <t>identifiant piece</t>
  </si>
  <si>
    <t>date</t>
  </si>
  <si>
    <t>CRITICAL ISSUES 
or
Comments</t>
  </si>
  <si>
    <t>DANC - Déro</t>
  </si>
  <si>
    <t>CYCLE</t>
  </si>
  <si>
    <t>N/A</t>
  </si>
  <si>
    <t>WIP</t>
  </si>
  <si>
    <t>Target</t>
  </si>
  <si>
    <t>Forecast</t>
  </si>
  <si>
    <t>Risk of delay</t>
  </si>
  <si>
    <t>On time</t>
  </si>
  <si>
    <t>Blocked</t>
  </si>
  <si>
    <t>OP100</t>
  </si>
  <si>
    <t>OP200</t>
  </si>
  <si>
    <t>OP300</t>
  </si>
  <si>
    <t>OP400</t>
  </si>
  <si>
    <t>OP450/OP500</t>
  </si>
  <si>
    <t>OP500/OP600</t>
  </si>
  <si>
    <t>Raw Material delivery</t>
  </si>
  <si>
    <t>Belphegor PW .200</t>
  </si>
  <si>
    <t>Belphegor PW .201</t>
  </si>
  <si>
    <t>Têtard PW .200</t>
  </si>
  <si>
    <t>Têtard PW .201</t>
  </si>
  <si>
    <t>Deburring OP</t>
  </si>
  <si>
    <t>Inspection</t>
  </si>
  <si>
    <t>Supply Chain Line Of Balance - Summary Progress Report</t>
  </si>
  <si>
    <t>FPI</t>
  </si>
  <si>
    <t>Final inspection</t>
  </si>
  <si>
    <t>Dépannage AIRBUS</t>
  </si>
  <si>
    <t>A commander par MK</t>
  </si>
  <si>
    <t>Cumul P/O Airbus</t>
  </si>
  <si>
    <t>Besoins PW pièce finie</t>
  </si>
  <si>
    <t>Cumul P/O MK</t>
  </si>
  <si>
    <t>Besoin  en bruts</t>
  </si>
  <si>
    <t>Cumul besoin</t>
  </si>
  <si>
    <t>Cumul total bruts dispo MK</t>
  </si>
  <si>
    <t>FAI</t>
  </si>
  <si>
    <t>A320 NEO Pylon AIRBUS ST ELOI</t>
  </si>
  <si>
    <t>SUBCONTRACTOR</t>
  </si>
  <si>
    <t>Action Plan</t>
  </si>
  <si>
    <t>Priority:</t>
  </si>
  <si>
    <r>
      <t xml:space="preserve">   </t>
    </r>
    <r>
      <rPr>
        <b/>
        <sz val="11"/>
        <rFont val="Calibri"/>
        <family val="2"/>
      </rPr>
      <t>Q</t>
    </r>
    <r>
      <rPr>
        <sz val="11"/>
        <rFont val="Calibri"/>
        <family val="2"/>
      </rPr>
      <t xml:space="preserve"> </t>
    </r>
    <r>
      <rPr>
        <sz val="9"/>
        <rFont val="Calibri"/>
        <family val="2"/>
      </rPr>
      <t>= Quality</t>
    </r>
  </si>
  <si>
    <t>Within 5 days</t>
  </si>
  <si>
    <r>
      <t xml:space="preserve">   </t>
    </r>
    <r>
      <rPr>
        <b/>
        <sz val="11"/>
        <rFont val="Calibri"/>
        <family val="2"/>
      </rPr>
      <t>SCL</t>
    </r>
    <r>
      <rPr>
        <sz val="11"/>
        <rFont val="Calibri"/>
        <family val="2"/>
      </rPr>
      <t xml:space="preserve"> </t>
    </r>
    <r>
      <rPr>
        <sz val="9"/>
        <rFont val="Calibri"/>
        <family val="2"/>
      </rPr>
      <t>= Supply Chain &amp; Logistics</t>
    </r>
  </si>
  <si>
    <t>Within 2 weeks</t>
  </si>
  <si>
    <t>Within 1 month or more</t>
  </si>
  <si>
    <t>#</t>
  </si>
  <si>
    <t>Action type</t>
  </si>
  <si>
    <t>Date entered</t>
  </si>
  <si>
    <t>Action</t>
  </si>
  <si>
    <t>Action Priority</t>
  </si>
  <si>
    <t>Action owner</t>
  </si>
  <si>
    <t>Forecast closure date</t>
  </si>
  <si>
    <t>Status:</t>
  </si>
  <si>
    <t>R</t>
  </si>
  <si>
    <t>Action created with no owner or late based on initial Forecast closure date</t>
  </si>
  <si>
    <t>A</t>
  </si>
  <si>
    <t>Action on-going and at risk</t>
  </si>
  <si>
    <t>G</t>
  </si>
  <si>
    <t>Action on-going and on time</t>
  </si>
  <si>
    <t>S</t>
  </si>
  <si>
    <t>Action sold</t>
  </si>
  <si>
    <t>Status</t>
  </si>
  <si>
    <t>Comments</t>
  </si>
  <si>
    <t>Q</t>
  </si>
  <si>
    <t>PN Family/Topic</t>
  </si>
  <si>
    <t>PN</t>
  </si>
  <si>
    <t>Matière</t>
  </si>
  <si>
    <t>LOB</t>
  </si>
  <si>
    <t>C. Gruszka</t>
  </si>
  <si>
    <t>Intégration de 2 nouvelles machines 4 axes</t>
  </si>
  <si>
    <t>Capacité</t>
  </si>
  <si>
    <t>Date de livraison de la prochaine commande matière</t>
  </si>
  <si>
    <t>SCL</t>
  </si>
  <si>
    <t>Intégrer les dates de livraison + rétroplanning à partir du Masterplanning</t>
  </si>
  <si>
    <t>Têtards CFM
D54520417200/201 00</t>
  </si>
  <si>
    <t>Belphegors PW
D54515513200/201 00</t>
  </si>
  <si>
    <t>Têtards PW
D54515514200/201 00</t>
  </si>
  <si>
    <t>Stock actuel + commandes en cours?</t>
  </si>
  <si>
    <t>1/ Qualification des ébauches HYFC
2/ Transfert commande matière</t>
  </si>
  <si>
    <t>Belphegors CFM
D54520416200/201 00</t>
  </si>
  <si>
    <t>Renvoi des forgés VSMPO (non usinables)</t>
  </si>
  <si>
    <r>
      <t xml:space="preserve">   </t>
    </r>
    <r>
      <rPr>
        <b/>
        <sz val="11"/>
        <rFont val="Calibri"/>
        <family val="2"/>
      </rPr>
      <t>Indus</t>
    </r>
    <r>
      <rPr>
        <sz val="11"/>
        <rFont val="Calibri"/>
        <family val="2"/>
      </rPr>
      <t xml:space="preserve"> </t>
    </r>
    <r>
      <rPr>
        <sz val="9"/>
        <rFont val="Calibri"/>
        <family val="2"/>
      </rPr>
      <t>= Manufacturing Engineering</t>
    </r>
  </si>
  <si>
    <t>M. Pineau/C. Gruszka</t>
  </si>
  <si>
    <t>Complete FAI</t>
  </si>
  <si>
    <t>FAI Treatment by AIRBUS</t>
  </si>
  <si>
    <t>Delivery to AIRBUS</t>
  </si>
  <si>
    <t>Form 3</t>
  </si>
  <si>
    <t>CMM R&amp;R Study</t>
  </si>
  <si>
    <t>PW Belph 201</t>
  </si>
  <si>
    <t>PW Belph 200</t>
  </si>
  <si>
    <t>PW Tet 200</t>
  </si>
  <si>
    <t>PW Tet 201</t>
  </si>
  <si>
    <t>CFM Belph 200</t>
  </si>
  <si>
    <t>CFM Belph 201</t>
  </si>
  <si>
    <t>CFM Tet 200</t>
  </si>
  <si>
    <t>CFM Tet 201</t>
  </si>
  <si>
    <t>Anticiper les livraisons/OP pendant la fermeture estimale</t>
  </si>
  <si>
    <t>Fournir visibilité sur capacité vs. charge pour ramp-up</t>
  </si>
  <si>
    <t>quantité ?</t>
  </si>
  <si>
    <t>Date de livraison+qté de la prochaine commande matière</t>
  </si>
  <si>
    <t>Material launch</t>
  </si>
  <si>
    <t>OP100
roughing</t>
  </si>
  <si>
    <t>OP300
finishing</t>
  </si>
  <si>
    <t>OP400
yoke finishing</t>
  </si>
  <si>
    <t>OF
S/N</t>
  </si>
  <si>
    <t>SCRAP</t>
  </si>
  <si>
    <t>Raw Material</t>
  </si>
  <si>
    <t>OK</t>
  </si>
  <si>
    <t>Scrap due to chamfer out of tolerance</t>
  </si>
  <si>
    <t>CW26</t>
  </si>
  <si>
    <t>OP450 tail machining</t>
  </si>
  <si>
    <t>OP500
5axis finishing</t>
  </si>
  <si>
    <t>CW22</t>
  </si>
  <si>
    <t>VM313</t>
  </si>
  <si>
    <t>VM375</t>
  </si>
  <si>
    <t>FB49</t>
  </si>
  <si>
    <t>VM328</t>
  </si>
  <si>
    <t>VM390</t>
  </si>
  <si>
    <t>FB44</t>
  </si>
  <si>
    <t>on stock</t>
  </si>
  <si>
    <t>CW23</t>
  </si>
  <si>
    <t>OP500
tail machining</t>
  </si>
  <si>
    <t>OP600 finishing</t>
  </si>
  <si>
    <t>NOT STARTED</t>
  </si>
  <si>
    <t>GEN24563</t>
  </si>
  <si>
    <t>GEN24571</t>
  </si>
  <si>
    <t>GEN24577</t>
  </si>
  <si>
    <t>GEN24582</t>
  </si>
  <si>
    <t>Nominal</t>
  </si>
  <si>
    <t>AOG</t>
  </si>
  <si>
    <t>delta 31/05 vs. Echeancier</t>
  </si>
  <si>
    <t>Besoins PW pièce finie au 31/05</t>
  </si>
  <si>
    <t>AIRBUS/ C. Gruszka</t>
  </si>
  <si>
    <t>Root Cause</t>
  </si>
  <si>
    <t>Corrective Action</t>
  </si>
  <si>
    <t>Date occurrence</t>
  </si>
  <si>
    <t>Description</t>
  </si>
  <si>
    <t>PO item</t>
  </si>
  <si>
    <t>Batch #/Type</t>
  </si>
  <si>
    <t>Process Step</t>
  </si>
  <si>
    <t>Date de livraison prévue</t>
  </si>
  <si>
    <t>Date de livraison réelle</t>
  </si>
  <si>
    <t>Profondeur de retard (j calendaires)</t>
  </si>
  <si>
    <t>Catégorie</t>
  </si>
  <si>
    <t>Description du problème</t>
  </si>
  <si>
    <t>Why has the event occured?</t>
  </si>
  <si>
    <t>Why?</t>
  </si>
  <si>
    <t>Corrective Action Description + MAJ PFMEA</t>
  </si>
  <si>
    <t>Target Implementation Date</t>
  </si>
  <si>
    <t>Actual Implementation Date</t>
  </si>
  <si>
    <t>Action responsible</t>
  </si>
  <si>
    <t>DEROG-16-0213 (RNC16-0708)</t>
  </si>
  <si>
    <t xml:space="preserve">RNC-16-2222 </t>
  </si>
  <si>
    <t>Numéro Mécachrome</t>
  </si>
  <si>
    <t>Numéro Dérog Airbus</t>
  </si>
  <si>
    <t>Statut dérogation</t>
  </si>
  <si>
    <t xml:space="preserve">RNC-16-2243 </t>
  </si>
  <si>
    <t>DEROG-16-0534 (RNC16-0785)</t>
  </si>
  <si>
    <t>Numéro Dérog Mécachrome</t>
  </si>
  <si>
    <t>MSI-004957729</t>
  </si>
  <si>
    <t>MSI-004951794</t>
  </si>
  <si>
    <t>DANC refusée : rebut</t>
  </si>
  <si>
    <t>RNC-16-2264</t>
  </si>
  <si>
    <t>Dérogation refusée par Airbus : Rebut</t>
  </si>
  <si>
    <t>Dérogation acceptée par Airbus</t>
  </si>
  <si>
    <t>RNC-16-2312 / DEROG_16-0692</t>
  </si>
  <si>
    <t>MSI-004987896</t>
  </si>
  <si>
    <t>FB48</t>
  </si>
  <si>
    <t>FB47</t>
  </si>
  <si>
    <t>FB27</t>
  </si>
  <si>
    <t>FB28</t>
  </si>
  <si>
    <t>FB30</t>
  </si>
  <si>
    <t>FB46</t>
  </si>
  <si>
    <t>FB24</t>
  </si>
  <si>
    <t>FB45</t>
  </si>
  <si>
    <t>FB68</t>
  </si>
  <si>
    <t>FB66</t>
  </si>
  <si>
    <t>FB69</t>
  </si>
  <si>
    <t>7/6: ajouter les cycles rétroplanning pour le CFM</t>
  </si>
  <si>
    <t xml:space="preserve">Belphegors PW </t>
  </si>
  <si>
    <t>Emilie</t>
  </si>
  <si>
    <t>Têtards PW</t>
  </si>
  <si>
    <t>Tenir FAI semaine 29 absolument</t>
  </si>
  <si>
    <t>Belphegors PW</t>
  </si>
  <si>
    <t>S26 FAI à prévoir</t>
  </si>
  <si>
    <t>CW30</t>
  </si>
  <si>
    <t>CW33</t>
  </si>
  <si>
    <t>FB60</t>
  </si>
  <si>
    <t>FB61</t>
  </si>
  <si>
    <t>FB62</t>
  </si>
  <si>
    <t>FB67</t>
  </si>
  <si>
    <t>FB63</t>
  </si>
  <si>
    <t>FB20</t>
  </si>
  <si>
    <t>FB29</t>
  </si>
  <si>
    <t>FB31</t>
  </si>
  <si>
    <t>FB32</t>
  </si>
  <si>
    <t>FB42</t>
  </si>
  <si>
    <t>FB43</t>
  </si>
  <si>
    <t>Besoins CFM pièce finie</t>
  </si>
  <si>
    <t>Besoins bruts PW OWF FdB</t>
  </si>
  <si>
    <t>Besoins bruts PW IWF VSMPO</t>
  </si>
  <si>
    <t>Besoins bruts CFM OWF HYFC</t>
  </si>
  <si>
    <t>Besoins bruts CFM IWF HYFC</t>
  </si>
  <si>
    <t>Proposition PdP PW</t>
  </si>
  <si>
    <t>Proposition PdP CFM</t>
  </si>
  <si>
    <t>Cumul PdP PW</t>
  </si>
  <si>
    <t>Cumul PdP CFM</t>
  </si>
  <si>
    <t>PdP Total pièces T&amp;B</t>
  </si>
  <si>
    <t>P/O AIRBUS FdB</t>
  </si>
  <si>
    <t>Cumul besoins PW</t>
  </si>
  <si>
    <t>Cumul besoins CFM</t>
  </si>
  <si>
    <t>F20000019</t>
  </si>
  <si>
    <t>F20000020</t>
  </si>
  <si>
    <t>F20100019</t>
  </si>
  <si>
    <t>F20100015</t>
  </si>
  <si>
    <t>Holidays MK</t>
  </si>
  <si>
    <t>Holidays NDT</t>
  </si>
  <si>
    <t>Dispo bruts PW IWF VSMPO</t>
  </si>
  <si>
    <t>Cumul besoins VSMPO</t>
  </si>
  <si>
    <t>Cumul dispo VSMPO</t>
  </si>
  <si>
    <t>GAP</t>
  </si>
  <si>
    <t>SIMU selon CAF</t>
  </si>
  <si>
    <t>F20000016</t>
  </si>
  <si>
    <t>F20100082</t>
  </si>
  <si>
    <t>Pièce terminée, revue FAI faite, Dossier FAI transmis à Airbus. Delta FAI à transmettre sur prochaine pièce sans dérog</t>
  </si>
  <si>
    <t>Dérogation acceptée par Airbus
Autorisation livraison des Belphégor PW.201 (validation partielle jusqu'à delta FAI pour validation complète) reçue par mail le 13/07/16</t>
  </si>
  <si>
    <r>
      <rPr>
        <b/>
        <sz val="10"/>
        <color indexed="17"/>
        <rFont val="Arial"/>
        <family val="2"/>
      </rPr>
      <t>Dérogation acceptée par Airbus avant amendement</t>
    </r>
    <r>
      <rPr>
        <b/>
        <sz val="10"/>
        <color indexed="10"/>
        <rFont val="Arial"/>
        <family val="2"/>
      </rPr>
      <t xml:space="preserve">
Non-conformité : 2 décapages</t>
    </r>
    <r>
      <rPr>
        <b/>
        <sz val="10"/>
        <rFont val="Arial"/>
        <family val="2"/>
      </rPr>
      <t xml:space="preserve">  (Serait accepté). 
DANC amendée (suite recontrôle tridim) ; transmise le 07/07 ; dérog indicée</t>
    </r>
  </si>
  <si>
    <t>F20100016</t>
  </si>
  <si>
    <t>F20100017</t>
  </si>
  <si>
    <t>F20100018</t>
  </si>
  <si>
    <t>F20100078</t>
  </si>
  <si>
    <t>F20100079</t>
  </si>
  <si>
    <t>F20100080</t>
  </si>
  <si>
    <t>F20100081</t>
  </si>
  <si>
    <t>F20100063</t>
  </si>
  <si>
    <t>F20100064</t>
  </si>
  <si>
    <t>F20100065</t>
  </si>
  <si>
    <t>F20100066</t>
  </si>
  <si>
    <t>F20100067</t>
  </si>
  <si>
    <t>F20100068</t>
  </si>
  <si>
    <t>F20100069</t>
  </si>
  <si>
    <t>F20100070</t>
  </si>
  <si>
    <t>DANC (version 3 : complétée avec défauts supplémentaires suite ragréage + rugosités + chanfreins ) : avis favorable. Dérog doit être amendée par Amboise : en cours (même numéro de dérog, changement d'indice) DANC amendée transmise le 07/07
DEROGATION ACCEPTEE PAR AIRBUS (25-07-2016)=&gt; reprise chanfreins</t>
  </si>
  <si>
    <t>FB114</t>
  </si>
  <si>
    <t>FB115</t>
  </si>
  <si>
    <t>FB116</t>
  </si>
  <si>
    <t>FB117</t>
  </si>
  <si>
    <t>FB118</t>
  </si>
  <si>
    <t>FB119</t>
  </si>
  <si>
    <t>FB120</t>
  </si>
  <si>
    <t>FB121</t>
  </si>
  <si>
    <t>Delivery commitment</t>
  </si>
  <si>
    <t>S31</t>
  </si>
  <si>
    <t>S41</t>
  </si>
  <si>
    <t>1+1 DANC sur les Belphegors PW (3 centièmes hors tolérance)
Faire retour à Emilie suite au RTO</t>
  </si>
  <si>
    <t>C. Guignard</t>
  </si>
  <si>
    <t>21/6: Belphegor 201 ok prêt pour FAI.
cF. action 15 pour Belphegor 200
14/6: RTO sur 1 dérog, 2ème RTO à venir (Emilie)</t>
  </si>
  <si>
    <t>Têtard PW 201</t>
  </si>
  <si>
    <t>Compléter la DANC et refaire la dérogation</t>
  </si>
  <si>
    <t>21/6: 2 machines intégrées mais déplacement de la 4-axes (OP 200/400) à finaliser
5-axes intégrée le 20/06 (300/500 Belphegors): date lancement effectif à confirmer dans la LOB
25/05: issu du MoM du 23/05</t>
  </si>
  <si>
    <t>21/6: Target S28
Emilie absente S30 à 33 inclus</t>
  </si>
  <si>
    <t>21/6: repoussé à S28 en même temps que Têtards PW
14/06: FAI pour les Belphegor PW .200 et .201 au 30/06 sur site</t>
  </si>
  <si>
    <t>AirSupply</t>
  </si>
  <si>
    <t>Forecast non générés à partir de 01/2017</t>
  </si>
  <si>
    <t>M. Pineau</t>
  </si>
  <si>
    <t>21/6: Forecast non remonté à partir de 01/2017 malgré validité contrat résolue. Investigation en cours @Matthieu
14/06: forecasts AirSupply utilisés pour cascader en auto aux fournisseurs matière. Dans l'attente génération des commandes matière en manuel à partir de l'échéancier communiqué (cf. mail 08/06)</t>
  </si>
  <si>
    <t>Belphegor PW 200</t>
  </si>
  <si>
    <t>Voir gestion documentaire suite à problème ressuage. Retour de ressuage 27/06</t>
  </si>
  <si>
    <t>voir avec Jacques-Olivier, back-up d'Emilie</t>
  </si>
  <si>
    <t>Qualification ressuage/décapage</t>
  </si>
  <si>
    <t>Audit décapage au 12/07
Pas encore de date pour audit ressuage</t>
  </si>
  <si>
    <t>26/07 : Forges de Bologne à livré les premiers B.201 et doit livrer les .200 le 29/07
21/06: 50+50 en-cours de PO mais pb de priorisation par FdB. Transmettre PO à C. Pascal + organiser conf-call si nécessaire
14/06: commandes passées mais pas encore d'accusé. discussions MCC/Fdb sur taille de lot
07/06: FdB a reçu les commandes mais pas encore d'accusé de réception. Voir avec Christophe Pascal pour annuler ses commandes. Ne pas hésiter à le contacter si pas de retour de FdB
31/05: transfert des commandes à confirmer (FdB)
25/05: 12 ébauches gauche + 12 ébauches droit dejà reçues</t>
  </si>
  <si>
    <t>26/07 : VSMPO annonce un retard sur la cadence de 26 à fin août et parle d'un problème qualité --&gt; attente réponse déro de la part d'Airbus
21/06: AR en attente de VSMPO
14/06: Commandes passées, pas de retour de VSMPO
07/06: VSMPO PO auj
31/05: transfert des commandes à confirmer pour fin de semaine (VSMPO)
25/05: 25+25 ébauches reçues.</t>
  </si>
  <si>
    <t>26/07 : AR de commande en cours d'analyse et recalage par MCC.
21/06: NDA toujours en attente. Relances quotidiennes C. Gruszka
14/06: relance de MCC vers HYFC (litige NDA)
07/06: relance de MCC vers HYFC
31/05: NDA en attente commercial MCC. Escalader côté Christophe
25/05: 5+5 ébauches déjà reçues</t>
  </si>
  <si>
    <t>C</t>
  </si>
  <si>
    <t>26/07 : OK pour livraison, commandes passées, statut idem belphegors CFM
21/06: qualification des ébauches en attente, relance auprès d'HYFC au 20/06 pour infos manquantes
NDA toujours en attente. Relances quotidiennes C. Gruszka
14/06: idem. retour ce jour attendu
Qualification attendue S25 au plus tard (AIRBUS)
07/06: relance de MCC vers HYFC, ouverture compte fournisseur pour passage de la 1ère commande
Qualification des ébauches toujours en attente
31/05: NDA en attente commercial MCC. Escalader côté Christophe
Qualif toujours en attente côté AIRBUS
25/05: qualification prévue pour fin Mai
transfert matière par bateau ou avion ?</t>
  </si>
  <si>
    <t>26/07 : dates de Forecast tenues à jour. Prolongement de l'action : collaborer les dates dans AirSupply
21/6: mettre à jour les Forecasts en fonction des lancements sur les 2 nouvelles machines afin de respecter les cadences
14/6: intégrer les forecast sur le CFM
7/6: cycle AOG ajouté pour I&amp;O PW suite au scrap du Belph 200 et Tetard 200</t>
  </si>
  <si>
    <t>Compléter les dates Forecast de livraison + lead time des étapes de fabrication
Collaborer les dates dans AirSupply</t>
  </si>
  <si>
    <t>26/7 : pas de fermeture complète. Maintien de la production tout le mois d'août
fermeture MCC W32-33</t>
  </si>
  <si>
    <t>AjF1</t>
  </si>
  <si>
    <t>1783147
1879261</t>
  </si>
  <si>
    <t>MSI-004987893-A
accepted 18/08</t>
  </si>
  <si>
    <t>MSI-005005823
accepted 18/08</t>
  </si>
  <si>
    <t>DELIVERED</t>
  </si>
  <si>
    <t>MSI-004987921 - A</t>
  </si>
  <si>
    <t>Simu 20 bruts FdB en moins sur sept/dec16</t>
  </si>
  <si>
    <t>CQ FINAL EN COURS</t>
  </si>
  <si>
    <t>cause loc ép 5 HT</t>
  </si>
  <si>
    <t>POTENTIEL SOLDE FAI</t>
  </si>
  <si>
    <t>STATUT FAI</t>
  </si>
  <si>
    <t>FAI posée non soldée, livraisons sous autorisation</t>
  </si>
  <si>
    <t>S42</t>
  </si>
  <si>
    <t>1902426 to 1902432</t>
  </si>
  <si>
    <t>1920127 to 1920133</t>
  </si>
  <si>
    <t>S43</t>
  </si>
  <si>
    <t>ATTENTE (à livrer après pose FAI)</t>
  </si>
  <si>
    <t>Non posée car 1ère pièce rebut</t>
  </si>
  <si>
    <t>GAMREPAR-16-0554</t>
  </si>
  <si>
    <t>1917104 to 1917110</t>
  </si>
  <si>
    <t>1914694 to 1914696</t>
  </si>
  <si>
    <t>1902419 to 1902425</t>
  </si>
  <si>
    <t>1898337 to 1898343</t>
  </si>
  <si>
    <t>S44</t>
  </si>
  <si>
    <t>S45</t>
  </si>
  <si>
    <t>RETOUCHE CHANFREIN EN COURS</t>
  </si>
  <si>
    <t>DEROG-16-1150</t>
  </si>
  <si>
    <t>(cote 41.6)</t>
  </si>
  <si>
    <t>RNC-16-2893
RNC-16-2851</t>
  </si>
  <si>
    <t xml:space="preserve">  </t>
  </si>
  <si>
    <t xml:space="preserve">   </t>
  </si>
  <si>
    <t>RNC-16-2613 / DEROG-16-0827
RNC-16-2837/Derog-16-0868</t>
  </si>
  <si>
    <t>S46</t>
  </si>
  <si>
    <t>S47</t>
  </si>
  <si>
    <t>S40/41</t>
  </si>
  <si>
    <t>attente pose FAI pour livrer</t>
  </si>
  <si>
    <t>S42/43</t>
  </si>
  <si>
    <t>Nouveau besoin</t>
  </si>
  <si>
    <t>TR</t>
  </si>
  <si>
    <t>na</t>
  </si>
  <si>
    <t>dispo</t>
  </si>
  <si>
    <t>²</t>
  </si>
  <si>
    <t>DIAMETRE 41 hors tol</t>
  </si>
  <si>
    <t>F20000018</t>
  </si>
  <si>
    <t>MSI-005039157</t>
  </si>
  <si>
    <t>MSI-005039187</t>
  </si>
  <si>
    <t>MSI-005039190</t>
  </si>
  <si>
    <t>MSI-005039214</t>
  </si>
  <si>
    <t>MSI-005039125</t>
  </si>
  <si>
    <t>MSI-005039634</t>
  </si>
  <si>
    <t>FAI à poser</t>
  </si>
  <si>
    <t>Attente FAI+déro</t>
  </si>
  <si>
    <t>MSI-005039088</t>
  </si>
  <si>
    <t>F20000064</t>
  </si>
  <si>
    <t>F20000067</t>
  </si>
  <si>
    <t>SOLDE FAI</t>
  </si>
  <si>
    <t>SHIPPED</t>
  </si>
  <si>
    <t>DANC</t>
  </si>
  <si>
    <t>MSI-005048442</t>
  </si>
  <si>
    <t>MSI-005048444</t>
  </si>
  <si>
    <t>MSI-005048445</t>
  </si>
  <si>
    <t>MSI-005048448</t>
  </si>
  <si>
    <t>MSI-005048471</t>
  </si>
  <si>
    <t>MSI-005048514</t>
  </si>
  <si>
    <t>REFERENCE</t>
  </si>
  <si>
    <t>UNM</t>
  </si>
  <si>
    <t>NOM DE LA PIECE</t>
  </si>
  <si>
    <t>Jours fériés</t>
  </si>
  <si>
    <t>D975026-16-301</t>
  </si>
  <si>
    <t>D975040-1-301</t>
  </si>
  <si>
    <t>D975082-501</t>
  </si>
  <si>
    <t>A l'heure</t>
  </si>
  <si>
    <t>Risque de retard</t>
  </si>
  <si>
    <t>Livré</t>
  </si>
  <si>
    <t>Objectif / date planifiée</t>
  </si>
  <si>
    <t>Bloqué, retard avéré</t>
  </si>
  <si>
    <t>D975227-11</t>
  </si>
  <si>
    <t>C39133-D97</t>
  </si>
  <si>
    <t>D975222-1</t>
  </si>
  <si>
    <t>AD56592127</t>
  </si>
  <si>
    <t>D975222-16</t>
  </si>
  <si>
    <t>D749135-3</t>
  </si>
  <si>
    <t>D749135-5</t>
  </si>
  <si>
    <t>D749136-1</t>
  </si>
  <si>
    <t>D749136-3</t>
  </si>
  <si>
    <t>AD54472115</t>
  </si>
  <si>
    <t>D975230-16</t>
  </si>
  <si>
    <t>D975062-601</t>
  </si>
  <si>
    <t>AD52822115-226</t>
  </si>
  <si>
    <t>G361137-4-301</t>
  </si>
  <si>
    <t>PO</t>
  </si>
  <si>
    <t>C39824-PRD</t>
  </si>
  <si>
    <t>C39711-D97</t>
  </si>
  <si>
    <t>C39553-D97</t>
  </si>
  <si>
    <t>C40033-G36</t>
  </si>
  <si>
    <t>D975202-5</t>
  </si>
  <si>
    <t>C39709-D97</t>
  </si>
  <si>
    <t>AD57862127</t>
  </si>
  <si>
    <t>C39921-PRD</t>
  </si>
  <si>
    <t>AD32451975</t>
  </si>
  <si>
    <t>D975230-19</t>
  </si>
  <si>
    <t>C40148-D97</t>
  </si>
  <si>
    <t>AD59302137-3</t>
  </si>
  <si>
    <t>C41067-2137</t>
  </si>
  <si>
    <t>G361137-1-301</t>
  </si>
  <si>
    <t>C340235-PRD</t>
  </si>
  <si>
    <t>AD70732137</t>
  </si>
  <si>
    <t>C40392-D97</t>
  </si>
  <si>
    <t>AD28551624</t>
  </si>
  <si>
    <t>C40234-2127</t>
  </si>
  <si>
    <t>AD28581624</t>
  </si>
  <si>
    <t>D975058-1-301</t>
  </si>
  <si>
    <t>C40172-D97</t>
  </si>
  <si>
    <t>D975023-501</t>
  </si>
  <si>
    <t>D748131-5</t>
  </si>
  <si>
    <t>C40712-D74</t>
  </si>
  <si>
    <t>D749136-5</t>
  </si>
  <si>
    <t>AD56582127</t>
  </si>
  <si>
    <t>C40393-PRD</t>
  </si>
  <si>
    <t>AD56552127-1</t>
  </si>
  <si>
    <t>C39718-2127</t>
  </si>
  <si>
    <t>AD56552127-2</t>
  </si>
  <si>
    <t>D975205-17</t>
  </si>
  <si>
    <t>D975023-7</t>
  </si>
  <si>
    <t>AD61172127</t>
  </si>
  <si>
    <t>D975227-2</t>
  </si>
  <si>
    <t>C39572-D97</t>
  </si>
  <si>
    <t>D975222-14</t>
  </si>
  <si>
    <t>C40342-D97</t>
  </si>
  <si>
    <t>D975222-5</t>
  </si>
  <si>
    <t>D975026-13-301</t>
  </si>
  <si>
    <t>C40863-D97</t>
  </si>
  <si>
    <t>D975226-3</t>
  </si>
  <si>
    <t>C40763-D97</t>
  </si>
  <si>
    <t>C40983-D97</t>
  </si>
  <si>
    <t>D975006-1</t>
  </si>
  <si>
    <t>AD56552127-3</t>
  </si>
  <si>
    <t>AD56562127</t>
  </si>
  <si>
    <t>AD78602147</t>
  </si>
  <si>
    <t>D975228-17</t>
  </si>
  <si>
    <t>D975023-1</t>
  </si>
  <si>
    <t>D975061-503</t>
  </si>
  <si>
    <t>D975022-7</t>
  </si>
  <si>
    <t>D975230-7</t>
  </si>
  <si>
    <t>D975230-8</t>
  </si>
  <si>
    <t>D975006-2</t>
  </si>
  <si>
    <t>C40679-D97</t>
  </si>
  <si>
    <t>D975009-8-301</t>
  </si>
  <si>
    <t>D975227-7</t>
  </si>
  <si>
    <t>C39456-D97</t>
  </si>
  <si>
    <t>D975209-1</t>
  </si>
  <si>
    <t>D975209-10</t>
  </si>
  <si>
    <t>D975209-11</t>
  </si>
  <si>
    <t>D975209-12</t>
  </si>
  <si>
    <t>D975209-13</t>
  </si>
  <si>
    <t>D975209-14</t>
  </si>
  <si>
    <t>D975209-9</t>
  </si>
  <si>
    <t>D975225-3</t>
  </si>
  <si>
    <t>C37822-D97</t>
  </si>
  <si>
    <t>D975225-4</t>
  </si>
  <si>
    <t>D975225-5</t>
  </si>
  <si>
    <t>D975225-7</t>
  </si>
  <si>
    <t>D975012-7-301</t>
  </si>
  <si>
    <t>C38342-D97</t>
  </si>
  <si>
    <t>D975026-1-301</t>
  </si>
  <si>
    <t>C39427-PRD</t>
  </si>
  <si>
    <t>D975026-2-301</t>
  </si>
  <si>
    <t>D975071-1</t>
  </si>
  <si>
    <t>D975063-1</t>
  </si>
  <si>
    <t>G361213-1</t>
  </si>
  <si>
    <t>C40599-G36</t>
  </si>
  <si>
    <t>D975205-10</t>
  </si>
  <si>
    <t>AD58262116-1</t>
  </si>
  <si>
    <t>C40864-PRD</t>
  </si>
  <si>
    <t>AD28531624</t>
  </si>
  <si>
    <t>C40677-PRD</t>
  </si>
  <si>
    <t>AD53452115</t>
  </si>
  <si>
    <t>C40678-2115</t>
  </si>
  <si>
    <t>AD54442115</t>
  </si>
  <si>
    <t>AD54482115</t>
  </si>
  <si>
    <t>AD54562115</t>
  </si>
  <si>
    <t>AD55572115</t>
  </si>
  <si>
    <t>AD55612115</t>
  </si>
  <si>
    <t>AD90602115</t>
  </si>
  <si>
    <t>D975205-1</t>
  </si>
  <si>
    <t>AD62832115</t>
  </si>
  <si>
    <t>C40957-D97</t>
  </si>
  <si>
    <t>C41087-G36</t>
  </si>
  <si>
    <t>AD70732137-5</t>
  </si>
  <si>
    <t>D975048-2</t>
  </si>
  <si>
    <t>C40895-D97</t>
  </si>
  <si>
    <t>G361135-3</t>
  </si>
  <si>
    <t>D975210-7</t>
  </si>
  <si>
    <t>D975202-8</t>
  </si>
  <si>
    <t>D975081-1</t>
  </si>
  <si>
    <t>AD28571624</t>
  </si>
  <si>
    <t>D975060-503</t>
  </si>
  <si>
    <t>D975208-18</t>
  </si>
  <si>
    <t>D975056-1</t>
  </si>
  <si>
    <t>D975066-1</t>
  </si>
  <si>
    <t>C40464-PRD</t>
  </si>
  <si>
    <t>D975065-3</t>
  </si>
  <si>
    <t>AD55532115-2</t>
  </si>
  <si>
    <t>AD55682115</t>
  </si>
  <si>
    <t>AD55942115</t>
  </si>
  <si>
    <t>AD57622115</t>
  </si>
  <si>
    <t>AD63222115</t>
  </si>
  <si>
    <t>AD63232115</t>
  </si>
  <si>
    <t>AD64362115</t>
  </si>
  <si>
    <t>AD90932115</t>
  </si>
  <si>
    <t>D975027-1</t>
  </si>
  <si>
    <t>D975060-505</t>
  </si>
  <si>
    <t>D975206-9</t>
  </si>
  <si>
    <t>D975026-15-301</t>
  </si>
  <si>
    <t>D975026-9-301</t>
  </si>
  <si>
    <t>D975040-2-301</t>
  </si>
  <si>
    <t>G361137-3-301</t>
  </si>
  <si>
    <t>G361140-1</t>
  </si>
  <si>
    <t>G361140-3</t>
  </si>
  <si>
    <t>G361137-2-301</t>
  </si>
  <si>
    <t>D975048-1</t>
  </si>
  <si>
    <t>D975075-1</t>
  </si>
  <si>
    <t>G361135-6</t>
  </si>
  <si>
    <t>D975227-1</t>
  </si>
  <si>
    <t>D975227-10</t>
  </si>
  <si>
    <t>D975227-3</t>
  </si>
  <si>
    <t>D975227-4</t>
  </si>
  <si>
    <t>D975227-5</t>
  </si>
  <si>
    <t>D975227-6</t>
  </si>
  <si>
    <t>D975227-9</t>
  </si>
  <si>
    <t>D975073-3</t>
  </si>
  <si>
    <t>D975244-1</t>
  </si>
  <si>
    <t>C40961-D97</t>
  </si>
  <si>
    <t>D975244-10</t>
  </si>
  <si>
    <t>D975244-11</t>
  </si>
  <si>
    <t>D975244-12</t>
  </si>
  <si>
    <t>D975244-17</t>
  </si>
  <si>
    <t>D975244-2</t>
  </si>
  <si>
    <t>D975244-3</t>
  </si>
  <si>
    <t>D975244-4</t>
  </si>
  <si>
    <t>D975244-7</t>
  </si>
  <si>
    <t>D975244-8</t>
  </si>
  <si>
    <t>D975244-9</t>
  </si>
  <si>
    <t>D975210-8</t>
  </si>
  <si>
    <t>D975222-15</t>
  </si>
  <si>
    <t>D975026-14-301</t>
  </si>
  <si>
    <t>C41157-G36</t>
  </si>
  <si>
    <t>D975239-5</t>
  </si>
  <si>
    <t>C40025-D97</t>
  </si>
  <si>
    <t>D975239-6</t>
  </si>
  <si>
    <t>D975221-11</t>
  </si>
  <si>
    <t>D975221-14</t>
  </si>
  <si>
    <t>D975221-3</t>
  </si>
  <si>
    <t>D975221-4</t>
  </si>
  <si>
    <t>D975221-5</t>
  </si>
  <si>
    <t>D975221-7</t>
  </si>
  <si>
    <t>AD58542116</t>
  </si>
  <si>
    <t>C41124-PRD</t>
  </si>
  <si>
    <t>AD58862116-1</t>
  </si>
  <si>
    <t>AD59162116</t>
  </si>
  <si>
    <t>CDSP3803S-1500</t>
  </si>
  <si>
    <t>G361104-1</t>
  </si>
  <si>
    <t>G361140-2</t>
  </si>
  <si>
    <t>D975045-1-301</t>
  </si>
  <si>
    <t>D975013-3</t>
  </si>
  <si>
    <t>D975095-3</t>
  </si>
  <si>
    <t>D975239-1</t>
  </si>
  <si>
    <t>D975239-11</t>
  </si>
  <si>
    <t>D975239-13</t>
  </si>
  <si>
    <t>D975239-19</t>
  </si>
  <si>
    <t>D975239-21</t>
  </si>
  <si>
    <t>D975239-3</t>
  </si>
  <si>
    <t>D975239-7</t>
  </si>
  <si>
    <t>D975239-9</t>
  </si>
  <si>
    <t>D975207-11</t>
  </si>
  <si>
    <t>C40958-D97</t>
  </si>
  <si>
    <t>AD59192116</t>
  </si>
  <si>
    <t>C41199-2116</t>
  </si>
  <si>
    <t>AD28561624</t>
  </si>
  <si>
    <t>D975202-7</t>
  </si>
  <si>
    <t>AD60262116-6</t>
  </si>
  <si>
    <t>D975013-1</t>
  </si>
  <si>
    <t>D975042-1</t>
  </si>
  <si>
    <t>D975064-1</t>
  </si>
  <si>
    <t>D975083-1</t>
  </si>
  <si>
    <t>D975244-15</t>
  </si>
  <si>
    <t>C41202-D97</t>
  </si>
  <si>
    <t>D975244-19</t>
  </si>
  <si>
    <t>D975010-1</t>
  </si>
  <si>
    <t>D975026-10-301</t>
  </si>
  <si>
    <t>D975225-10</t>
  </si>
  <si>
    <t>D975225-9</t>
  </si>
  <si>
    <t>AD60262116-2</t>
  </si>
  <si>
    <t>AD60662116-2</t>
  </si>
  <si>
    <t>D975210-1</t>
  </si>
  <si>
    <t>D975232-1</t>
  </si>
  <si>
    <t>D975232-3</t>
  </si>
  <si>
    <t>D975232-5</t>
  </si>
  <si>
    <t>D975004-601-301</t>
  </si>
  <si>
    <t>C40998-D97</t>
  </si>
  <si>
    <t>D975204-15</t>
  </si>
  <si>
    <t>AD57462121-1</t>
  </si>
  <si>
    <t>C40929-2121</t>
  </si>
  <si>
    <t>AD57462121-3</t>
  </si>
  <si>
    <t>AD67222145</t>
  </si>
  <si>
    <t>D975030-3</t>
  </si>
  <si>
    <t>D975070-3</t>
  </si>
  <si>
    <t>D975227-8</t>
  </si>
  <si>
    <t>C40959-D97</t>
  </si>
  <si>
    <t>D975225-2</t>
  </si>
  <si>
    <t>D975213-3</t>
  </si>
  <si>
    <t>AD57912116</t>
  </si>
  <si>
    <t>AD58182116-1</t>
  </si>
  <si>
    <t>AD58182116-2</t>
  </si>
  <si>
    <t>AD58272116</t>
  </si>
  <si>
    <t>AD58552116</t>
  </si>
  <si>
    <t>AD58592116-1</t>
  </si>
  <si>
    <t>AD58592116-2</t>
  </si>
  <si>
    <t>AD58602116</t>
  </si>
  <si>
    <t>AD58632116</t>
  </si>
  <si>
    <t>AD58712116</t>
  </si>
  <si>
    <t>AD58792116</t>
  </si>
  <si>
    <t>AD58892116</t>
  </si>
  <si>
    <t>AD58942116</t>
  </si>
  <si>
    <t>AD58962116</t>
  </si>
  <si>
    <t>AD59132116-1</t>
  </si>
  <si>
    <t>AD59202116</t>
  </si>
  <si>
    <t>AD59232116</t>
  </si>
  <si>
    <t>AD59312116-1</t>
  </si>
  <si>
    <t>AD59312116-2</t>
  </si>
  <si>
    <t>AD59352116</t>
  </si>
  <si>
    <t>AD59692116</t>
  </si>
  <si>
    <t>D975233-19</t>
  </si>
  <si>
    <t>D975233-20</t>
  </si>
  <si>
    <t>D975219-15</t>
  </si>
  <si>
    <t>D975222-6</t>
  </si>
  <si>
    <t>D975237-1</t>
  </si>
  <si>
    <t>D975237-3</t>
  </si>
  <si>
    <t>D975239-23</t>
  </si>
  <si>
    <t>D975205-16</t>
  </si>
  <si>
    <t>D975205-18</t>
  </si>
  <si>
    <t>D975205-3</t>
  </si>
  <si>
    <t>D975205-4</t>
  </si>
  <si>
    <t>D975205-7</t>
  </si>
  <si>
    <t>D975205-8</t>
  </si>
  <si>
    <t>AD83202163</t>
  </si>
  <si>
    <t>G361140-7</t>
  </si>
  <si>
    <t>C39920-G36</t>
  </si>
  <si>
    <t>Item-Number</t>
  </si>
  <si>
    <t>PO-No</t>
  </si>
  <si>
    <t>Concatener</t>
  </si>
  <si>
    <t>J111111</t>
  </si>
  <si>
    <t>C12345-J11</t>
  </si>
  <si>
    <t>D975230-16C39711-D97</t>
  </si>
  <si>
    <t>D975062-601C39553-D97</t>
  </si>
  <si>
    <t>AD52822115-226C39824-PRD</t>
  </si>
  <si>
    <t>G361137-4-301C40033-G36</t>
  </si>
  <si>
    <t>D975202-5C39709-D97</t>
  </si>
  <si>
    <t>AD57862127C39921-PRD</t>
  </si>
  <si>
    <t>AD32451975C39921-PRD</t>
  </si>
  <si>
    <t>D975230-19C40148-D97</t>
  </si>
  <si>
    <t>AD59302137-3C41067-2137</t>
  </si>
  <si>
    <t>G361137-1-301C340235-PRD</t>
  </si>
  <si>
    <t>AD70732137C340235-PRD</t>
  </si>
  <si>
    <t>D975062-601C40392-D97</t>
  </si>
  <si>
    <t>AD28551624C40234-2127</t>
  </si>
  <si>
    <t>AD28581624C40234-2127</t>
  </si>
  <si>
    <t>D975058-1-301C40172-D97</t>
  </si>
  <si>
    <t>D975023-501C40392-D97</t>
  </si>
  <si>
    <t>D748131-5C40712-D74</t>
  </si>
  <si>
    <t>D749135-3C40712-D74</t>
  </si>
  <si>
    <t>D749135-5C40712-D74</t>
  </si>
  <si>
    <t>D749136-1C40712-D74</t>
  </si>
  <si>
    <t>D749136-3C40712-D74</t>
  </si>
  <si>
    <t>D749136-5C40712-D74</t>
  </si>
  <si>
    <t>AD56582127C40393-PRD</t>
  </si>
  <si>
    <t>AD56552127-1C39718-2127</t>
  </si>
  <si>
    <t>AD56552127-2C39718-2127</t>
  </si>
  <si>
    <t>D975205-17C40148-D97</t>
  </si>
  <si>
    <t>D975023-7C40392-D97</t>
  </si>
  <si>
    <t>AD61172127C40393-PRD</t>
  </si>
  <si>
    <t>D975227-2C39572-D97</t>
  </si>
  <si>
    <t>D975222-14C40342-D97</t>
  </si>
  <si>
    <t>D975222-16C40342-D97</t>
  </si>
  <si>
    <t>D975222-5C40342-D97</t>
  </si>
  <si>
    <t>D975026-13-301C40863-D97</t>
  </si>
  <si>
    <t>D975226-3C40763-D97</t>
  </si>
  <si>
    <t>D975230-16C40983-D97</t>
  </si>
  <si>
    <t>D975230-16C40342-D97</t>
  </si>
  <si>
    <t>AD56592127C40393-PRD</t>
  </si>
  <si>
    <t>D975006-1C40392-D97</t>
  </si>
  <si>
    <t>AD56552127-3C40393-PRD</t>
  </si>
  <si>
    <t>AD56562127C40393-PRD</t>
  </si>
  <si>
    <t>AD78602147C40393-PRD</t>
  </si>
  <si>
    <t>D975228-17C40342-D97</t>
  </si>
  <si>
    <t>D975023-1C40392-D97</t>
  </si>
  <si>
    <t>D975026-16-301C40392-D97</t>
  </si>
  <si>
    <t>D975061-503C40392-D97</t>
  </si>
  <si>
    <t>D975022-7C40863-D97</t>
  </si>
  <si>
    <t>D975230-7C39709-D97</t>
  </si>
  <si>
    <t>D975230-8C39709-D97</t>
  </si>
  <si>
    <t>AD32451975C40393-PRD</t>
  </si>
  <si>
    <t>AD57862127C40393-PRD</t>
  </si>
  <si>
    <t>D975006-2C40679-D97</t>
  </si>
  <si>
    <t>D975009-8-301C40392-D97</t>
  </si>
  <si>
    <t>D975227-7C39456-D97</t>
  </si>
  <si>
    <t>D975209-1C40342-D97</t>
  </si>
  <si>
    <t>D975209-10C40342-D97</t>
  </si>
  <si>
    <t>D975209-11C40342-D97</t>
  </si>
  <si>
    <t>D975209-12C40342-D97</t>
  </si>
  <si>
    <t>D975209-13C40342-D97</t>
  </si>
  <si>
    <t>D975209-14C40342-D97</t>
  </si>
  <si>
    <t>D975209-9C40342-D97</t>
  </si>
  <si>
    <t>D975230-19C40679-D97</t>
  </si>
  <si>
    <t>D975225-3C37822-D97</t>
  </si>
  <si>
    <t>D975225-4C37822-D97</t>
  </si>
  <si>
    <t>D975225-7C37822-D97</t>
  </si>
  <si>
    <t>D975012-7-301C38342-D97</t>
  </si>
  <si>
    <t>D975026-1-301C39427-PRD</t>
  </si>
  <si>
    <t>D975026-2-301C39427-PRD</t>
  </si>
  <si>
    <t>D975071-1C40392-D97</t>
  </si>
  <si>
    <t>G361213-1C40599-G36</t>
  </si>
  <si>
    <t>AD28531624C40677-PRD</t>
  </si>
  <si>
    <t>AD54482115C40678-2115</t>
  </si>
  <si>
    <t>AD55612115C40678-2115</t>
  </si>
  <si>
    <t>AD62832115C40957-D97</t>
  </si>
  <si>
    <t>D975048-2C40895-D97</t>
  </si>
  <si>
    <t>AD56552127-2C40393-PRD</t>
  </si>
  <si>
    <t>AD28551624C40677-PRD</t>
  </si>
  <si>
    <t>AD56552127-1C40677-PRD</t>
  </si>
  <si>
    <t>AD56582127C40677-PRD</t>
  </si>
  <si>
    <t>AD61172127C40677-PRD</t>
  </si>
  <si>
    <t>D975208-18C39133-D97</t>
  </si>
  <si>
    <t>D975066-1C40679-D97</t>
  </si>
  <si>
    <t>AD52822115-226C40678-2115</t>
  </si>
  <si>
    <t>AD55942115C40678-2115</t>
  </si>
  <si>
    <t>AD63232115C40678-2115</t>
  </si>
  <si>
    <t>D975027-1C40679-D97</t>
  </si>
  <si>
    <t>D975026-15-301C40863-D97</t>
  </si>
  <si>
    <t>D975040-2-301C40863-D97</t>
  </si>
  <si>
    <t>G361140-1C40864-PRD</t>
  </si>
  <si>
    <t>D975048-1C40863-D97</t>
  </si>
  <si>
    <t>D975227-1C40763-D97</t>
  </si>
  <si>
    <t>D975227-3C40763-D97</t>
  </si>
  <si>
    <t>D975227-6C40763-D97</t>
  </si>
  <si>
    <t>D975244-1C40961-D97</t>
  </si>
  <si>
    <t>D975244-12C40961-D97</t>
  </si>
  <si>
    <t>D975244-3C40961-D97</t>
  </si>
  <si>
    <t>D975244-8C40961-D97</t>
  </si>
  <si>
    <t>D975222-15C40763-D97</t>
  </si>
  <si>
    <t>G361213-1C41157-G36</t>
  </si>
  <si>
    <t>D975221-11C40763-D97</t>
  </si>
  <si>
    <t>D975221-4C40763-D97</t>
  </si>
  <si>
    <t>AD58542116C41124-PRD</t>
  </si>
  <si>
    <t>CDSP3803S-1500C41124-PRD</t>
  </si>
  <si>
    <t>D975095-3C40863-D97</t>
  </si>
  <si>
    <t>D975239-13C40763-D97</t>
  </si>
  <si>
    <t>D975239-3C40763-D97</t>
  </si>
  <si>
    <t>AD58542116C40864-PRD</t>
  </si>
  <si>
    <t>AD28561624C40234-2127</t>
  </si>
  <si>
    <t>D975202-7C39709-D97</t>
  </si>
  <si>
    <t>D975013-1C40864-PRD</t>
  </si>
  <si>
    <t>D975083-1C40864-PRD</t>
  </si>
  <si>
    <t>AD59162116C40864-PRD</t>
  </si>
  <si>
    <t>D975026-10-301C40864-PRD</t>
  </si>
  <si>
    <t>AD60262116-2C41199-2116</t>
  </si>
  <si>
    <t>D975026-14-301C40957-D97</t>
  </si>
  <si>
    <t>D975071-1C40957-D97</t>
  </si>
  <si>
    <t>D975232-3C40958-D97</t>
  </si>
  <si>
    <t>G361140-2C41124-PRD</t>
  </si>
  <si>
    <t>AD57462121-3C40929-2121</t>
  </si>
  <si>
    <t>D975030-3C40957-D97</t>
  </si>
  <si>
    <t>D975227-11C40958-D97</t>
  </si>
  <si>
    <t>D975239-11C40959-D97</t>
  </si>
  <si>
    <t>D975239-21C40959-D97</t>
  </si>
  <si>
    <t>D975225-2C41124-PRD</t>
  </si>
  <si>
    <t>AD58182116-2C41199-2116</t>
  </si>
  <si>
    <t>AD58592116-1C41199-2116</t>
  </si>
  <si>
    <t>AD58632116C41199-2116</t>
  </si>
  <si>
    <t>AD58892116C41199-2116</t>
  </si>
  <si>
    <t>AD59132116-1C41199-2116</t>
  </si>
  <si>
    <t>AD59232116C41199-2116</t>
  </si>
  <si>
    <t>AD59352116C41199-2116</t>
  </si>
  <si>
    <t>D975233-20C41202-D97</t>
  </si>
  <si>
    <t>D975222-6C41202-D97</t>
  </si>
  <si>
    <t>D975239-23C41202-D97</t>
  </si>
  <si>
    <t>D975205-3C41202-D97</t>
  </si>
  <si>
    <t>D975205-8C41202-D97</t>
  </si>
  <si>
    <t>G361140-7C39920-G36</t>
  </si>
  <si>
    <t>AD54472115C39824-PRD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</si>
</sst>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80" formatCode="[$-40C]mmm\-yy;@"/>
    <numFmt numFmtId="181" formatCode="dd/mm/yy;@"/>
    <numFmt numFmtId="185" formatCode="d/m;@"/>
  </numFmts>
  <fonts count="88" x14ac:knownFonts="1">
    <font>
      <sz val="11"/>
      <color theme="1"/>
      <name val="Arial"/>
      <family val="2"/>
    </font>
    <font>
      <sz val="10"/>
      <name val="Arial"/>
      <family val="2"/>
    </font>
    <font>
      <b/>
      <sz val="16"/>
      <color indexed="10"/>
      <name val="Arial"/>
      <family val="2"/>
    </font>
    <font>
      <b/>
      <sz val="10"/>
      <name val="Arial"/>
      <family val="2"/>
    </font>
    <font>
      <b/>
      <sz val="11"/>
      <name val="Arial"/>
      <family val="2"/>
    </font>
    <font>
      <sz val="11"/>
      <name val="Arial"/>
      <family val="2"/>
    </font>
    <font>
      <b/>
      <sz val="10"/>
      <color indexed="10"/>
      <name val="Arial"/>
      <family val="2"/>
    </font>
    <font>
      <b/>
      <sz val="8"/>
      <name val="Arial"/>
      <family val="2"/>
    </font>
    <font>
      <b/>
      <sz val="14"/>
      <color indexed="10"/>
      <name val="Arial"/>
      <family val="2"/>
    </font>
    <font>
      <sz val="8"/>
      <name val="Arial"/>
      <family val="2"/>
    </font>
    <font>
      <sz val="8"/>
      <color indexed="10"/>
      <name val="Arial"/>
      <family val="2"/>
    </font>
    <font>
      <sz val="10"/>
      <name val="Calibri"/>
      <family val="2"/>
    </font>
    <font>
      <sz val="8"/>
      <name val="Calibri"/>
      <family val="2"/>
    </font>
    <font>
      <b/>
      <sz val="8"/>
      <color indexed="81"/>
      <name val="Tahoma"/>
      <family val="2"/>
    </font>
    <font>
      <sz val="8"/>
      <color indexed="81"/>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u/>
      <sz val="9"/>
      <name val="Calibri"/>
      <family val="2"/>
    </font>
    <font>
      <sz val="9"/>
      <name val="Arial Unicode MS"/>
      <family val="2"/>
    </font>
    <font>
      <sz val="11"/>
      <name val="Calibri"/>
      <family val="2"/>
    </font>
    <font>
      <b/>
      <sz val="11"/>
      <name val="Calibri"/>
      <family val="2"/>
    </font>
    <font>
      <sz val="9"/>
      <name val="Calibri"/>
      <family val="2"/>
    </font>
    <font>
      <b/>
      <sz val="9"/>
      <name val="Calibri"/>
      <family val="2"/>
    </font>
    <font>
      <sz val="9"/>
      <name val="Arial"/>
      <family val="2"/>
    </font>
    <font>
      <b/>
      <sz val="9"/>
      <name val="Arial Unicode MS"/>
      <family val="2"/>
    </font>
    <font>
      <b/>
      <sz val="9"/>
      <color indexed="81"/>
      <name val="Tahoma"/>
      <family val="2"/>
    </font>
    <font>
      <sz val="9"/>
      <color indexed="81"/>
      <name val="Tahoma"/>
      <family val="2"/>
    </font>
    <font>
      <b/>
      <sz val="10"/>
      <color indexed="10"/>
      <name val="Arial"/>
      <family val="2"/>
    </font>
    <font>
      <b/>
      <sz val="10"/>
      <color indexed="17"/>
      <name val="Arial"/>
      <family val="2"/>
    </font>
    <font>
      <sz val="11"/>
      <color theme="1"/>
      <name val="Arial"/>
      <family val="2"/>
    </font>
    <font>
      <sz val="11"/>
      <color theme="1"/>
      <name val="Calibri"/>
      <family val="2"/>
      <scheme val="minor"/>
    </font>
    <font>
      <b/>
      <sz val="10"/>
      <color theme="9" tint="-0.249977111117893"/>
      <name val="Arial"/>
      <family val="2"/>
    </font>
    <font>
      <b/>
      <sz val="12"/>
      <color theme="9" tint="-0.249977111117893"/>
      <name val="Arial"/>
      <family val="2"/>
    </font>
    <font>
      <b/>
      <sz val="11"/>
      <color theme="1"/>
      <name val="Arial"/>
      <family val="2"/>
    </font>
    <font>
      <b/>
      <sz val="14"/>
      <color theme="1"/>
      <name val="Arial"/>
      <family val="2"/>
    </font>
    <font>
      <b/>
      <sz val="12"/>
      <color theme="1"/>
      <name val="Arial"/>
      <family val="2"/>
    </font>
    <font>
      <sz val="12"/>
      <color theme="1"/>
      <name val="Arial"/>
      <family val="2"/>
    </font>
    <font>
      <sz val="11"/>
      <name val="Calibri"/>
      <family val="2"/>
      <scheme val="minor"/>
    </font>
    <font>
      <sz val="9"/>
      <name val="Calibri"/>
      <family val="2"/>
      <scheme val="minor"/>
    </font>
    <font>
      <b/>
      <sz val="9"/>
      <name val="Calibri"/>
      <family val="2"/>
      <scheme val="minor"/>
    </font>
    <font>
      <sz val="9"/>
      <color theme="1"/>
      <name val="Calibri"/>
      <family val="2"/>
      <scheme val="minor"/>
    </font>
    <font>
      <sz val="10"/>
      <color theme="0"/>
      <name val="Arial"/>
      <family val="2"/>
    </font>
    <font>
      <sz val="10"/>
      <color theme="1"/>
      <name val="Arial"/>
      <family val="2"/>
    </font>
    <font>
      <sz val="10"/>
      <color theme="0"/>
      <name val="Calibri"/>
      <family val="2"/>
    </font>
    <font>
      <sz val="10"/>
      <color theme="1"/>
      <name val="Calibri"/>
      <family val="2"/>
    </font>
    <font>
      <sz val="10"/>
      <color theme="0"/>
      <name val="Calibri"/>
      <family val="2"/>
      <scheme val="minor"/>
    </font>
    <font>
      <sz val="9"/>
      <color theme="0"/>
      <name val="Calibri"/>
      <family val="2"/>
      <scheme val="minor"/>
    </font>
    <font>
      <sz val="10"/>
      <color theme="1"/>
      <name val="Calibri"/>
      <family val="2"/>
      <scheme val="minor"/>
    </font>
    <font>
      <b/>
      <sz val="10"/>
      <color theme="1"/>
      <name val="Calibri"/>
      <family val="2"/>
      <scheme val="minor"/>
    </font>
    <font>
      <sz val="8"/>
      <color theme="1"/>
      <name val="Calibri"/>
      <family val="2"/>
    </font>
    <font>
      <sz val="11"/>
      <color rgb="FF000000"/>
      <name val="Arial"/>
      <family val="2"/>
    </font>
    <font>
      <b/>
      <sz val="11"/>
      <color rgb="FF000000"/>
      <name val="Arial"/>
      <family val="2"/>
    </font>
    <font>
      <sz val="11"/>
      <color theme="0"/>
      <name val="Arial"/>
      <family val="2"/>
    </font>
    <font>
      <sz val="10"/>
      <color theme="1"/>
      <name val="Times New Roman"/>
      <family val="1"/>
    </font>
    <font>
      <sz val="11"/>
      <color rgb="FFFFFF00"/>
      <name val="Arial"/>
      <family val="2"/>
    </font>
    <font>
      <sz val="11"/>
      <color rgb="FFFFC000"/>
      <name val="Arial"/>
      <family val="2"/>
    </font>
    <font>
      <i/>
      <sz val="9"/>
      <color theme="0"/>
      <name val="Arial"/>
      <family val="2"/>
    </font>
    <font>
      <i/>
      <sz val="9"/>
      <color theme="1"/>
      <name val="Arial"/>
      <family val="2"/>
    </font>
    <font>
      <sz val="9"/>
      <color theme="1"/>
      <name val="Arial"/>
      <family val="2"/>
    </font>
    <font>
      <i/>
      <sz val="9"/>
      <color rgb="FFFFFF00"/>
      <name val="Arial"/>
      <family val="2"/>
    </font>
    <font>
      <i/>
      <sz val="9"/>
      <color rgb="FFFFC000"/>
      <name val="Arial"/>
      <family val="2"/>
    </font>
    <font>
      <sz val="11"/>
      <color rgb="FFFF0000"/>
      <name val="Arial"/>
      <family val="2"/>
    </font>
    <font>
      <b/>
      <sz val="10"/>
      <color theme="3" tint="0.39997558519241921"/>
      <name val="Arial"/>
      <family val="2"/>
    </font>
    <font>
      <b/>
      <sz val="10"/>
      <color rgb="FFFF0000"/>
      <name val="Arial"/>
      <family val="2"/>
    </font>
    <font>
      <b/>
      <sz val="16"/>
      <color theme="9" tint="-0.249977111117893"/>
      <name val="Arial"/>
      <family val="2"/>
    </font>
    <font>
      <b/>
      <sz val="10"/>
      <color rgb="FF00B050"/>
      <name val="Arial"/>
      <family val="2"/>
    </font>
    <font>
      <b/>
      <sz val="12"/>
      <color rgb="FF00B050"/>
      <name val="Calibri"/>
      <family val="2"/>
    </font>
    <font>
      <b/>
      <sz val="12"/>
      <color rgb="FF0070C0"/>
      <name val="Arial"/>
      <family val="2"/>
    </font>
    <font>
      <b/>
      <sz val="10"/>
      <color theme="1"/>
      <name val="Arial"/>
      <family val="2"/>
    </font>
    <font>
      <b/>
      <sz val="11"/>
      <color rgb="FF0070C0"/>
      <name val="Arial"/>
      <family val="2"/>
    </font>
    <font>
      <b/>
      <sz val="11"/>
      <color theme="9" tint="-0.249977111117893"/>
      <name val="Arial"/>
      <family val="2"/>
    </font>
    <font>
      <b/>
      <sz val="10"/>
      <color theme="0"/>
      <name val="Calibri"/>
      <family val="2"/>
    </font>
  </fonts>
  <fills count="63">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34"/>
      </patternFill>
    </fill>
    <fill>
      <patternFill patternType="solid">
        <fgColor indexed="62"/>
        <bgColor indexed="59"/>
      </patternFill>
    </fill>
    <fill>
      <patternFill patternType="solid">
        <fgColor indexed="10"/>
        <bgColor indexed="60"/>
      </patternFill>
    </fill>
    <fill>
      <patternFill patternType="solid">
        <fgColor indexed="57"/>
        <bgColor indexed="38"/>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indexed="10"/>
        <bgColor indexed="64"/>
      </patternFill>
    </fill>
    <fill>
      <patternFill patternType="solid">
        <fgColor indexed="13"/>
        <bgColor indexed="51"/>
      </patternFill>
    </fill>
    <fill>
      <patternFill patternType="solid">
        <fgColor indexed="9"/>
        <bgColor indexed="26"/>
      </patternFill>
    </fill>
    <fill>
      <patternFill patternType="solid">
        <fgColor rgb="FF95B3D7"/>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rgb="FFFFFF00"/>
        <bgColor indexed="26"/>
      </patternFill>
    </fill>
    <fill>
      <patternFill patternType="solid">
        <fgColor theme="3" tint="0.59999389629810485"/>
        <bgColor indexed="26"/>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rgb="FFCCFFCC"/>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4" tint="0.59999389629810485"/>
        <bgColor indexed="22"/>
      </patternFill>
    </fill>
    <fill>
      <patternFill patternType="solid">
        <fgColor rgb="FF66FF66"/>
        <bgColor indexed="64"/>
      </patternFill>
    </fill>
    <fill>
      <patternFill patternType="solid">
        <fgColor theme="0" tint="-0.499984740745262"/>
        <bgColor indexed="49"/>
      </patternFill>
    </fill>
    <fill>
      <patternFill patternType="solid">
        <fgColor theme="0" tint="-0.34998626667073579"/>
        <bgColor indexed="26"/>
      </patternFill>
    </fill>
    <fill>
      <patternFill patternType="solid">
        <fgColor theme="0" tint="-0.34998626667073579"/>
        <bgColor indexed="64"/>
      </patternFill>
    </fill>
    <fill>
      <patternFill patternType="solid">
        <fgColor theme="0" tint="-0.249977111117893"/>
        <bgColor indexed="64"/>
      </patternFill>
    </fill>
    <fill>
      <patternFill patternType="solid">
        <fgColor theme="1"/>
        <bgColor indexed="64"/>
      </patternFill>
    </fill>
    <fill>
      <patternFill patternType="solid">
        <fgColor theme="0" tint="-0.499984740745262"/>
        <bgColor indexed="64"/>
      </patternFill>
    </fill>
    <fill>
      <patternFill patternType="solid">
        <fgColor theme="3"/>
        <bgColor theme="4"/>
      </patternFill>
    </fill>
    <fill>
      <patternFill patternType="solid">
        <fgColor theme="4"/>
        <bgColor theme="4"/>
      </patternFill>
    </fill>
    <fill>
      <patternFill patternType="solid">
        <fgColor theme="4"/>
        <bgColor indexed="64"/>
      </patternFill>
    </fill>
    <fill>
      <patternFill patternType="solid">
        <fgColor rgb="FFFF000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1" tint="0.499984740745262"/>
        <bgColor indexed="64"/>
      </patternFill>
    </fill>
    <fill>
      <patternFill patternType="solid">
        <fgColor theme="2"/>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rgb="FF0070C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s>
  <borders count="75">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s>
  <cellStyleXfs count="105">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9" borderId="0" applyNumberFormat="0" applyBorder="0" applyAlignment="0" applyProtection="0"/>
    <xf numFmtId="0" fontId="17" fillId="3" borderId="0" applyNumberFormat="0" applyBorder="0" applyAlignment="0" applyProtection="0"/>
    <xf numFmtId="0" fontId="18" fillId="20" borderId="1" applyNumberFormat="0" applyAlignment="0" applyProtection="0"/>
    <xf numFmtId="0" fontId="19" fillId="21" borderId="3" applyNumberFormat="0" applyAlignment="0" applyProtection="0"/>
    <xf numFmtId="0" fontId="15" fillId="0" borderId="0"/>
    <xf numFmtId="0" fontId="20" fillId="0" borderId="0" applyNumberFormat="0" applyFill="0" applyBorder="0" applyAlignment="0" applyProtection="0"/>
    <xf numFmtId="0" fontId="21" fillId="4" borderId="0" applyNumberFormat="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7" borderId="1" applyNumberFormat="0" applyAlignment="0" applyProtection="0"/>
    <xf numFmtId="0" fontId="27" fillId="0" borderId="2" applyNumberFormat="0" applyFill="0" applyAlignment="0" applyProtection="0"/>
    <xf numFmtId="0" fontId="28" fillId="2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5"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46"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23" borderId="4" applyNumberFormat="0" applyAlignment="0" applyProtection="0"/>
    <xf numFmtId="0" fontId="29" fillId="20" borderId="8" applyNumberFormat="0" applyAlignment="0" applyProtection="0"/>
    <xf numFmtId="9" fontId="1" fillId="0" borderId="0" applyFill="0" applyBorder="0" applyAlignment="0" applyProtection="0"/>
    <xf numFmtId="0" fontId="30" fillId="0" borderId="0" applyNumberFormat="0" applyFill="0" applyBorder="0" applyAlignment="0" applyProtection="0"/>
    <xf numFmtId="0" fontId="31" fillId="0" borderId="9" applyNumberFormat="0" applyFill="0" applyAlignment="0" applyProtection="0"/>
    <xf numFmtId="0" fontId="32" fillId="0" borderId="0" applyNumberFormat="0" applyFill="0" applyBorder="0" applyAlignment="0" applyProtection="0"/>
  </cellStyleXfs>
  <cellXfs count="485">
    <xf numFmtId="0" fontId="0" fillId="0" borderId="0" xfId="0"/>
    <xf numFmtId="14" fontId="47" fillId="0" borderId="10" xfId="68" applyNumberFormat="1" applyFont="1" applyFill="1" applyBorder="1" applyAlignment="1">
      <alignment horizontal="center" vertical="center" wrapText="1"/>
    </xf>
    <xf numFmtId="14" fontId="48" fillId="0" borderId="10" xfId="68" applyNumberFormat="1" applyFont="1" applyFill="1" applyBorder="1" applyAlignment="1">
      <alignment horizontal="center" vertical="center" wrapText="1"/>
    </xf>
    <xf numFmtId="0" fontId="1" fillId="0" borderId="0" xfId="68" applyBorder="1" applyAlignment="1">
      <alignment horizontal="center" vertical="center"/>
    </xf>
    <xf numFmtId="0" fontId="0" fillId="24" borderId="0" xfId="0" applyFill="1" applyBorder="1"/>
    <xf numFmtId="0" fontId="1" fillId="0" borderId="0" xfId="68" applyFill="1" applyBorder="1" applyAlignment="1">
      <alignment horizontal="center" vertical="center"/>
    </xf>
    <xf numFmtId="0" fontId="1" fillId="0" borderId="0" xfId="68" applyFill="1" applyBorder="1" applyAlignment="1">
      <alignment horizontal="center" vertical="center" wrapText="1"/>
    </xf>
    <xf numFmtId="0" fontId="2" fillId="0" borderId="0" xfId="68" applyFont="1" applyBorder="1" applyAlignment="1">
      <alignment horizontal="center" vertical="center" wrapText="1"/>
    </xf>
    <xf numFmtId="0" fontId="45" fillId="0" borderId="0" xfId="68" applyFont="1" applyBorder="1" applyAlignment="1">
      <alignment horizontal="center" vertical="center"/>
    </xf>
    <xf numFmtId="0" fontId="3" fillId="0" borderId="0" xfId="68" applyFont="1" applyFill="1" applyBorder="1" applyAlignment="1">
      <alignment vertical="center"/>
    </xf>
    <xf numFmtId="0" fontId="4" fillId="0" borderId="0" xfId="68" applyFont="1" applyFill="1" applyBorder="1" applyAlignment="1">
      <alignment vertical="center" wrapText="1"/>
    </xf>
    <xf numFmtId="180" fontId="4" fillId="0" borderId="0" xfId="68" applyNumberFormat="1" applyFont="1" applyFill="1" applyBorder="1" applyAlignment="1">
      <alignment vertical="center" wrapText="1"/>
    </xf>
    <xf numFmtId="0" fontId="4" fillId="0" borderId="0" xfId="68" applyFont="1" applyFill="1" applyBorder="1" applyAlignment="1">
      <alignment horizontal="center" vertical="center" wrapText="1"/>
    </xf>
    <xf numFmtId="0" fontId="5" fillId="0" borderId="0" xfId="68" applyFont="1" applyFill="1" applyBorder="1" applyAlignment="1">
      <alignment horizontal="center" vertical="center" wrapText="1"/>
    </xf>
    <xf numFmtId="0" fontId="0" fillId="24" borderId="0" xfId="0" applyFill="1"/>
    <xf numFmtId="0" fontId="0" fillId="25" borderId="10" xfId="0" applyFill="1" applyBorder="1"/>
    <xf numFmtId="0" fontId="4" fillId="0" borderId="0" xfId="68" applyFont="1" applyFill="1" applyBorder="1" applyAlignment="1">
      <alignment horizontal="center" vertical="center" textRotation="90" wrapText="1"/>
    </xf>
    <xf numFmtId="180" fontId="4" fillId="0" borderId="0" xfId="68" applyNumberFormat="1" applyFont="1" applyFill="1" applyBorder="1" applyAlignment="1">
      <alignment horizontal="center" vertical="center" textRotation="90" wrapText="1"/>
    </xf>
    <xf numFmtId="0" fontId="2" fillId="0" borderId="0" xfId="68" applyFont="1" applyBorder="1" applyAlignment="1">
      <alignment horizontal="center" vertical="center"/>
    </xf>
    <xf numFmtId="0" fontId="0" fillId="24" borderId="10" xfId="0" applyFill="1" applyBorder="1"/>
    <xf numFmtId="0" fontId="3" fillId="28" borderId="11" xfId="68" applyFont="1" applyFill="1" applyBorder="1" applyAlignment="1" applyProtection="1">
      <alignment horizontal="center" vertical="center" textRotation="90"/>
      <protection locked="0"/>
    </xf>
    <xf numFmtId="0" fontId="3" fillId="28" borderId="12" xfId="68" applyFont="1" applyFill="1" applyBorder="1" applyAlignment="1" applyProtection="1">
      <alignment horizontal="center" vertical="center"/>
      <protection locked="0"/>
    </xf>
    <xf numFmtId="0" fontId="3" fillId="29" borderId="13" xfId="68" applyFont="1" applyFill="1" applyBorder="1" applyAlignment="1" applyProtection="1">
      <alignment horizontal="center" vertical="center"/>
      <protection locked="0"/>
    </xf>
    <xf numFmtId="0" fontId="3" fillId="29" borderId="14" xfId="68" applyFont="1" applyFill="1" applyBorder="1" applyAlignment="1" applyProtection="1">
      <alignment horizontal="center" vertical="center"/>
      <protection locked="0"/>
    </xf>
    <xf numFmtId="0" fontId="3" fillId="29" borderId="14" xfId="68" applyFont="1" applyFill="1" applyBorder="1" applyAlignment="1" applyProtection="1">
      <alignment horizontal="center" vertical="center" textRotation="90"/>
      <protection locked="0"/>
    </xf>
    <xf numFmtId="180" fontId="3" fillId="29" borderId="14" xfId="68" applyNumberFormat="1" applyFont="1" applyFill="1" applyBorder="1" applyAlignment="1" applyProtection="1">
      <alignment horizontal="center" vertical="center"/>
      <protection locked="0"/>
    </xf>
    <xf numFmtId="0" fontId="3" fillId="29" borderId="15" xfId="68" applyFont="1" applyFill="1" applyBorder="1" applyAlignment="1" applyProtection="1">
      <alignment horizontal="center" vertical="center" wrapText="1"/>
      <protection locked="0"/>
    </xf>
    <xf numFmtId="0" fontId="3" fillId="30" borderId="16" xfId="68" applyFont="1" applyFill="1" applyBorder="1" applyAlignment="1" applyProtection="1">
      <alignment horizontal="center" vertical="center" textRotation="90" wrapText="1"/>
      <protection locked="0"/>
    </xf>
    <xf numFmtId="0" fontId="3" fillId="0" borderId="17" xfId="68" applyFont="1" applyFill="1" applyBorder="1" applyAlignment="1" applyProtection="1">
      <alignment horizontal="center" vertical="center" wrapText="1"/>
      <protection locked="0"/>
    </xf>
    <xf numFmtId="0" fontId="3" fillId="31" borderId="18" xfId="68" applyFont="1" applyFill="1" applyBorder="1" applyAlignment="1" applyProtection="1">
      <alignment horizontal="center" vertical="center" textRotation="90" wrapText="1"/>
      <protection locked="0"/>
    </xf>
    <xf numFmtId="0" fontId="3" fillId="32" borderId="19" xfId="68" applyFont="1" applyFill="1" applyBorder="1" applyAlignment="1" applyProtection="1">
      <alignment horizontal="left" vertical="center" textRotation="90" wrapText="1"/>
      <protection locked="0"/>
    </xf>
    <xf numFmtId="0" fontId="3" fillId="32" borderId="19" xfId="68" applyFont="1" applyFill="1" applyBorder="1" applyAlignment="1" applyProtection="1">
      <alignment horizontal="center" vertical="center" textRotation="90" wrapText="1"/>
      <protection locked="0"/>
    </xf>
    <xf numFmtId="0" fontId="6" fillId="0" borderId="20" xfId="68" applyFont="1" applyBorder="1" applyAlignment="1" applyProtection="1">
      <alignment horizontal="center" vertical="center" wrapText="1"/>
      <protection locked="0"/>
    </xf>
    <xf numFmtId="0" fontId="1" fillId="0" borderId="0" xfId="68" applyFill="1" applyBorder="1" applyAlignment="1" applyProtection="1">
      <alignment horizontal="center" vertical="center"/>
      <protection locked="0"/>
    </xf>
    <xf numFmtId="0" fontId="1" fillId="0" borderId="0" xfId="68" applyBorder="1" applyAlignment="1" applyProtection="1">
      <alignment horizontal="center" vertical="center"/>
      <protection locked="0"/>
    </xf>
    <xf numFmtId="0" fontId="1" fillId="28" borderId="21" xfId="68" applyFill="1" applyBorder="1" applyAlignment="1" applyProtection="1">
      <alignment horizontal="center" vertical="center"/>
      <protection locked="0"/>
    </xf>
    <xf numFmtId="0" fontId="3" fillId="29" borderId="22" xfId="68" applyFont="1" applyFill="1" applyBorder="1" applyAlignment="1" applyProtection="1">
      <alignment horizontal="center" vertical="center"/>
      <protection locked="0"/>
    </xf>
    <xf numFmtId="0" fontId="3" fillId="29" borderId="23" xfId="68" applyFont="1" applyFill="1" applyBorder="1" applyAlignment="1" applyProtection="1">
      <alignment horizontal="center" vertical="center"/>
      <protection locked="0"/>
    </xf>
    <xf numFmtId="180" fontId="3" fillId="29" borderId="23" xfId="68" applyNumberFormat="1" applyFont="1" applyFill="1" applyBorder="1" applyAlignment="1" applyProtection="1">
      <alignment horizontal="center" vertical="center"/>
      <protection locked="0"/>
    </xf>
    <xf numFmtId="0" fontId="3" fillId="29" borderId="24" xfId="68" applyFont="1" applyFill="1" applyBorder="1" applyAlignment="1" applyProtection="1">
      <alignment horizontal="center" vertical="center"/>
      <protection locked="0"/>
    </xf>
    <xf numFmtId="0" fontId="7" fillId="30" borderId="25" xfId="68" applyFont="1" applyFill="1" applyBorder="1" applyAlignment="1" applyProtection="1">
      <alignment horizontal="center" vertical="center"/>
      <protection locked="0"/>
    </xf>
    <xf numFmtId="0" fontId="4" fillId="0" borderId="26" xfId="68" applyFont="1" applyFill="1" applyBorder="1" applyAlignment="1" applyProtection="1">
      <alignment horizontal="center" vertical="center" wrapText="1"/>
      <protection locked="0"/>
    </xf>
    <xf numFmtId="0" fontId="4" fillId="0" borderId="27" xfId="68" applyFont="1" applyFill="1" applyBorder="1" applyAlignment="1" applyProtection="1">
      <alignment horizontal="center" vertical="center" wrapText="1"/>
      <protection locked="0"/>
    </xf>
    <xf numFmtId="0" fontId="3" fillId="33" borderId="14" xfId="68" applyFont="1" applyFill="1" applyBorder="1" applyAlignment="1" applyProtection="1">
      <alignment horizontal="center" vertical="center" wrapText="1"/>
      <protection locked="0"/>
    </xf>
    <xf numFmtId="0" fontId="8" fillId="0" borderId="28" xfId="68" applyFont="1" applyBorder="1" applyAlignment="1" applyProtection="1">
      <alignment horizontal="center" vertical="center" wrapText="1"/>
      <protection locked="0"/>
    </xf>
    <xf numFmtId="0" fontId="9" fillId="30" borderId="29" xfId="68" applyFont="1" applyFill="1" applyBorder="1" applyAlignment="1" applyProtection="1">
      <alignment horizontal="center" vertical="center"/>
      <protection locked="0"/>
    </xf>
    <xf numFmtId="0" fontId="9" fillId="30" borderId="22" xfId="68" applyFont="1" applyFill="1" applyBorder="1" applyAlignment="1" applyProtection="1">
      <alignment vertical="center"/>
      <protection locked="0"/>
    </xf>
    <xf numFmtId="180" fontId="9" fillId="30" borderId="22" xfId="68" applyNumberFormat="1" applyFont="1" applyFill="1" applyBorder="1" applyAlignment="1" applyProtection="1">
      <alignment vertical="center"/>
      <protection locked="0"/>
    </xf>
    <xf numFmtId="0" fontId="9" fillId="30" borderId="0" xfId="68" applyFont="1" applyFill="1" applyBorder="1" applyAlignment="1" applyProtection="1">
      <alignment horizontal="center" vertical="center"/>
      <protection locked="0"/>
    </xf>
    <xf numFmtId="0" fontId="9" fillId="30" borderId="0" xfId="68" applyFont="1" applyFill="1" applyBorder="1" applyAlignment="1" applyProtection="1">
      <alignment vertical="center"/>
      <protection locked="0"/>
    </xf>
    <xf numFmtId="0" fontId="9" fillId="30" borderId="30" xfId="68" applyFont="1" applyFill="1" applyBorder="1" applyAlignment="1" applyProtection="1">
      <alignment vertical="center" wrapText="1"/>
      <protection locked="0"/>
    </xf>
    <xf numFmtId="0" fontId="9" fillId="31" borderId="30" xfId="68" quotePrefix="1" applyFont="1" applyFill="1" applyBorder="1" applyAlignment="1" applyProtection="1">
      <alignment horizontal="center" vertical="center" wrapText="1"/>
      <protection locked="0"/>
    </xf>
    <xf numFmtId="0" fontId="9" fillId="31" borderId="30" xfId="68" applyFont="1" applyFill="1" applyBorder="1" applyAlignment="1" applyProtection="1">
      <alignment horizontal="center" vertical="center" wrapText="1"/>
      <protection locked="0"/>
    </xf>
    <xf numFmtId="0" fontId="9" fillId="32" borderId="30" xfId="68" applyFont="1" applyFill="1" applyBorder="1" applyAlignment="1" applyProtection="1">
      <alignment horizontal="center" vertical="center" wrapText="1"/>
      <protection locked="0"/>
    </xf>
    <xf numFmtId="0" fontId="10" fillId="30" borderId="31" xfId="68" applyFont="1" applyFill="1" applyBorder="1" applyAlignment="1" applyProtection="1">
      <alignment horizontal="center" vertical="center" wrapText="1"/>
      <protection locked="0"/>
    </xf>
    <xf numFmtId="0" fontId="9" fillId="30" borderId="28" xfId="68" applyFont="1" applyFill="1" applyBorder="1" applyAlignment="1" applyProtection="1">
      <alignment horizontal="center" vertical="center"/>
      <protection locked="0"/>
    </xf>
    <xf numFmtId="0" fontId="9" fillId="30" borderId="26" xfId="68" applyFont="1" applyFill="1" applyBorder="1" applyAlignment="1" applyProtection="1">
      <alignment vertical="center" wrapText="1"/>
      <protection locked="0"/>
    </xf>
    <xf numFmtId="0" fontId="9" fillId="31" borderId="27" xfId="68" quotePrefix="1" applyNumberFormat="1" applyFont="1" applyFill="1" applyBorder="1" applyAlignment="1" applyProtection="1">
      <alignment horizontal="center" vertical="center" wrapText="1"/>
      <protection locked="0"/>
    </xf>
    <xf numFmtId="0" fontId="9" fillId="32" borderId="27" xfId="68" applyNumberFormat="1" applyFont="1" applyFill="1" applyBorder="1" applyAlignment="1" applyProtection="1">
      <alignment horizontal="center" vertical="center" wrapText="1"/>
      <protection locked="0"/>
    </xf>
    <xf numFmtId="0" fontId="9" fillId="32" borderId="27" xfId="68" applyNumberFormat="1" applyFont="1" applyFill="1" applyBorder="1" applyAlignment="1" applyProtection="1">
      <alignment horizontal="left" vertical="center" wrapText="1"/>
      <protection locked="0"/>
    </xf>
    <xf numFmtId="0" fontId="9" fillId="31" borderId="32" xfId="68" applyNumberFormat="1" applyFont="1" applyFill="1" applyBorder="1" applyAlignment="1" applyProtection="1">
      <alignment horizontal="left" vertical="center" wrapText="1"/>
      <protection locked="0"/>
    </xf>
    <xf numFmtId="181" fontId="1" fillId="0" borderId="33" xfId="42" applyNumberFormat="1" applyFont="1" applyFill="1" applyBorder="1" applyAlignment="1">
      <alignment horizontal="center" vertical="center"/>
    </xf>
    <xf numFmtId="0" fontId="6" fillId="0" borderId="10" xfId="68" applyFont="1" applyFill="1" applyBorder="1" applyAlignment="1" applyProtection="1">
      <alignment vertical="center" wrapText="1"/>
      <protection locked="0"/>
    </xf>
    <xf numFmtId="181" fontId="1" fillId="0" borderId="10" xfId="42" applyNumberFormat="1" applyFont="1" applyFill="1" applyBorder="1" applyAlignment="1">
      <alignment horizontal="center" vertical="center"/>
    </xf>
    <xf numFmtId="181" fontId="1" fillId="0" borderId="34" xfId="42" applyNumberFormat="1" applyFont="1" applyFill="1" applyBorder="1" applyAlignment="1">
      <alignment horizontal="center" vertical="center"/>
    </xf>
    <xf numFmtId="180" fontId="1" fillId="0" borderId="0" xfId="68" applyNumberFormat="1" applyFill="1" applyBorder="1" applyAlignment="1">
      <alignment horizontal="center" vertical="center"/>
    </xf>
    <xf numFmtId="0" fontId="9" fillId="0" borderId="0" xfId="68" applyFont="1" applyFill="1" applyBorder="1" applyAlignment="1">
      <alignment horizontal="center" vertical="center"/>
    </xf>
    <xf numFmtId="0" fontId="45" fillId="0" borderId="0" xfId="68" applyFont="1" applyFill="1" applyBorder="1" applyAlignment="1">
      <alignment horizontal="center" vertical="center"/>
    </xf>
    <xf numFmtId="0" fontId="9" fillId="32" borderId="32" xfId="68" applyNumberFormat="1" applyFont="1" applyFill="1" applyBorder="1" applyAlignment="1" applyProtection="1">
      <alignment horizontal="center" vertical="center" wrapText="1"/>
      <protection locked="0"/>
    </xf>
    <xf numFmtId="0" fontId="0" fillId="34" borderId="10" xfId="0" applyFill="1" applyBorder="1"/>
    <xf numFmtId="0" fontId="0" fillId="35" borderId="10" xfId="0" applyFill="1" applyBorder="1"/>
    <xf numFmtId="181" fontId="1" fillId="36" borderId="34" xfId="42" applyNumberFormat="1" applyFont="1" applyFill="1" applyBorder="1" applyAlignment="1">
      <alignment horizontal="center" vertical="center"/>
    </xf>
    <xf numFmtId="181" fontId="1" fillId="36" borderId="33" xfId="42" applyNumberFormat="1" applyFont="1" applyFill="1" applyBorder="1" applyAlignment="1">
      <alignment horizontal="center" vertical="center"/>
    </xf>
    <xf numFmtId="181" fontId="1" fillId="36" borderId="10" xfId="42" applyNumberFormat="1" applyFont="1" applyFill="1" applyBorder="1" applyAlignment="1">
      <alignment horizontal="center" vertical="center"/>
    </xf>
    <xf numFmtId="9" fontId="0" fillId="0" borderId="0" xfId="0" applyNumberFormat="1"/>
    <xf numFmtId="0" fontId="0" fillId="0" borderId="10" xfId="0" applyBorder="1"/>
    <xf numFmtId="0" fontId="49" fillId="0" borderId="10" xfId="0" applyFont="1" applyBorder="1"/>
    <xf numFmtId="17" fontId="49" fillId="0" borderId="10" xfId="0" applyNumberFormat="1" applyFont="1" applyBorder="1"/>
    <xf numFmtId="0" fontId="49" fillId="37" borderId="10" xfId="0" applyFont="1" applyFill="1" applyBorder="1"/>
    <xf numFmtId="0" fontId="0" fillId="37" borderId="10" xfId="0" applyFill="1" applyBorder="1"/>
    <xf numFmtId="0" fontId="49" fillId="38" borderId="10" xfId="0" applyFont="1" applyFill="1" applyBorder="1"/>
    <xf numFmtId="0" fontId="0" fillId="38" borderId="10" xfId="0" applyFill="1" applyBorder="1"/>
    <xf numFmtId="0" fontId="0" fillId="0" borderId="10" xfId="0" applyFill="1" applyBorder="1"/>
    <xf numFmtId="0" fontId="0" fillId="0" borderId="32" xfId="0" applyFill="1" applyBorder="1"/>
    <xf numFmtId="0" fontId="49" fillId="39" borderId="10" xfId="0" applyFont="1" applyFill="1" applyBorder="1"/>
    <xf numFmtId="0" fontId="0" fillId="39" borderId="10" xfId="0" applyFill="1" applyBorder="1"/>
    <xf numFmtId="181" fontId="1" fillId="30" borderId="33" xfId="42" applyNumberFormat="1" applyFont="1" applyFill="1" applyBorder="1" applyAlignment="1">
      <alignment horizontal="center" vertical="center"/>
    </xf>
    <xf numFmtId="0" fontId="50" fillId="0" borderId="0" xfId="0" applyFont="1" applyAlignment="1">
      <alignment horizontal="center"/>
    </xf>
    <xf numFmtId="0" fontId="51" fillId="0" borderId="0" xfId="0" applyFont="1" applyAlignment="1">
      <alignment horizontal="center"/>
    </xf>
    <xf numFmtId="0" fontId="52" fillId="0" borderId="0" xfId="0" applyFont="1" applyAlignment="1">
      <alignment horizontal="center"/>
    </xf>
    <xf numFmtId="0" fontId="33" fillId="0" borderId="0" xfId="0" applyFont="1" applyAlignment="1"/>
    <xf numFmtId="0" fontId="34" fillId="0" borderId="0" xfId="0" applyFont="1"/>
    <xf numFmtId="0" fontId="53" fillId="0" borderId="0" xfId="0" applyFont="1" applyAlignment="1">
      <alignment horizontal="left" vertical="top"/>
    </xf>
    <xf numFmtId="0" fontId="34" fillId="0" borderId="0" xfId="0" applyFont="1" applyAlignment="1">
      <alignment vertical="top"/>
    </xf>
    <xf numFmtId="0" fontId="38" fillId="0" borderId="0" xfId="0" applyFont="1" applyBorder="1" applyAlignment="1">
      <alignment vertical="top"/>
    </xf>
    <xf numFmtId="0" fontId="54" fillId="17" borderId="0" xfId="0" applyFont="1" applyFill="1" applyAlignment="1">
      <alignment horizontal="center" vertical="center"/>
    </xf>
    <xf numFmtId="0" fontId="39" fillId="0" borderId="0" xfId="0" applyFont="1" applyAlignment="1">
      <alignment horizontal="left" vertical="top"/>
    </xf>
    <xf numFmtId="0" fontId="54" fillId="11" borderId="0" xfId="0" applyFont="1" applyFill="1" applyAlignment="1">
      <alignment horizontal="center" vertical="center"/>
    </xf>
    <xf numFmtId="0" fontId="54" fillId="26" borderId="0" xfId="0" applyFont="1" applyFill="1" applyAlignment="1">
      <alignment horizontal="center" vertical="center"/>
    </xf>
    <xf numFmtId="0" fontId="54" fillId="0" borderId="0" xfId="0" applyFont="1" applyFill="1" applyAlignment="1">
      <alignment horizontal="center" vertical="center"/>
    </xf>
    <xf numFmtId="0" fontId="34" fillId="0" borderId="0" xfId="0" applyFont="1" applyFill="1"/>
    <xf numFmtId="0" fontId="34" fillId="0" borderId="0" xfId="0" applyFont="1" applyFill="1" applyAlignment="1">
      <alignment horizontal="left" vertical="top"/>
    </xf>
    <xf numFmtId="0" fontId="34" fillId="0" borderId="0" xfId="0" applyFont="1" applyFill="1" applyAlignment="1">
      <alignment vertical="top"/>
    </xf>
    <xf numFmtId="0" fontId="40" fillId="0" borderId="0" xfId="0" applyFont="1" applyFill="1" applyAlignment="1">
      <alignment horizontal="center" vertical="top"/>
    </xf>
    <xf numFmtId="0" fontId="55" fillId="40" borderId="35" xfId="0" applyFont="1" applyFill="1" applyBorder="1" applyAlignment="1">
      <alignment horizontal="center" vertical="center" wrapText="1"/>
    </xf>
    <xf numFmtId="14" fontId="55" fillId="40" borderId="35" xfId="0" applyNumberFormat="1" applyFont="1" applyFill="1" applyBorder="1" applyAlignment="1">
      <alignment horizontal="center" vertical="center" wrapText="1"/>
    </xf>
    <xf numFmtId="0" fontId="40" fillId="0" borderId="0" xfId="0" applyFont="1" applyBorder="1" applyAlignment="1">
      <alignment horizontal="center"/>
    </xf>
    <xf numFmtId="0" fontId="40" fillId="0" borderId="0" xfId="0" applyFont="1" applyFill="1" applyBorder="1" applyAlignment="1">
      <alignment horizontal="center"/>
    </xf>
    <xf numFmtId="0" fontId="33" fillId="0" borderId="0" xfId="0" applyFont="1" applyBorder="1" applyAlignment="1">
      <alignment horizontal="left"/>
    </xf>
    <xf numFmtId="0" fontId="54" fillId="17" borderId="0" xfId="0" applyFont="1" applyFill="1" applyBorder="1" applyAlignment="1">
      <alignment horizontal="center" vertical="center" wrapText="1"/>
    </xf>
    <xf numFmtId="0" fontId="54" fillId="11" borderId="0" xfId="0" applyFont="1" applyFill="1" applyBorder="1" applyAlignment="1">
      <alignment horizontal="center" vertical="center" wrapText="1"/>
    </xf>
    <xf numFmtId="0" fontId="54" fillId="41" borderId="0" xfId="0" applyFont="1" applyFill="1" applyBorder="1" applyAlignment="1">
      <alignment horizontal="center" vertical="center" wrapText="1"/>
    </xf>
    <xf numFmtId="0" fontId="54" fillId="42" borderId="0" xfId="0" applyFont="1" applyFill="1" applyBorder="1" applyAlignment="1">
      <alignment horizontal="center" vertical="center" wrapText="1"/>
    </xf>
    <xf numFmtId="0" fontId="40" fillId="0" borderId="0" xfId="0" applyFont="1" applyFill="1" applyBorder="1" applyAlignment="1">
      <alignment horizontal="center" vertical="top" wrapText="1"/>
    </xf>
    <xf numFmtId="0" fontId="56" fillId="0" borderId="36" xfId="0" applyFont="1" applyBorder="1" applyAlignment="1">
      <alignment horizontal="center" vertical="center"/>
    </xf>
    <xf numFmtId="0" fontId="56" fillId="0" borderId="10" xfId="0" applyFont="1" applyBorder="1" applyAlignment="1">
      <alignment horizontal="center" vertical="center"/>
    </xf>
    <xf numFmtId="0" fontId="56" fillId="0" borderId="10" xfId="0" applyFont="1" applyBorder="1" applyAlignment="1">
      <alignment vertical="center" wrapText="1"/>
    </xf>
    <xf numFmtId="16" fontId="56" fillId="0" borderId="10" xfId="0" applyNumberFormat="1" applyFont="1" applyBorder="1" applyAlignment="1">
      <alignment horizontal="left" vertical="center" wrapText="1"/>
    </xf>
    <xf numFmtId="0" fontId="0" fillId="0" borderId="0" xfId="0" applyAlignment="1">
      <alignment horizontal="center"/>
    </xf>
    <xf numFmtId="0" fontId="3" fillId="43" borderId="14" xfId="68" applyFont="1" applyFill="1" applyBorder="1" applyAlignment="1" applyProtection="1">
      <alignment horizontal="center" vertical="center" wrapText="1"/>
      <protection locked="0"/>
    </xf>
    <xf numFmtId="0" fontId="0" fillId="44" borderId="0" xfId="0" applyFill="1" applyAlignment="1">
      <alignment horizontal="center"/>
    </xf>
    <xf numFmtId="0" fontId="0" fillId="0" borderId="0" xfId="0" applyFill="1" applyAlignment="1">
      <alignment horizontal="center"/>
    </xf>
    <xf numFmtId="0" fontId="3" fillId="0" borderId="14" xfId="68" applyFont="1" applyFill="1" applyBorder="1" applyAlignment="1" applyProtection="1">
      <alignment horizontal="center" vertical="center" wrapText="1"/>
      <protection locked="0"/>
    </xf>
    <xf numFmtId="2" fontId="37" fillId="0" borderId="10" xfId="0" applyNumberFormat="1" applyFont="1" applyFill="1" applyBorder="1" applyAlignment="1">
      <alignment horizontal="left" vertical="center" wrapText="1"/>
    </xf>
    <xf numFmtId="16" fontId="0" fillId="0" borderId="0" xfId="0" applyNumberFormat="1"/>
    <xf numFmtId="0" fontId="3" fillId="31" borderId="23" xfId="68" applyFont="1" applyFill="1" applyBorder="1" applyAlignment="1" applyProtection="1">
      <alignment horizontal="center" vertical="center" textRotation="90" wrapText="1"/>
      <protection locked="0"/>
    </xf>
    <xf numFmtId="181" fontId="1" fillId="36" borderId="30" xfId="42" applyNumberFormat="1" applyFont="1" applyFill="1" applyBorder="1" applyAlignment="1">
      <alignment horizontal="center" vertical="center"/>
    </xf>
    <xf numFmtId="0" fontId="3" fillId="28" borderId="22" xfId="68" applyFont="1" applyFill="1" applyBorder="1" applyAlignment="1" applyProtection="1">
      <alignment horizontal="center" vertical="center" wrapText="1"/>
      <protection locked="0"/>
    </xf>
    <xf numFmtId="181" fontId="1" fillId="45" borderId="34" xfId="42" applyNumberFormat="1" applyFont="1" applyFill="1" applyBorder="1" applyAlignment="1">
      <alignment horizontal="center" vertical="center"/>
    </xf>
    <xf numFmtId="181" fontId="1" fillId="45" borderId="10" xfId="42" applyNumberFormat="1" applyFont="1" applyFill="1" applyBorder="1" applyAlignment="1">
      <alignment horizontal="center" vertical="center"/>
    </xf>
    <xf numFmtId="0" fontId="57" fillId="45" borderId="10" xfId="42" applyFont="1" applyFill="1" applyBorder="1" applyAlignment="1">
      <alignment horizontal="center" wrapText="1"/>
    </xf>
    <xf numFmtId="0" fontId="1" fillId="0" borderId="10" xfId="42" applyFont="1" applyFill="1" applyBorder="1" applyAlignment="1">
      <alignment horizontal="center" wrapText="1"/>
    </xf>
    <xf numFmtId="0" fontId="57" fillId="0" borderId="10" xfId="42" applyFont="1" applyFill="1" applyBorder="1" applyAlignment="1">
      <alignment horizontal="center" wrapText="1"/>
    </xf>
    <xf numFmtId="0" fontId="1" fillId="45" borderId="33" xfId="42" applyFont="1" applyFill="1" applyBorder="1" applyAlignment="1">
      <alignment horizontal="center" wrapText="1"/>
    </xf>
    <xf numFmtId="181" fontId="1" fillId="45" borderId="33" xfId="42" applyNumberFormat="1" applyFont="1" applyFill="1" applyBorder="1" applyAlignment="1">
      <alignment horizontal="center" vertical="center"/>
    </xf>
    <xf numFmtId="0" fontId="6" fillId="0" borderId="33" xfId="68" applyFont="1" applyFill="1" applyBorder="1" applyAlignment="1" applyProtection="1">
      <alignment vertical="center" wrapText="1"/>
      <protection locked="0"/>
    </xf>
    <xf numFmtId="0" fontId="57" fillId="0" borderId="34" xfId="42" applyFont="1" applyFill="1" applyBorder="1" applyAlignment="1">
      <alignment horizontal="center" wrapText="1"/>
    </xf>
    <xf numFmtId="0" fontId="6" fillId="0" borderId="34" xfId="68" applyFont="1" applyFill="1" applyBorder="1" applyAlignment="1" applyProtection="1">
      <alignment vertical="center" wrapText="1"/>
      <protection locked="0"/>
    </xf>
    <xf numFmtId="0" fontId="1" fillId="0" borderId="37" xfId="68" applyBorder="1" applyAlignment="1">
      <alignment vertical="center"/>
    </xf>
    <xf numFmtId="0" fontId="1" fillId="0" borderId="38" xfId="68" applyBorder="1" applyAlignment="1">
      <alignment vertical="center"/>
    </xf>
    <xf numFmtId="0" fontId="1" fillId="0" borderId="39" xfId="68" applyBorder="1" applyAlignment="1">
      <alignment vertical="center"/>
    </xf>
    <xf numFmtId="0" fontId="1" fillId="45" borderId="40" xfId="68" applyFill="1" applyBorder="1" applyAlignment="1">
      <alignment horizontal="center" vertical="center"/>
    </xf>
    <xf numFmtId="0" fontId="1" fillId="0" borderId="41" xfId="68" applyBorder="1" applyAlignment="1">
      <alignment horizontal="center" vertical="center"/>
    </xf>
    <xf numFmtId="0" fontId="1" fillId="45" borderId="11" xfId="42" applyFont="1" applyFill="1" applyBorder="1" applyAlignment="1">
      <alignment horizontal="center" wrapText="1"/>
    </xf>
    <xf numFmtId="0" fontId="1" fillId="45" borderId="21" xfId="68" applyFill="1" applyBorder="1" applyAlignment="1">
      <alignment horizontal="center" vertical="center"/>
    </xf>
    <xf numFmtId="0" fontId="1" fillId="0" borderId="21" xfId="42" applyFont="1" applyFill="1" applyBorder="1" applyAlignment="1">
      <alignment horizontal="center" wrapText="1"/>
    </xf>
    <xf numFmtId="0" fontId="1" fillId="0" borderId="42" xfId="68" applyBorder="1" applyAlignment="1">
      <alignment horizontal="center" vertical="center"/>
    </xf>
    <xf numFmtId="0" fontId="1" fillId="45" borderId="43" xfId="42" applyFont="1" applyFill="1" applyBorder="1" applyAlignment="1">
      <alignment horizontal="center" wrapText="1"/>
    </xf>
    <xf numFmtId="0" fontId="57" fillId="45" borderId="36" xfId="42" applyFont="1" applyFill="1" applyBorder="1" applyAlignment="1">
      <alignment horizontal="center" wrapText="1"/>
    </xf>
    <xf numFmtId="0" fontId="1" fillId="0" borderId="36" xfId="42" applyFont="1" applyFill="1" applyBorder="1" applyAlignment="1">
      <alignment horizontal="center" wrapText="1"/>
    </xf>
    <xf numFmtId="0" fontId="57" fillId="0" borderId="44" xfId="42" applyFont="1" applyFill="1" applyBorder="1" applyAlignment="1">
      <alignment horizontal="center" wrapText="1"/>
    </xf>
    <xf numFmtId="0" fontId="57" fillId="45" borderId="21" xfId="42" applyFont="1" applyFill="1" applyBorder="1" applyAlignment="1">
      <alignment horizontal="center" wrapText="1"/>
    </xf>
    <xf numFmtId="0" fontId="57" fillId="0" borderId="42" xfId="42" applyFont="1" applyFill="1" applyBorder="1" applyAlignment="1">
      <alignment horizontal="center" wrapText="1"/>
    </xf>
    <xf numFmtId="180" fontId="1" fillId="0" borderId="45" xfId="42" applyNumberFormat="1" applyFont="1" applyFill="1" applyBorder="1" applyAlignment="1">
      <alignment horizontal="center" wrapText="1"/>
    </xf>
    <xf numFmtId="180" fontId="57" fillId="0" borderId="46" xfId="42" applyNumberFormat="1" applyFont="1" applyFill="1" applyBorder="1" applyAlignment="1">
      <alignment horizontal="center" wrapText="1"/>
    </xf>
    <xf numFmtId="180" fontId="1" fillId="0" borderId="46" xfId="42" applyNumberFormat="1" applyFont="1" applyFill="1" applyBorder="1" applyAlignment="1">
      <alignment horizontal="center" wrapText="1"/>
    </xf>
    <xf numFmtId="180" fontId="57" fillId="0" borderId="47" xfId="42" applyNumberFormat="1" applyFont="1" applyFill="1" applyBorder="1" applyAlignment="1">
      <alignment horizontal="center" wrapText="1"/>
    </xf>
    <xf numFmtId="0" fontId="58" fillId="0" borderId="48" xfId="68" applyFont="1" applyBorder="1" applyAlignment="1">
      <alignment horizontal="center" vertical="center"/>
    </xf>
    <xf numFmtId="0" fontId="58" fillId="0" borderId="40" xfId="68" applyFont="1" applyBorder="1" applyAlignment="1">
      <alignment horizontal="center" vertical="center"/>
    </xf>
    <xf numFmtId="0" fontId="58" fillId="0" borderId="41" xfId="68" applyFont="1" applyBorder="1" applyAlignment="1">
      <alignment horizontal="center" vertical="center"/>
    </xf>
    <xf numFmtId="0" fontId="59" fillId="46" borderId="11" xfId="68" applyFont="1" applyFill="1" applyBorder="1" applyAlignment="1">
      <alignment horizontal="center" vertical="center"/>
    </xf>
    <xf numFmtId="0" fontId="59" fillId="46" borderId="21" xfId="68" applyFont="1" applyFill="1" applyBorder="1" applyAlignment="1">
      <alignment horizontal="center" vertical="center"/>
    </xf>
    <xf numFmtId="0" fontId="11" fillId="35" borderId="21" xfId="68" applyFont="1" applyFill="1" applyBorder="1" applyAlignment="1">
      <alignment horizontal="center" vertical="center"/>
    </xf>
    <xf numFmtId="0" fontId="11" fillId="35" borderId="42" xfId="68" applyFont="1" applyFill="1" applyBorder="1" applyAlignment="1">
      <alignment horizontal="center" vertical="center"/>
    </xf>
    <xf numFmtId="0" fontId="1" fillId="0" borderId="49" xfId="68" applyBorder="1" applyAlignment="1">
      <alignment vertical="center"/>
    </xf>
    <xf numFmtId="0" fontId="1" fillId="0" borderId="29" xfId="68" applyBorder="1" applyAlignment="1">
      <alignment horizontal="center" vertical="center"/>
    </xf>
    <xf numFmtId="0" fontId="1" fillId="0" borderId="50" xfId="68" applyBorder="1" applyAlignment="1">
      <alignment horizontal="center" vertical="center"/>
    </xf>
    <xf numFmtId="0" fontId="57" fillId="0" borderId="30" xfId="42" applyFont="1" applyFill="1" applyBorder="1" applyAlignment="1">
      <alignment horizontal="center" wrapText="1"/>
    </xf>
    <xf numFmtId="0" fontId="57" fillId="0" borderId="51" xfId="42" applyFont="1" applyFill="1" applyBorder="1" applyAlignment="1">
      <alignment horizontal="center" wrapText="1"/>
    </xf>
    <xf numFmtId="0" fontId="57" fillId="0" borderId="29" xfId="42" applyFont="1" applyFill="1" applyBorder="1" applyAlignment="1">
      <alignment horizontal="center" wrapText="1"/>
    </xf>
    <xf numFmtId="180" fontId="57" fillId="0" borderId="52" xfId="42" applyNumberFormat="1" applyFont="1" applyFill="1" applyBorder="1" applyAlignment="1">
      <alignment horizontal="center" wrapText="1"/>
    </xf>
    <xf numFmtId="0" fontId="58" fillId="0" borderId="50" xfId="68" applyFont="1" applyBorder="1" applyAlignment="1">
      <alignment horizontal="center" vertical="center"/>
    </xf>
    <xf numFmtId="0" fontId="1" fillId="0" borderId="33" xfId="42" applyFont="1" applyFill="1" applyBorder="1" applyAlignment="1">
      <alignment horizontal="center" wrapText="1"/>
    </xf>
    <xf numFmtId="0" fontId="1" fillId="0" borderId="40" xfId="68" applyBorder="1" applyAlignment="1">
      <alignment horizontal="center" vertical="center"/>
    </xf>
    <xf numFmtId="0" fontId="1" fillId="0" borderId="11" xfId="42" applyFont="1" applyFill="1" applyBorder="1" applyAlignment="1">
      <alignment horizontal="center" wrapText="1"/>
    </xf>
    <xf numFmtId="0" fontId="1" fillId="0" borderId="21" xfId="68" applyBorder="1" applyAlignment="1">
      <alignment horizontal="center" vertical="center"/>
    </xf>
    <xf numFmtId="0" fontId="11" fillId="35" borderId="11" xfId="68" applyFont="1" applyFill="1" applyBorder="1" applyAlignment="1">
      <alignment horizontal="center" vertical="center"/>
    </xf>
    <xf numFmtId="0" fontId="1" fillId="0" borderId="43" xfId="42" applyFont="1" applyFill="1" applyBorder="1" applyAlignment="1">
      <alignment horizontal="center" wrapText="1"/>
    </xf>
    <xf numFmtId="0" fontId="57" fillId="0" borderId="36" xfId="42" applyFont="1" applyFill="1" applyBorder="1" applyAlignment="1">
      <alignment horizontal="center" wrapText="1"/>
    </xf>
    <xf numFmtId="0" fontId="57" fillId="0" borderId="21" xfId="42" applyFont="1" applyFill="1" applyBorder="1" applyAlignment="1">
      <alignment horizontal="center" wrapText="1"/>
    </xf>
    <xf numFmtId="0" fontId="1" fillId="45" borderId="48" xfId="42" applyFont="1" applyFill="1" applyBorder="1" applyAlignment="1">
      <alignment horizontal="center" vertical="center" wrapText="1"/>
    </xf>
    <xf numFmtId="0" fontId="1" fillId="0" borderId="40" xfId="42" applyFont="1" applyFill="1" applyBorder="1" applyAlignment="1">
      <alignment horizontal="center" vertical="center" wrapText="1"/>
    </xf>
    <xf numFmtId="0" fontId="1" fillId="0" borderId="48" xfId="42" applyFont="1" applyFill="1" applyBorder="1" applyAlignment="1">
      <alignment horizontal="center" vertical="center" wrapText="1"/>
    </xf>
    <xf numFmtId="0" fontId="58" fillId="0" borderId="10" xfId="68" applyFont="1" applyBorder="1" applyAlignment="1">
      <alignment horizontal="center" vertical="center"/>
    </xf>
    <xf numFmtId="0" fontId="58" fillId="0" borderId="33" xfId="68" applyFont="1" applyBorder="1" applyAlignment="1">
      <alignment horizontal="center" vertical="center"/>
    </xf>
    <xf numFmtId="0" fontId="58" fillId="0" borderId="34" xfId="68" applyFont="1" applyBorder="1" applyAlignment="1">
      <alignment horizontal="center" vertical="center"/>
    </xf>
    <xf numFmtId="0" fontId="12" fillId="30" borderId="48" xfId="68" applyFont="1" applyFill="1" applyBorder="1" applyAlignment="1">
      <alignment horizontal="center" vertical="center"/>
    </xf>
    <xf numFmtId="0" fontId="12" fillId="30" borderId="40" xfId="68" applyFont="1" applyFill="1" applyBorder="1" applyAlignment="1">
      <alignment horizontal="center" vertical="center"/>
    </xf>
    <xf numFmtId="0" fontId="12" fillId="30" borderId="41" xfId="68" applyFont="1" applyFill="1" applyBorder="1" applyAlignment="1">
      <alignment horizontal="center" vertical="center"/>
    </xf>
    <xf numFmtId="181" fontId="1" fillId="47" borderId="33" xfId="42" applyNumberFormat="1" applyFont="1" applyFill="1" applyBorder="1" applyAlignment="1">
      <alignment horizontal="center" vertical="center"/>
    </xf>
    <xf numFmtId="181" fontId="1" fillId="47" borderId="10" xfId="42" applyNumberFormat="1" applyFont="1" applyFill="1" applyBorder="1" applyAlignment="1">
      <alignment horizontal="center" vertical="center"/>
    </xf>
    <xf numFmtId="0" fontId="58" fillId="45" borderId="48" xfId="68" applyFont="1" applyFill="1" applyBorder="1" applyAlignment="1">
      <alignment horizontal="center" vertical="center"/>
    </xf>
    <xf numFmtId="0" fontId="58" fillId="45" borderId="40" xfId="68" applyFont="1" applyFill="1" applyBorder="1" applyAlignment="1">
      <alignment horizontal="center" vertical="center"/>
    </xf>
    <xf numFmtId="0" fontId="6" fillId="45" borderId="33" xfId="68" applyFont="1" applyFill="1" applyBorder="1" applyAlignment="1" applyProtection="1">
      <alignment vertical="center" wrapText="1"/>
      <protection locked="0"/>
    </xf>
    <xf numFmtId="0" fontId="6" fillId="45" borderId="53" xfId="68" applyFont="1" applyFill="1" applyBorder="1" applyAlignment="1" applyProtection="1">
      <alignment vertical="center" wrapText="1"/>
      <protection locked="0"/>
    </xf>
    <xf numFmtId="0" fontId="6" fillId="45" borderId="10" xfId="68" applyFont="1" applyFill="1" applyBorder="1" applyAlignment="1" applyProtection="1">
      <alignment vertical="center" wrapText="1"/>
      <protection locked="0"/>
    </xf>
    <xf numFmtId="0" fontId="6" fillId="45" borderId="54" xfId="68" applyFont="1" applyFill="1" applyBorder="1" applyAlignment="1" applyProtection="1">
      <alignment vertical="center" wrapText="1"/>
      <protection locked="0"/>
    </xf>
    <xf numFmtId="0" fontId="1" fillId="28" borderId="29" xfId="68" applyFill="1" applyBorder="1" applyAlignment="1" applyProtection="1">
      <alignment horizontal="center" vertical="center"/>
      <protection locked="0"/>
    </xf>
    <xf numFmtId="180" fontId="3" fillId="29" borderId="22" xfId="68" applyNumberFormat="1" applyFont="1" applyFill="1" applyBorder="1" applyAlignment="1" applyProtection="1">
      <alignment horizontal="center" vertical="center"/>
      <protection locked="0"/>
    </xf>
    <xf numFmtId="0" fontId="3" fillId="29" borderId="0" xfId="68" applyFont="1" applyFill="1" applyBorder="1" applyAlignment="1" applyProtection="1">
      <alignment horizontal="center" vertical="center"/>
      <protection locked="0"/>
    </xf>
    <xf numFmtId="0" fontId="3" fillId="33" borderId="27" xfId="68" applyFont="1" applyFill="1" applyBorder="1" applyAlignment="1" applyProtection="1">
      <alignment horizontal="center" vertical="center" wrapText="1"/>
      <protection locked="0"/>
    </xf>
    <xf numFmtId="0" fontId="8" fillId="0" borderId="31" xfId="68" applyFont="1" applyBorder="1" applyAlignment="1" applyProtection="1">
      <alignment horizontal="center" vertical="center" wrapText="1"/>
      <protection locked="0"/>
    </xf>
    <xf numFmtId="0" fontId="7" fillId="30" borderId="0" xfId="68" applyFont="1" applyFill="1" applyBorder="1" applyAlignment="1" applyProtection="1">
      <alignment horizontal="center" vertical="center"/>
      <protection locked="0"/>
    </xf>
    <xf numFmtId="0" fontId="0" fillId="31" borderId="0" xfId="0" applyFill="1"/>
    <xf numFmtId="181" fontId="3" fillId="0" borderId="10" xfId="42" applyNumberFormat="1" applyFont="1" applyFill="1" applyBorder="1" applyAlignment="1">
      <alignment horizontal="center" vertical="center"/>
    </xf>
    <xf numFmtId="181" fontId="3" fillId="0" borderId="33" xfId="42" applyNumberFormat="1" applyFont="1" applyFill="1" applyBorder="1" applyAlignment="1">
      <alignment horizontal="center" vertical="center"/>
    </xf>
    <xf numFmtId="181" fontId="3" fillId="30" borderId="33" xfId="42" applyNumberFormat="1" applyFont="1" applyFill="1" applyBorder="1" applyAlignment="1">
      <alignment horizontal="center" vertical="center"/>
    </xf>
    <xf numFmtId="181" fontId="3" fillId="30" borderId="10" xfId="42" applyNumberFormat="1" applyFont="1" applyFill="1" applyBorder="1" applyAlignment="1">
      <alignment horizontal="center" vertical="center"/>
    </xf>
    <xf numFmtId="0" fontId="37" fillId="0" borderId="0" xfId="0" applyFont="1" applyAlignment="1">
      <alignment vertical="top"/>
    </xf>
    <xf numFmtId="0" fontId="37" fillId="0" borderId="0" xfId="0" applyFont="1" applyBorder="1" applyAlignment="1">
      <alignment horizontal="left" vertical="top"/>
    </xf>
    <xf numFmtId="0" fontId="37" fillId="0" borderId="0" xfId="0" applyFont="1" applyAlignment="1">
      <alignment horizontal="left" vertical="top"/>
    </xf>
    <xf numFmtId="0" fontId="37" fillId="0" borderId="0" xfId="0" applyFont="1" applyFill="1" applyAlignment="1">
      <alignment vertical="top"/>
    </xf>
    <xf numFmtId="0" fontId="37" fillId="0" borderId="0" xfId="0" applyFont="1" applyFill="1" applyBorder="1" applyAlignment="1">
      <alignment horizontal="left" vertical="top"/>
    </xf>
    <xf numFmtId="14" fontId="37" fillId="0" borderId="10" xfId="0" applyNumberFormat="1" applyFont="1" applyFill="1" applyBorder="1" applyAlignment="1">
      <alignment horizontal="center" vertical="center" wrapText="1"/>
    </xf>
    <xf numFmtId="2" fontId="37" fillId="0" borderId="10" xfId="0" applyNumberFormat="1" applyFont="1" applyFill="1" applyBorder="1" applyAlignment="1">
      <alignment horizontal="center" vertical="center" wrapText="1"/>
    </xf>
    <xf numFmtId="0" fontId="37" fillId="0" borderId="10" xfId="0" applyFont="1" applyFill="1" applyBorder="1" applyAlignment="1">
      <alignment horizontal="center" vertical="center" wrapText="1"/>
    </xf>
    <xf numFmtId="0" fontId="37" fillId="27" borderId="10" xfId="0" applyFont="1" applyFill="1" applyBorder="1" applyAlignment="1">
      <alignment horizontal="center" vertical="center"/>
    </xf>
    <xf numFmtId="14" fontId="60" fillId="30" borderId="0" xfId="63" applyNumberFormat="1" applyFont="1" applyFill="1" applyAlignment="1">
      <alignment horizontal="center" vertical="center"/>
    </xf>
    <xf numFmtId="0" fontId="60" fillId="30" borderId="0" xfId="63" applyFont="1" applyFill="1" applyAlignment="1">
      <alignment horizontal="center" vertical="center"/>
    </xf>
    <xf numFmtId="0" fontId="45" fillId="30" borderId="0" xfId="63" applyFill="1" applyAlignment="1">
      <alignment horizontal="center" vertical="center"/>
    </xf>
    <xf numFmtId="14" fontId="61" fillId="48" borderId="13" xfId="63" applyNumberFormat="1" applyFont="1" applyFill="1" applyBorder="1" applyAlignment="1">
      <alignment horizontal="center" vertical="center" wrapText="1"/>
    </xf>
    <xf numFmtId="0" fontId="61" fillId="48" borderId="14" xfId="63" applyFont="1" applyFill="1" applyBorder="1" applyAlignment="1">
      <alignment horizontal="center" vertical="center" wrapText="1"/>
    </xf>
    <xf numFmtId="14" fontId="61" fillId="48" borderId="14" xfId="63" applyNumberFormat="1" applyFont="1" applyFill="1" applyBorder="1" applyAlignment="1">
      <alignment horizontal="center" vertical="center" wrapText="1"/>
    </xf>
    <xf numFmtId="0" fontId="61" fillId="49" borderId="14" xfId="63" applyFont="1" applyFill="1" applyBorder="1" applyAlignment="1">
      <alignment horizontal="center" vertical="center" wrapText="1"/>
    </xf>
    <xf numFmtId="0" fontId="61" fillId="49" borderId="55" xfId="63" applyFont="1" applyFill="1" applyBorder="1" applyAlignment="1">
      <alignment horizontal="center" vertical="center" wrapText="1"/>
    </xf>
    <xf numFmtId="0" fontId="59" fillId="50" borderId="56" xfId="63" applyFont="1" applyFill="1" applyBorder="1" applyAlignment="1">
      <alignment horizontal="center" vertical="center" wrapText="1"/>
    </xf>
    <xf numFmtId="0" fontId="59" fillId="50" borderId="30" xfId="63" applyFont="1" applyFill="1" applyBorder="1" applyAlignment="1">
      <alignment horizontal="center" vertical="center" wrapText="1"/>
    </xf>
    <xf numFmtId="0" fontId="59" fillId="50" borderId="57" xfId="63" applyFont="1" applyFill="1" applyBorder="1" applyAlignment="1">
      <alignment horizontal="center" vertical="center" wrapText="1"/>
    </xf>
    <xf numFmtId="14" fontId="62" fillId="50" borderId="30" xfId="63" applyNumberFormat="1" applyFont="1" applyFill="1" applyBorder="1" applyAlignment="1">
      <alignment horizontal="center" vertical="center" wrapText="1"/>
    </xf>
    <xf numFmtId="180" fontId="63" fillId="0" borderId="10" xfId="63" applyNumberFormat="1" applyFont="1" applyBorder="1" applyAlignment="1">
      <alignment horizontal="center" vertical="center"/>
    </xf>
    <xf numFmtId="0" fontId="63" fillId="0" borderId="10" xfId="63" applyFont="1" applyBorder="1" applyAlignment="1">
      <alignment horizontal="center" vertical="center"/>
    </xf>
    <xf numFmtId="0" fontId="63" fillId="0" borderId="10" xfId="63" applyFont="1" applyBorder="1" applyAlignment="1">
      <alignment horizontal="center" vertical="center" wrapText="1"/>
    </xf>
    <xf numFmtId="14" fontId="63" fillId="0" borderId="10" xfId="63" applyNumberFormat="1" applyFont="1" applyBorder="1" applyAlignment="1">
      <alignment horizontal="center" vertical="center"/>
    </xf>
    <xf numFmtId="0" fontId="64" fillId="0" borderId="10" xfId="63" applyFont="1" applyBorder="1" applyAlignment="1">
      <alignment horizontal="center" vertical="center"/>
    </xf>
    <xf numFmtId="0" fontId="65" fillId="0" borderId="10" xfId="63" applyFont="1" applyBorder="1" applyAlignment="1">
      <alignment horizontal="center" vertical="center" wrapText="1"/>
    </xf>
    <xf numFmtId="0" fontId="63" fillId="0" borderId="10" xfId="63" applyFont="1" applyBorder="1" applyAlignment="1">
      <alignment horizontal="left" vertical="center" wrapText="1"/>
    </xf>
    <xf numFmtId="0" fontId="63" fillId="0" borderId="10" xfId="63" applyFont="1" applyFill="1" applyBorder="1" applyAlignment="1">
      <alignment horizontal="center" vertical="center" wrapText="1"/>
    </xf>
    <xf numFmtId="0" fontId="63" fillId="0" borderId="10" xfId="63" quotePrefix="1" applyFont="1" applyBorder="1" applyAlignment="1">
      <alignment horizontal="left" vertical="center" wrapText="1"/>
    </xf>
    <xf numFmtId="14" fontId="63" fillId="0" borderId="10" xfId="63" applyNumberFormat="1" applyFont="1" applyBorder="1" applyAlignment="1">
      <alignment horizontal="center" vertical="center" wrapText="1"/>
    </xf>
    <xf numFmtId="185" fontId="1" fillId="0" borderId="10" xfId="42" applyNumberFormat="1" applyFont="1" applyFill="1" applyBorder="1" applyAlignment="1">
      <alignment horizontal="center" vertical="center"/>
    </xf>
    <xf numFmtId="185" fontId="1" fillId="45" borderId="10" xfId="42" applyNumberFormat="1" applyFont="1" applyFill="1" applyBorder="1" applyAlignment="1">
      <alignment horizontal="center" vertical="center"/>
    </xf>
    <xf numFmtId="185" fontId="1" fillId="0" borderId="34" xfId="42" applyNumberFormat="1" applyFont="1" applyFill="1" applyBorder="1" applyAlignment="1">
      <alignment horizontal="center" vertical="center"/>
    </xf>
    <xf numFmtId="185" fontId="1" fillId="45" borderId="34" xfId="42" applyNumberFormat="1" applyFont="1" applyFill="1" applyBorder="1" applyAlignment="1">
      <alignment horizontal="center" vertical="center"/>
    </xf>
    <xf numFmtId="185" fontId="1" fillId="0" borderId="30" xfId="42" applyNumberFormat="1" applyFont="1" applyFill="1" applyBorder="1" applyAlignment="1">
      <alignment horizontal="center" vertical="center"/>
    </xf>
    <xf numFmtId="185" fontId="1" fillId="45" borderId="30" xfId="42" applyNumberFormat="1" applyFont="1" applyFill="1" applyBorder="1" applyAlignment="1">
      <alignment horizontal="center" vertical="center"/>
    </xf>
    <xf numFmtId="185" fontId="1" fillId="36" borderId="10" xfId="42" applyNumberFormat="1" applyFont="1" applyFill="1" applyBorder="1" applyAlignment="1">
      <alignment horizontal="center" vertical="center"/>
    </xf>
    <xf numFmtId="0" fontId="3" fillId="30" borderId="58" xfId="68" applyFont="1" applyFill="1" applyBorder="1" applyAlignment="1" applyProtection="1">
      <alignment horizontal="center" vertical="center" wrapText="1"/>
      <protection locked="0"/>
    </xf>
    <xf numFmtId="0" fontId="3" fillId="30" borderId="59" xfId="68" applyFont="1" applyFill="1" applyBorder="1" applyAlignment="1" applyProtection="1">
      <alignment horizontal="center" vertical="center" wrapText="1"/>
      <protection locked="0"/>
    </xf>
    <xf numFmtId="0" fontId="3" fillId="0" borderId="53" xfId="68" applyFont="1" applyFill="1" applyBorder="1" applyAlignment="1" applyProtection="1">
      <alignment horizontal="center" vertical="center" wrapText="1"/>
      <protection locked="0"/>
    </xf>
    <xf numFmtId="0" fontId="6" fillId="0" borderId="54" xfId="68" applyFont="1" applyFill="1" applyBorder="1" applyAlignment="1" applyProtection="1">
      <alignment horizontal="center" vertical="center" wrapText="1"/>
      <protection locked="0"/>
    </xf>
    <xf numFmtId="0" fontId="6" fillId="0" borderId="60" xfId="68" applyFont="1" applyFill="1" applyBorder="1" applyAlignment="1" applyProtection="1">
      <alignment horizontal="center" vertical="center" wrapText="1"/>
      <protection locked="0"/>
    </xf>
    <xf numFmtId="0" fontId="6" fillId="0" borderId="53" xfId="68" applyFont="1" applyFill="1" applyBorder="1" applyAlignment="1" applyProtection="1">
      <alignment horizontal="center" vertical="center" wrapText="1"/>
      <protection locked="0"/>
    </xf>
    <xf numFmtId="0" fontId="1" fillId="0" borderId="0" xfId="68" applyFont="1" applyFill="1" applyBorder="1" applyAlignment="1">
      <alignment horizontal="center" vertical="center" wrapText="1"/>
    </xf>
    <xf numFmtId="0" fontId="3" fillId="0" borderId="54" xfId="68" applyFont="1" applyFill="1" applyBorder="1" applyAlignment="1" applyProtection="1">
      <alignment horizontal="center" vertical="center" wrapText="1"/>
      <protection locked="0"/>
    </xf>
    <xf numFmtId="0" fontId="3" fillId="0" borderId="60" xfId="68" applyFont="1" applyFill="1" applyBorder="1" applyAlignment="1" applyProtection="1">
      <alignment horizontal="center" vertical="center" wrapText="1"/>
      <protection locked="0"/>
    </xf>
    <xf numFmtId="180" fontId="57" fillId="46" borderId="46" xfId="42" applyNumberFormat="1" applyFont="1" applyFill="1" applyBorder="1" applyAlignment="1">
      <alignment horizontal="center" wrapText="1"/>
    </xf>
    <xf numFmtId="180" fontId="57" fillId="46" borderId="45" xfId="42" applyNumberFormat="1" applyFont="1" applyFill="1" applyBorder="1" applyAlignment="1">
      <alignment horizontal="center" wrapText="1"/>
    </xf>
    <xf numFmtId="185" fontId="1" fillId="36" borderId="30" xfId="42" applyNumberFormat="1" applyFont="1" applyFill="1" applyBorder="1" applyAlignment="1">
      <alignment horizontal="center" vertical="center"/>
    </xf>
    <xf numFmtId="0" fontId="11" fillId="51" borderId="11" xfId="68" applyFont="1" applyFill="1" applyBorder="1" applyAlignment="1">
      <alignment horizontal="center" vertical="center"/>
    </xf>
    <xf numFmtId="0" fontId="11" fillId="51" borderId="21" xfId="68" applyFont="1" applyFill="1" applyBorder="1" applyAlignment="1">
      <alignment horizontal="center" vertical="center"/>
    </xf>
    <xf numFmtId="0" fontId="11" fillId="51" borderId="42" xfId="68" applyFont="1" applyFill="1" applyBorder="1" applyAlignment="1">
      <alignment horizontal="center" vertical="center"/>
    </xf>
    <xf numFmtId="0" fontId="12" fillId="30" borderId="46" xfId="68" applyFont="1" applyFill="1" applyBorder="1" applyAlignment="1">
      <alignment horizontal="center" vertical="center"/>
    </xf>
    <xf numFmtId="0" fontId="12" fillId="30" borderId="47" xfId="68" applyFont="1" applyFill="1" applyBorder="1" applyAlignment="1">
      <alignment horizontal="center" vertical="center"/>
    </xf>
    <xf numFmtId="0" fontId="6" fillId="0" borderId="20" xfId="68" applyFont="1" applyBorder="1" applyAlignment="1" applyProtection="1">
      <alignment horizontal="center" vertical="center"/>
      <protection locked="0"/>
    </xf>
    <xf numFmtId="0" fontId="8" fillId="0" borderId="28" xfId="68" applyFont="1" applyBorder="1" applyAlignment="1" applyProtection="1">
      <alignment horizontal="center" vertical="center"/>
      <protection locked="0"/>
    </xf>
    <xf numFmtId="0" fontId="8" fillId="0" borderId="31" xfId="68" applyFont="1" applyBorder="1" applyAlignment="1" applyProtection="1">
      <alignment horizontal="center" vertical="center"/>
      <protection locked="0"/>
    </xf>
    <xf numFmtId="0" fontId="10" fillId="30" borderId="31" xfId="68" applyFont="1" applyFill="1" applyBorder="1" applyAlignment="1" applyProtection="1">
      <alignment horizontal="center" vertical="center"/>
      <protection locked="0"/>
    </xf>
    <xf numFmtId="0" fontId="6" fillId="45" borderId="33" xfId="68" applyFont="1" applyFill="1" applyBorder="1" applyAlignment="1" applyProtection="1">
      <alignment vertical="center"/>
      <protection locked="0"/>
    </xf>
    <xf numFmtId="0" fontId="6" fillId="45" borderId="10" xfId="68" applyFont="1" applyFill="1" applyBorder="1" applyAlignment="1" applyProtection="1">
      <alignment vertical="center"/>
      <protection locked="0"/>
    </xf>
    <xf numFmtId="0" fontId="6" fillId="0" borderId="40" xfId="68" applyFont="1" applyFill="1" applyBorder="1" applyAlignment="1" applyProtection="1">
      <alignment vertical="center"/>
      <protection locked="0"/>
    </xf>
    <xf numFmtId="0" fontId="6" fillId="0" borderId="41" xfId="68" applyFont="1" applyFill="1" applyBorder="1" applyAlignment="1" applyProtection="1">
      <alignment vertical="center"/>
      <protection locked="0"/>
    </xf>
    <xf numFmtId="0" fontId="6" fillId="0" borderId="48" xfId="68" applyFont="1" applyFill="1" applyBorder="1" applyAlignment="1" applyProtection="1">
      <alignment vertical="center"/>
      <protection locked="0"/>
    </xf>
    <xf numFmtId="0" fontId="58" fillId="0" borderId="61" xfId="68" applyFont="1" applyBorder="1" applyAlignment="1">
      <alignment horizontal="center" vertical="center"/>
    </xf>
    <xf numFmtId="0" fontId="58" fillId="0" borderId="62" xfId="68" applyFont="1" applyBorder="1" applyAlignment="1">
      <alignment horizontal="center" vertical="center"/>
    </xf>
    <xf numFmtId="0" fontId="58" fillId="0" borderId="63" xfId="68" applyFont="1" applyBorder="1" applyAlignment="1">
      <alignment horizontal="center" vertical="center"/>
    </xf>
    <xf numFmtId="0" fontId="66" fillId="0" borderId="10" xfId="0" applyFont="1" applyBorder="1" applyAlignment="1">
      <alignment vertical="center"/>
    </xf>
    <xf numFmtId="0" fontId="67" fillId="0" borderId="10" xfId="0" applyFont="1" applyBorder="1" applyAlignment="1">
      <alignment vertical="center"/>
    </xf>
    <xf numFmtId="0" fontId="68" fillId="47" borderId="10" xfId="0" applyFont="1" applyFill="1" applyBorder="1" applyAlignment="1">
      <alignment vertical="center"/>
    </xf>
    <xf numFmtId="17" fontId="68" fillId="47" borderId="10" xfId="0" applyNumberFormat="1" applyFont="1" applyFill="1" applyBorder="1" applyAlignment="1">
      <alignment horizontal="right" vertical="center"/>
    </xf>
    <xf numFmtId="17" fontId="68" fillId="47" borderId="10" xfId="0" applyNumberFormat="1" applyFont="1" applyFill="1" applyBorder="1" applyAlignment="1">
      <alignment horizontal="right" vertical="center" wrapText="1"/>
    </xf>
    <xf numFmtId="0" fontId="68" fillId="47" borderId="10" xfId="0" applyFont="1" applyFill="1" applyBorder="1"/>
    <xf numFmtId="0" fontId="66" fillId="52" borderId="10" xfId="0" applyFont="1" applyFill="1" applyBorder="1" applyAlignment="1">
      <alignment vertical="center"/>
    </xf>
    <xf numFmtId="0" fontId="67" fillId="52" borderId="10" xfId="0" applyFont="1" applyFill="1" applyBorder="1" applyAlignment="1">
      <alignment horizontal="right" vertical="center"/>
    </xf>
    <xf numFmtId="0" fontId="69" fillId="52" borderId="10" xfId="0" applyFont="1" applyFill="1" applyBorder="1"/>
    <xf numFmtId="0" fontId="67" fillId="52" borderId="10" xfId="0" applyFont="1" applyFill="1" applyBorder="1" applyAlignment="1">
      <alignment horizontal="right" vertical="center" wrapText="1"/>
    </xf>
    <xf numFmtId="0" fontId="68" fillId="51" borderId="10" xfId="0" applyFont="1" applyFill="1" applyBorder="1"/>
    <xf numFmtId="0" fontId="0" fillId="0" borderId="0" xfId="0" applyFont="1"/>
    <xf numFmtId="0" fontId="0" fillId="53" borderId="10" xfId="0" applyFont="1" applyFill="1" applyBorder="1"/>
    <xf numFmtId="0" fontId="68" fillId="54" borderId="10" xfId="0" applyFont="1" applyFill="1" applyBorder="1" applyAlignment="1">
      <alignment vertical="center"/>
    </xf>
    <xf numFmtId="0" fontId="68" fillId="54" borderId="10" xfId="0" applyFont="1" applyFill="1" applyBorder="1"/>
    <xf numFmtId="0" fontId="70" fillId="54" borderId="10" xfId="0" applyFont="1" applyFill="1" applyBorder="1"/>
    <xf numFmtId="0" fontId="0" fillId="55" borderId="10" xfId="0" applyFont="1" applyFill="1" applyBorder="1"/>
    <xf numFmtId="185" fontId="1" fillId="31" borderId="30" xfId="42" applyNumberFormat="1" applyFont="1" applyFill="1" applyBorder="1" applyAlignment="1">
      <alignment horizontal="center" vertical="center"/>
    </xf>
    <xf numFmtId="0" fontId="71" fillId="54" borderId="10" xfId="0" applyFont="1" applyFill="1" applyBorder="1"/>
    <xf numFmtId="0" fontId="68" fillId="0" borderId="10" xfId="0" applyFont="1" applyFill="1" applyBorder="1"/>
    <xf numFmtId="0" fontId="58" fillId="0" borderId="0" xfId="68" applyFont="1" applyBorder="1" applyAlignment="1">
      <alignment horizontal="center" vertical="center"/>
    </xf>
    <xf numFmtId="0" fontId="0" fillId="0" borderId="0" xfId="0" applyFill="1" applyBorder="1"/>
    <xf numFmtId="17" fontId="68" fillId="56" borderId="10" xfId="0" applyNumberFormat="1" applyFont="1" applyFill="1" applyBorder="1" applyAlignment="1">
      <alignment horizontal="right" vertical="center" wrapText="1"/>
    </xf>
    <xf numFmtId="0" fontId="67" fillId="57" borderId="10" xfId="0" applyFont="1" applyFill="1" applyBorder="1" applyAlignment="1">
      <alignment horizontal="right" vertical="center" wrapText="1"/>
    </xf>
    <xf numFmtId="17" fontId="68" fillId="56" borderId="10" xfId="0" applyNumberFormat="1" applyFont="1" applyFill="1" applyBorder="1" applyAlignment="1">
      <alignment horizontal="right" vertical="center"/>
    </xf>
    <xf numFmtId="0" fontId="72" fillId="54" borderId="10" xfId="0" applyFont="1" applyFill="1" applyBorder="1"/>
    <xf numFmtId="0" fontId="73" fillId="55" borderId="10" xfId="0" applyFont="1" applyFill="1" applyBorder="1"/>
    <xf numFmtId="0" fontId="73" fillId="53" borderId="10" xfId="0" applyFont="1" applyFill="1" applyBorder="1"/>
    <xf numFmtId="0" fontId="74" fillId="0" borderId="0" xfId="0" applyFont="1"/>
    <xf numFmtId="0" fontId="73" fillId="0" borderId="10" xfId="0" applyFont="1" applyBorder="1"/>
    <xf numFmtId="0" fontId="75" fillId="54" borderId="10" xfId="0" applyFont="1" applyFill="1" applyBorder="1"/>
    <xf numFmtId="0" fontId="74" fillId="0" borderId="10" xfId="0" applyFont="1" applyBorder="1"/>
    <xf numFmtId="0" fontId="39" fillId="0" borderId="10" xfId="0" applyFont="1" applyFill="1" applyBorder="1"/>
    <xf numFmtId="0" fontId="76" fillId="54" borderId="10" xfId="0" applyFont="1" applyFill="1" applyBorder="1"/>
    <xf numFmtId="0" fontId="77" fillId="0" borderId="10" xfId="0" applyFont="1" applyBorder="1"/>
    <xf numFmtId="0" fontId="3" fillId="0" borderId="40" xfId="68" applyFont="1" applyFill="1" applyBorder="1" applyAlignment="1" applyProtection="1">
      <alignment vertical="center"/>
      <protection locked="0"/>
    </xf>
    <xf numFmtId="0" fontId="0" fillId="24" borderId="0" xfId="0" applyFill="1" applyAlignment="1">
      <alignment vertical="center"/>
    </xf>
    <xf numFmtId="0" fontId="1" fillId="0" borderId="41" xfId="42" applyFont="1" applyFill="1" applyBorder="1" applyAlignment="1">
      <alignment horizontal="center" vertical="center" wrapText="1"/>
    </xf>
    <xf numFmtId="0" fontId="0" fillId="34" borderId="10" xfId="0" applyFill="1" applyBorder="1" applyAlignment="1">
      <alignment vertical="center"/>
    </xf>
    <xf numFmtId="0" fontId="0" fillId="35" borderId="10" xfId="0" applyFill="1" applyBorder="1" applyAlignment="1">
      <alignment vertical="center"/>
    </xf>
    <xf numFmtId="0" fontId="0" fillId="25" borderId="10" xfId="0" applyFill="1" applyBorder="1" applyAlignment="1">
      <alignment vertical="center"/>
    </xf>
    <xf numFmtId="0" fontId="0" fillId="24" borderId="10" xfId="0" applyFill="1" applyBorder="1" applyAlignment="1">
      <alignment vertical="center"/>
    </xf>
    <xf numFmtId="0" fontId="0" fillId="24" borderId="0" xfId="0" applyFill="1" applyBorder="1" applyAlignment="1">
      <alignment vertical="center"/>
    </xf>
    <xf numFmtId="0" fontId="1" fillId="45" borderId="11" xfId="42" applyFont="1" applyFill="1" applyBorder="1" applyAlignment="1">
      <alignment horizontal="center" vertical="center" wrapText="1"/>
    </xf>
    <xf numFmtId="0" fontId="1" fillId="0" borderId="21" xfId="42" applyFont="1" applyFill="1" applyBorder="1" applyAlignment="1">
      <alignment horizontal="center" vertical="center" wrapText="1"/>
    </xf>
    <xf numFmtId="0" fontId="1" fillId="0" borderId="11" xfId="42" applyFont="1" applyFill="1" applyBorder="1" applyAlignment="1">
      <alignment horizontal="center" vertical="center" wrapText="1"/>
    </xf>
    <xf numFmtId="0" fontId="78" fillId="0" borderId="30" xfId="68" applyFont="1" applyFill="1" applyBorder="1" applyAlignment="1" applyProtection="1">
      <alignment vertical="center" wrapText="1"/>
      <protection locked="0"/>
    </xf>
    <xf numFmtId="0" fontId="79" fillId="0" borderId="54" xfId="68" applyFont="1" applyFill="1" applyBorder="1" applyAlignment="1" applyProtection="1">
      <alignment horizontal="center" vertical="center" wrapText="1"/>
      <protection locked="0"/>
    </xf>
    <xf numFmtId="0" fontId="11" fillId="36" borderId="21" xfId="68" applyFont="1" applyFill="1" applyBorder="1" applyAlignment="1">
      <alignment horizontal="center" vertical="center"/>
    </xf>
    <xf numFmtId="0" fontId="11" fillId="36" borderId="29" xfId="68" applyFont="1" applyFill="1" applyBorder="1" applyAlignment="1">
      <alignment horizontal="center" vertical="center"/>
    </xf>
    <xf numFmtId="0" fontId="11" fillId="36" borderId="42" xfId="68" applyFont="1" applyFill="1" applyBorder="1" applyAlignment="1">
      <alignment horizontal="center" vertical="center"/>
    </xf>
    <xf numFmtId="181" fontId="1" fillId="36" borderId="64" xfId="42" applyNumberFormat="1" applyFont="1" applyFill="1" applyBorder="1" applyAlignment="1">
      <alignment horizontal="center" vertical="center"/>
    </xf>
    <xf numFmtId="181" fontId="1" fillId="0" borderId="64" xfId="42" applyNumberFormat="1" applyFont="1" applyFill="1" applyBorder="1" applyAlignment="1">
      <alignment horizontal="center" vertical="center"/>
    </xf>
    <xf numFmtId="181" fontId="1" fillId="45" borderId="64" xfId="42" applyNumberFormat="1" applyFont="1" applyFill="1" applyBorder="1" applyAlignment="1">
      <alignment horizontal="center" vertical="center"/>
    </xf>
    <xf numFmtId="181" fontId="3" fillId="0" borderId="64" xfId="42" applyNumberFormat="1" applyFont="1" applyFill="1" applyBorder="1" applyAlignment="1">
      <alignment horizontal="center" vertical="center"/>
    </xf>
    <xf numFmtId="185" fontId="1" fillId="36" borderId="34" xfId="42" applyNumberFormat="1" applyFont="1" applyFill="1" applyBorder="1" applyAlignment="1">
      <alignment horizontal="center" vertical="center"/>
    </xf>
    <xf numFmtId="0" fontId="58" fillId="0" borderId="65" xfId="68" applyFont="1" applyBorder="1" applyAlignment="1">
      <alignment horizontal="center" vertical="center"/>
    </xf>
    <xf numFmtId="0" fontId="6" fillId="0" borderId="64" xfId="68" applyFont="1" applyFill="1" applyBorder="1" applyAlignment="1" applyProtection="1">
      <alignment vertical="center" wrapText="1"/>
      <protection locked="0"/>
    </xf>
    <xf numFmtId="0" fontId="6" fillId="0" borderId="66" xfId="68" applyFont="1" applyFill="1" applyBorder="1" applyAlignment="1" applyProtection="1">
      <alignment horizontal="center" vertical="center" wrapText="1"/>
      <protection locked="0"/>
    </xf>
    <xf numFmtId="0" fontId="6" fillId="0" borderId="57" xfId="68" applyFont="1" applyFill="1" applyBorder="1" applyAlignment="1" applyProtection="1">
      <alignment horizontal="center" vertical="center" wrapText="1"/>
      <protection locked="0"/>
    </xf>
    <xf numFmtId="0" fontId="58" fillId="0" borderId="67" xfId="68" applyFont="1" applyBorder="1" applyAlignment="1">
      <alignment horizontal="center" vertical="center"/>
    </xf>
    <xf numFmtId="0" fontId="58" fillId="0" borderId="30" xfId="68" applyFont="1" applyBorder="1" applyAlignment="1">
      <alignment horizontal="center" vertical="center"/>
    </xf>
    <xf numFmtId="0" fontId="6" fillId="0" borderId="50" xfId="68" applyFont="1" applyFill="1" applyBorder="1" applyAlignment="1" applyProtection="1">
      <alignment vertical="center"/>
      <protection locked="0"/>
    </xf>
    <xf numFmtId="0" fontId="58" fillId="0" borderId="64" xfId="68" applyFont="1" applyBorder="1" applyAlignment="1">
      <alignment horizontal="center" vertical="center"/>
    </xf>
    <xf numFmtId="181" fontId="3" fillId="30" borderId="64" xfId="42" applyNumberFormat="1" applyFont="1" applyFill="1" applyBorder="1" applyAlignment="1">
      <alignment horizontal="center" vertical="center"/>
    </xf>
    <xf numFmtId="0" fontId="6" fillId="0" borderId="65" xfId="68" applyFont="1" applyFill="1" applyBorder="1" applyAlignment="1" applyProtection="1">
      <alignment vertical="center"/>
      <protection locked="0"/>
    </xf>
    <xf numFmtId="0" fontId="3" fillId="0" borderId="66" xfId="68" applyFont="1" applyFill="1" applyBorder="1" applyAlignment="1" applyProtection="1">
      <alignment horizontal="center" vertical="center" wrapText="1"/>
      <protection locked="0"/>
    </xf>
    <xf numFmtId="0" fontId="80" fillId="0" borderId="0" xfId="68" applyFont="1" applyBorder="1" applyAlignment="1">
      <alignment horizontal="center" vertical="center"/>
    </xf>
    <xf numFmtId="0" fontId="3" fillId="33" borderId="0" xfId="68" applyFont="1" applyFill="1" applyBorder="1" applyAlignment="1" applyProtection="1">
      <alignment horizontal="center" vertical="center" wrapText="1"/>
      <protection locked="0"/>
    </xf>
    <xf numFmtId="0" fontId="9" fillId="31" borderId="0" xfId="68" applyFont="1" applyFill="1" applyBorder="1" applyAlignment="1" applyProtection="1">
      <alignment horizontal="center" vertical="center" wrapText="1"/>
      <protection locked="0"/>
    </xf>
    <xf numFmtId="0" fontId="9" fillId="31" borderId="0" xfId="68" applyNumberFormat="1" applyFont="1" applyFill="1" applyBorder="1" applyAlignment="1" applyProtection="1">
      <alignment horizontal="left" vertical="center" wrapText="1"/>
      <protection locked="0"/>
    </xf>
    <xf numFmtId="0" fontId="58" fillId="0" borderId="56" xfId="68" applyFont="1" applyBorder="1" applyAlignment="1">
      <alignment horizontal="center" vertical="center"/>
    </xf>
    <xf numFmtId="181" fontId="3" fillId="30" borderId="48" xfId="42" applyNumberFormat="1" applyFont="1" applyFill="1" applyBorder="1" applyAlignment="1">
      <alignment horizontal="center" vertical="center"/>
    </xf>
    <xf numFmtId="185" fontId="1" fillId="0" borderId="40" xfId="42" applyNumberFormat="1" applyFont="1" applyFill="1" applyBorder="1" applyAlignment="1">
      <alignment horizontal="center" vertical="center"/>
    </xf>
    <xf numFmtId="185" fontId="1" fillId="0" borderId="41" xfId="42" applyNumberFormat="1" applyFont="1" applyFill="1" applyBorder="1" applyAlignment="1">
      <alignment horizontal="center" vertical="center"/>
    </xf>
    <xf numFmtId="181" fontId="1" fillId="58" borderId="33" xfId="42" applyNumberFormat="1" applyFont="1" applyFill="1" applyBorder="1" applyAlignment="1">
      <alignment horizontal="center" vertical="center"/>
    </xf>
    <xf numFmtId="185" fontId="1" fillId="58" borderId="34" xfId="42" applyNumberFormat="1" applyFont="1" applyFill="1" applyBorder="1" applyAlignment="1">
      <alignment horizontal="center" vertical="center"/>
    </xf>
    <xf numFmtId="181" fontId="3" fillId="36" borderId="10" xfId="42" applyNumberFormat="1" applyFont="1" applyFill="1" applyBorder="1" applyAlignment="1">
      <alignment horizontal="center" vertical="center"/>
    </xf>
    <xf numFmtId="181" fontId="1" fillId="51" borderId="33" xfId="42" applyNumberFormat="1" applyFont="1" applyFill="1" applyBorder="1" applyAlignment="1">
      <alignment horizontal="center" vertical="center"/>
    </xf>
    <xf numFmtId="0" fontId="6" fillId="59" borderId="64" xfId="68" applyFont="1" applyFill="1" applyBorder="1" applyAlignment="1" applyProtection="1">
      <alignment vertical="center" wrapText="1"/>
      <protection locked="0"/>
    </xf>
    <xf numFmtId="0" fontId="6" fillId="59" borderId="30" xfId="68" applyFont="1" applyFill="1" applyBorder="1" applyAlignment="1" applyProtection="1">
      <alignment vertical="center" wrapText="1"/>
      <protection locked="0"/>
    </xf>
    <xf numFmtId="0" fontId="6" fillId="59" borderId="33" xfId="68" applyFont="1" applyFill="1" applyBorder="1" applyAlignment="1" applyProtection="1">
      <alignment vertical="center" wrapText="1"/>
      <protection locked="0"/>
    </xf>
    <xf numFmtId="0" fontId="6" fillId="59" borderId="34" xfId="68" applyFont="1" applyFill="1" applyBorder="1" applyAlignment="1" applyProtection="1">
      <alignment vertical="center" wrapText="1"/>
      <protection locked="0"/>
    </xf>
    <xf numFmtId="0" fontId="6" fillId="34" borderId="64" xfId="68" applyFont="1" applyFill="1" applyBorder="1" applyAlignment="1" applyProtection="1">
      <alignment vertical="center" wrapText="1"/>
      <protection locked="0"/>
    </xf>
    <xf numFmtId="0" fontId="6" fillId="34" borderId="34" xfId="68" applyFont="1" applyFill="1" applyBorder="1" applyAlignment="1" applyProtection="1">
      <alignment vertical="center" wrapText="1"/>
      <protection locked="0"/>
    </xf>
    <xf numFmtId="0" fontId="6" fillId="34" borderId="30" xfId="68" applyFont="1" applyFill="1" applyBorder="1" applyAlignment="1" applyProtection="1">
      <alignment vertical="center" wrapText="1"/>
      <protection locked="0"/>
    </xf>
    <xf numFmtId="0" fontId="6" fillId="34" borderId="33" xfId="68" applyFont="1" applyFill="1" applyBorder="1" applyAlignment="1" applyProtection="1">
      <alignment vertical="center" wrapText="1"/>
      <protection locked="0"/>
    </xf>
    <xf numFmtId="0" fontId="1" fillId="31" borderId="21" xfId="42" applyFont="1" applyFill="1" applyBorder="1" applyAlignment="1">
      <alignment horizontal="center" wrapText="1"/>
    </xf>
    <xf numFmtId="0" fontId="6" fillId="34" borderId="10" xfId="68" applyFont="1" applyFill="1" applyBorder="1" applyAlignment="1" applyProtection="1">
      <alignment vertical="center" wrapText="1"/>
      <protection locked="0"/>
    </xf>
    <xf numFmtId="0" fontId="6" fillId="60" borderId="33" xfId="68" applyFont="1" applyFill="1" applyBorder="1" applyAlignment="1" applyProtection="1">
      <alignment vertical="center" wrapText="1"/>
      <protection locked="0"/>
    </xf>
    <xf numFmtId="0" fontId="6" fillId="60" borderId="10" xfId="68" applyFont="1" applyFill="1" applyBorder="1" applyAlignment="1" applyProtection="1">
      <alignment vertical="center" wrapText="1"/>
      <protection locked="0"/>
    </xf>
    <xf numFmtId="0" fontId="6" fillId="0" borderId="10" xfId="68" applyFont="1" applyFill="1" applyBorder="1" applyAlignment="1" applyProtection="1">
      <alignment horizontal="left" vertical="center"/>
      <protection locked="0"/>
    </xf>
    <xf numFmtId="0" fontId="1" fillId="31" borderId="11" xfId="42" applyFont="1" applyFill="1" applyBorder="1" applyAlignment="1">
      <alignment horizontal="center" wrapText="1"/>
    </xf>
    <xf numFmtId="181" fontId="3" fillId="30" borderId="27" xfId="42" applyNumberFormat="1" applyFont="1" applyFill="1" applyBorder="1" applyAlignment="1">
      <alignment vertical="center"/>
    </xf>
    <xf numFmtId="181" fontId="1" fillId="61" borderId="33" xfId="42" applyNumberFormat="1" applyFont="1" applyFill="1" applyBorder="1" applyAlignment="1">
      <alignment horizontal="center" vertical="center"/>
    </xf>
    <xf numFmtId="185" fontId="1" fillId="61" borderId="10" xfId="42" applyNumberFormat="1" applyFont="1" applyFill="1" applyBorder="1" applyAlignment="1">
      <alignment horizontal="center" vertical="center"/>
    </xf>
    <xf numFmtId="185" fontId="1" fillId="51" borderId="30" xfId="42" applyNumberFormat="1" applyFont="1" applyFill="1" applyBorder="1" applyAlignment="1">
      <alignment horizontal="center" vertical="center"/>
    </xf>
    <xf numFmtId="181" fontId="1" fillId="61" borderId="64" xfId="42" applyNumberFormat="1" applyFont="1" applyFill="1" applyBorder="1" applyAlignment="1">
      <alignment horizontal="center" vertical="center"/>
    </xf>
    <xf numFmtId="185" fontId="1" fillId="61" borderId="34" xfId="42" applyNumberFormat="1" applyFont="1" applyFill="1" applyBorder="1" applyAlignment="1">
      <alignment horizontal="center" vertical="center"/>
    </xf>
    <xf numFmtId="0" fontId="0" fillId="34" borderId="0" xfId="0" applyFill="1" applyBorder="1"/>
    <xf numFmtId="0" fontId="0" fillId="35" borderId="0" xfId="0" applyFill="1" applyBorder="1"/>
    <xf numFmtId="0" fontId="0" fillId="25" borderId="0" xfId="0" applyFill="1" applyBorder="1"/>
    <xf numFmtId="0" fontId="3" fillId="28" borderId="22" xfId="68" applyFont="1" applyFill="1" applyBorder="1" applyAlignment="1" applyProtection="1">
      <alignment horizontal="center" vertical="center"/>
      <protection locked="0"/>
    </xf>
    <xf numFmtId="0" fontId="1" fillId="0" borderId="46" xfId="42" applyFont="1" applyFill="1" applyBorder="1" applyAlignment="1">
      <alignment horizontal="center" wrapText="1"/>
    </xf>
    <xf numFmtId="0" fontId="1" fillId="0" borderId="52" xfId="68" applyBorder="1" applyAlignment="1">
      <alignment horizontal="center" vertical="center"/>
    </xf>
    <xf numFmtId="0" fontId="1" fillId="0" borderId="47" xfId="68" applyBorder="1" applyAlignment="1">
      <alignment horizontal="center" vertical="center"/>
    </xf>
    <xf numFmtId="0" fontId="1" fillId="34" borderId="46" xfId="42" applyFont="1" applyFill="1" applyBorder="1" applyAlignment="1">
      <alignment horizontal="center" wrapText="1"/>
    </xf>
    <xf numFmtId="0" fontId="1" fillId="34" borderId="47" xfId="68" applyFill="1" applyBorder="1" applyAlignment="1">
      <alignment horizontal="center" vertical="center"/>
    </xf>
    <xf numFmtId="0" fontId="6" fillId="62" borderId="33" xfId="68" applyFont="1" applyFill="1" applyBorder="1" applyAlignment="1" applyProtection="1">
      <alignment vertical="center" wrapText="1"/>
      <protection locked="0"/>
    </xf>
    <xf numFmtId="0" fontId="6" fillId="62" borderId="10" xfId="68" applyFont="1" applyFill="1" applyBorder="1" applyAlignment="1" applyProtection="1">
      <alignment vertical="center" wrapText="1"/>
      <protection locked="0"/>
    </xf>
    <xf numFmtId="181" fontId="1" fillId="31" borderId="33" xfId="42" applyNumberFormat="1" applyFont="1" applyFill="1" applyBorder="1" applyAlignment="1">
      <alignment horizontal="center" vertical="center"/>
    </xf>
    <xf numFmtId="185" fontId="1" fillId="31" borderId="10" xfId="42" applyNumberFormat="1" applyFont="1" applyFill="1" applyBorder="1" applyAlignment="1">
      <alignment horizontal="center" vertical="center"/>
    </xf>
    <xf numFmtId="185" fontId="1" fillId="61" borderId="30" xfId="42" applyNumberFormat="1" applyFont="1" applyFill="1" applyBorder="1" applyAlignment="1">
      <alignment horizontal="center" vertical="center"/>
    </xf>
    <xf numFmtId="0" fontId="1" fillId="0" borderId="53" xfId="68" applyFont="1" applyFill="1" applyBorder="1" applyAlignment="1" applyProtection="1">
      <alignment horizontal="center" vertical="center" wrapText="1"/>
      <protection locked="0"/>
    </xf>
    <xf numFmtId="0" fontId="81" fillId="0" borderId="54" xfId="68" applyFont="1" applyFill="1" applyBorder="1" applyAlignment="1" applyProtection="1">
      <alignment horizontal="center" vertical="center" wrapText="1"/>
      <protection locked="0"/>
    </xf>
    <xf numFmtId="0" fontId="82" fillId="0" borderId="0" xfId="0" applyFont="1" applyAlignment="1">
      <alignment horizontal="center"/>
    </xf>
    <xf numFmtId="0" fontId="81" fillId="0" borderId="53" xfId="68" applyFont="1" applyFill="1" applyBorder="1" applyAlignment="1" applyProtection="1">
      <alignment horizontal="center" vertical="center" wrapText="1"/>
      <protection locked="0"/>
    </xf>
    <xf numFmtId="0" fontId="3" fillId="29" borderId="10" xfId="68" applyFont="1" applyFill="1" applyBorder="1" applyAlignment="1" applyProtection="1">
      <alignment horizontal="center" vertical="center"/>
      <protection locked="0"/>
    </xf>
    <xf numFmtId="0" fontId="3" fillId="29" borderId="61" xfId="68" applyFont="1" applyFill="1" applyBorder="1" applyAlignment="1" applyProtection="1">
      <alignment horizontal="center" vertical="center"/>
      <protection locked="0"/>
    </xf>
    <xf numFmtId="0" fontId="3" fillId="29" borderId="33" xfId="68" applyFont="1" applyFill="1" applyBorder="1" applyAlignment="1" applyProtection="1">
      <alignment horizontal="center" vertical="center"/>
      <protection locked="0"/>
    </xf>
    <xf numFmtId="0" fontId="3" fillId="29" borderId="62" xfId="68" applyFont="1" applyFill="1" applyBorder="1" applyAlignment="1" applyProtection="1">
      <alignment horizontal="center" vertical="center"/>
      <protection locked="0"/>
    </xf>
    <xf numFmtId="0" fontId="9" fillId="29" borderId="56" xfId="68" applyFont="1" applyFill="1" applyBorder="1" applyAlignment="1" applyProtection="1">
      <alignment vertical="center"/>
      <protection locked="0"/>
    </xf>
    <xf numFmtId="0" fontId="9" fillId="29" borderId="30" xfId="68" applyFont="1" applyFill="1" applyBorder="1" applyAlignment="1" applyProtection="1">
      <alignment vertical="center"/>
      <protection locked="0"/>
    </xf>
    <xf numFmtId="0" fontId="9" fillId="29" borderId="68" xfId="68" applyFont="1" applyFill="1" applyBorder="1" applyAlignment="1" applyProtection="1">
      <alignment vertical="center"/>
      <protection locked="0"/>
    </xf>
    <xf numFmtId="0" fontId="9" fillId="29" borderId="22" xfId="68" applyFont="1" applyFill="1" applyBorder="1" applyAlignment="1" applyProtection="1">
      <alignment vertical="center"/>
      <protection locked="0"/>
    </xf>
    <xf numFmtId="0" fontId="3" fillId="36" borderId="10" xfId="68" applyFont="1" applyFill="1" applyBorder="1" applyAlignment="1">
      <alignment vertical="center"/>
    </xf>
    <xf numFmtId="0" fontId="9" fillId="29" borderId="39" xfId="68" applyFont="1" applyFill="1" applyBorder="1" applyAlignment="1" applyProtection="1">
      <alignment vertical="center"/>
      <protection locked="0"/>
    </xf>
    <xf numFmtId="0" fontId="9" fillId="29" borderId="47" xfId="68" applyFont="1" applyFill="1" applyBorder="1" applyAlignment="1" applyProtection="1">
      <alignment vertical="center"/>
      <protection locked="0"/>
    </xf>
    <xf numFmtId="14" fontId="83" fillId="0" borderId="10" xfId="68" applyNumberFormat="1" applyFont="1" applyFill="1" applyBorder="1" applyAlignment="1">
      <alignment horizontal="center" vertical="center" wrapText="1"/>
    </xf>
    <xf numFmtId="14" fontId="0" fillId="0" borderId="0" xfId="0" applyNumberFormat="1" applyAlignment="1">
      <alignment horizontal="left"/>
    </xf>
    <xf numFmtId="14" fontId="0" fillId="0" borderId="0" xfId="0" applyNumberFormat="1"/>
    <xf numFmtId="49" fontId="58" fillId="0" borderId="74" xfId="0" applyNumberFormat="1" applyFont="1" applyBorder="1" applyAlignment="1">
      <alignment horizontal="center" vertical="center"/>
    </xf>
    <xf numFmtId="49" fontId="58" fillId="0" borderId="74" xfId="0" quotePrefix="1" applyNumberFormat="1" applyFont="1" applyBorder="1" applyAlignment="1">
      <alignment horizontal="center" vertical="center"/>
    </xf>
    <xf numFmtId="0" fontId="58" fillId="0" borderId="74" xfId="0" applyNumberFormat="1" applyFont="1" applyBorder="1" applyAlignment="1">
      <alignment horizontal="center" vertical="center"/>
    </xf>
    <xf numFmtId="0" fontId="84" fillId="0" borderId="74" xfId="0" applyNumberFormat="1" applyFont="1" applyBorder="1" applyAlignment="1">
      <alignment horizontal="center" vertical="center"/>
    </xf>
    <xf numFmtId="0" fontId="84" fillId="0" borderId="74" xfId="0" applyFont="1" applyBorder="1" applyAlignment="1">
      <alignment horizontal="center" vertical="center"/>
    </xf>
    <xf numFmtId="0" fontId="0" fillId="0" borderId="0" xfId="0" applyAlignment="1">
      <alignment horizontal="center" vertical="center"/>
    </xf>
    <xf numFmtId="0" fontId="0" fillId="0" borderId="0" xfId="0" applyNumberFormat="1" applyAlignment="1">
      <alignment horizontal="center" vertical="center"/>
    </xf>
    <xf numFmtId="0" fontId="85" fillId="0" borderId="32" xfId="68" applyFont="1" applyFill="1" applyBorder="1" applyAlignment="1">
      <alignment horizontal="center" vertical="center" wrapText="1"/>
    </xf>
    <xf numFmtId="0" fontId="1" fillId="0" borderId="20" xfId="42" quotePrefix="1" applyNumberFormat="1" applyFont="1" applyFill="1" applyBorder="1" applyAlignment="1">
      <alignment horizontal="center" vertical="center" wrapText="1"/>
    </xf>
    <xf numFmtId="0" fontId="1" fillId="0" borderId="28" xfId="42" quotePrefix="1" applyNumberFormat="1" applyFont="1" applyFill="1" applyBorder="1" applyAlignment="1">
      <alignment horizontal="center" vertical="center" wrapText="1"/>
    </xf>
    <xf numFmtId="0" fontId="1" fillId="0" borderId="58" xfId="42" quotePrefix="1" applyNumberFormat="1" applyFont="1" applyFill="1" applyBorder="1" applyAlignment="1">
      <alignment horizontal="center" vertical="center" wrapText="1"/>
    </xf>
    <xf numFmtId="0" fontId="79" fillId="45" borderId="20" xfId="68" applyFont="1" applyFill="1" applyBorder="1" applyAlignment="1" applyProtection="1">
      <alignment horizontal="center" vertical="center" wrapText="1"/>
      <protection locked="0"/>
    </xf>
    <xf numFmtId="0" fontId="79" fillId="45" borderId="71" xfId="68" applyFont="1" applyFill="1" applyBorder="1" applyAlignment="1" applyProtection="1">
      <alignment horizontal="center" vertical="center" wrapText="1"/>
      <protection locked="0"/>
    </xf>
    <xf numFmtId="181" fontId="3" fillId="0" borderId="30" xfId="42" applyNumberFormat="1" applyFont="1" applyFill="1" applyBorder="1" applyAlignment="1">
      <alignment horizontal="center" vertical="center"/>
    </xf>
    <xf numFmtId="181" fontId="3" fillId="0" borderId="27" xfId="42" applyNumberFormat="1" applyFont="1" applyFill="1" applyBorder="1" applyAlignment="1">
      <alignment horizontal="center" vertical="center"/>
    </xf>
    <xf numFmtId="181" fontId="3" fillId="0" borderId="72" xfId="42" applyNumberFormat="1" applyFont="1" applyFill="1" applyBorder="1" applyAlignment="1">
      <alignment horizontal="center" vertical="center"/>
    </xf>
    <xf numFmtId="181" fontId="3" fillId="0" borderId="14" xfId="42" applyNumberFormat="1" applyFont="1" applyFill="1" applyBorder="1" applyAlignment="1">
      <alignment horizontal="center" vertical="center"/>
    </xf>
    <xf numFmtId="181" fontId="3" fillId="0" borderId="64" xfId="42" applyNumberFormat="1" applyFont="1" applyFill="1" applyBorder="1" applyAlignment="1">
      <alignment horizontal="center" vertical="center"/>
    </xf>
    <xf numFmtId="181" fontId="3" fillId="0" borderId="14" xfId="42" applyNumberFormat="1" applyFont="1" applyFill="1" applyBorder="1" applyAlignment="1">
      <alignment horizontal="center" vertical="center" wrapText="1"/>
    </xf>
    <xf numFmtId="181" fontId="3" fillId="0" borderId="64" xfId="42" applyNumberFormat="1" applyFont="1" applyFill="1" applyBorder="1" applyAlignment="1">
      <alignment horizontal="center" vertical="center" wrapText="1"/>
    </xf>
    <xf numFmtId="181" fontId="3" fillId="0" borderId="27" xfId="42" applyNumberFormat="1" applyFont="1" applyFill="1" applyBorder="1" applyAlignment="1">
      <alignment horizontal="center" vertical="center" wrapText="1"/>
    </xf>
    <xf numFmtId="181" fontId="3" fillId="0" borderId="72" xfId="42" applyNumberFormat="1" applyFont="1" applyFill="1" applyBorder="1" applyAlignment="1">
      <alignment horizontal="center" vertical="center" wrapText="1"/>
    </xf>
    <xf numFmtId="0" fontId="3" fillId="0" borderId="55" xfId="68" applyFont="1" applyFill="1" applyBorder="1" applyAlignment="1" applyProtection="1">
      <alignment horizontal="center" vertical="center" wrapText="1"/>
      <protection locked="0"/>
    </xf>
    <xf numFmtId="0" fontId="3" fillId="0" borderId="66" xfId="68" applyFont="1" applyFill="1" applyBorder="1" applyAlignment="1" applyProtection="1">
      <alignment horizontal="center" vertical="center" wrapText="1"/>
      <protection locked="0"/>
    </xf>
    <xf numFmtId="0" fontId="86" fillId="0" borderId="10" xfId="68" applyFont="1" applyFill="1" applyBorder="1" applyAlignment="1">
      <alignment horizontal="center" vertical="center" wrapText="1"/>
    </xf>
    <xf numFmtId="0" fontId="5" fillId="0" borderId="0" xfId="68" applyFont="1" applyFill="1" applyBorder="1" applyAlignment="1">
      <alignment horizontal="center" vertical="center" wrapText="1"/>
    </xf>
    <xf numFmtId="0" fontId="80" fillId="0" borderId="32" xfId="68" applyFont="1" applyBorder="1" applyAlignment="1">
      <alignment horizontal="center" vertical="center"/>
    </xf>
    <xf numFmtId="0" fontId="80" fillId="0" borderId="0" xfId="68" applyFont="1" applyBorder="1" applyAlignment="1">
      <alignment horizontal="center" vertical="center"/>
    </xf>
    <xf numFmtId="0" fontId="6" fillId="0" borderId="68" xfId="68" applyFont="1" applyBorder="1" applyAlignment="1" applyProtection="1">
      <alignment horizontal="center" vertical="center" wrapText="1"/>
      <protection locked="0"/>
    </xf>
    <xf numFmtId="0" fontId="6" fillId="0" borderId="22" xfId="68" applyFont="1" applyBorder="1" applyAlignment="1" applyProtection="1">
      <alignment horizontal="center" vertical="center" wrapText="1"/>
      <protection locked="0"/>
    </xf>
    <xf numFmtId="0" fontId="6" fillId="0" borderId="12" xfId="68" applyFont="1" applyBorder="1" applyAlignment="1" applyProtection="1">
      <alignment horizontal="center" vertical="center" wrapText="1"/>
      <protection locked="0"/>
    </xf>
    <xf numFmtId="0" fontId="6" fillId="0" borderId="69" xfId="68" applyFont="1" applyBorder="1" applyAlignment="1" applyProtection="1">
      <alignment horizontal="center" vertical="center" wrapText="1"/>
      <protection locked="0"/>
    </xf>
    <xf numFmtId="0" fontId="6" fillId="0" borderId="0" xfId="68" applyFont="1" applyBorder="1" applyAlignment="1" applyProtection="1">
      <alignment horizontal="center" vertical="center" wrapText="1"/>
      <protection locked="0"/>
    </xf>
    <xf numFmtId="0" fontId="6" fillId="0" borderId="31" xfId="68" applyFont="1" applyBorder="1" applyAlignment="1" applyProtection="1">
      <alignment horizontal="center" vertical="center" wrapText="1"/>
      <protection locked="0"/>
    </xf>
    <xf numFmtId="0" fontId="6" fillId="0" borderId="70" xfId="68" applyFont="1" applyBorder="1" applyAlignment="1" applyProtection="1">
      <alignment horizontal="center" vertical="center" wrapText="1"/>
      <protection locked="0"/>
    </xf>
    <xf numFmtId="0" fontId="6" fillId="0" borderId="25" xfId="68" applyFont="1" applyBorder="1" applyAlignment="1" applyProtection="1">
      <alignment horizontal="center" vertical="center" wrapText="1"/>
      <protection locked="0"/>
    </xf>
    <xf numFmtId="0" fontId="6" fillId="0" borderId="59" xfId="68" applyFont="1" applyBorder="1" applyAlignment="1" applyProtection="1">
      <alignment horizontal="center" vertical="center" wrapText="1"/>
      <protection locked="0"/>
    </xf>
    <xf numFmtId="0" fontId="79" fillId="0" borderId="20" xfId="68" applyFont="1" applyFill="1" applyBorder="1" applyAlignment="1" applyProtection="1">
      <alignment horizontal="center" vertical="center" wrapText="1"/>
      <protection locked="0"/>
    </xf>
    <xf numFmtId="0" fontId="79" fillId="0" borderId="71" xfId="68" applyFont="1" applyFill="1" applyBorder="1" applyAlignment="1" applyProtection="1">
      <alignment horizontal="center" vertical="center" wrapText="1"/>
      <protection locked="0"/>
    </xf>
    <xf numFmtId="0" fontId="81" fillId="0" borderId="20" xfId="68" applyFont="1" applyFill="1" applyBorder="1" applyAlignment="1" applyProtection="1">
      <alignment horizontal="center" vertical="center" wrapText="1"/>
      <protection locked="0"/>
    </xf>
    <xf numFmtId="0" fontId="81" fillId="0" borderId="71" xfId="68" applyFont="1" applyFill="1" applyBorder="1" applyAlignment="1" applyProtection="1">
      <alignment horizontal="center" vertical="center" wrapText="1"/>
      <protection locked="0"/>
    </xf>
    <xf numFmtId="0" fontId="3" fillId="0" borderId="57" xfId="68" applyFont="1" applyFill="1" applyBorder="1" applyAlignment="1" applyProtection="1">
      <alignment horizontal="center" vertical="center" wrapText="1"/>
      <protection locked="0"/>
    </xf>
    <xf numFmtId="0" fontId="3" fillId="0" borderId="73" xfId="68" applyFont="1" applyFill="1" applyBorder="1" applyAlignment="1" applyProtection="1">
      <alignment horizontal="center" vertical="center" wrapText="1"/>
      <protection locked="0"/>
    </xf>
    <xf numFmtId="0" fontId="81" fillId="0" borderId="29" xfId="68" applyFont="1" applyFill="1" applyBorder="1" applyAlignment="1" applyProtection="1">
      <alignment horizontal="center" vertical="center" wrapText="1"/>
      <protection locked="0"/>
    </xf>
    <xf numFmtId="0" fontId="81" fillId="0" borderId="58" xfId="68" applyFont="1" applyFill="1" applyBorder="1" applyAlignment="1" applyProtection="1">
      <alignment horizontal="center" vertical="center" wrapText="1"/>
      <protection locked="0"/>
    </xf>
    <xf numFmtId="0" fontId="81" fillId="0" borderId="57" xfId="68" applyFont="1" applyFill="1" applyBorder="1" applyAlignment="1" applyProtection="1">
      <alignment horizontal="center" vertical="center" wrapText="1"/>
      <protection locked="0"/>
    </xf>
    <xf numFmtId="0" fontId="81" fillId="0" borderId="73" xfId="68" applyFont="1" applyFill="1" applyBorder="1" applyAlignment="1" applyProtection="1">
      <alignment horizontal="center" vertical="center" wrapText="1"/>
      <protection locked="0"/>
    </xf>
    <xf numFmtId="181" fontId="3" fillId="36" borderId="30" xfId="42" applyNumberFormat="1" applyFont="1" applyFill="1" applyBorder="1" applyAlignment="1">
      <alignment horizontal="center" vertical="center"/>
    </xf>
    <xf numFmtId="181" fontId="3" fillId="36" borderId="27" xfId="42" applyNumberFormat="1" applyFont="1" applyFill="1" applyBorder="1" applyAlignment="1">
      <alignment horizontal="center" vertical="center"/>
    </xf>
    <xf numFmtId="181" fontId="3" fillId="36" borderId="72" xfId="42" applyNumberFormat="1" applyFont="1" applyFill="1" applyBorder="1" applyAlignment="1">
      <alignment horizontal="center" vertical="center"/>
    </xf>
    <xf numFmtId="181" fontId="3" fillId="30" borderId="14" xfId="42" applyNumberFormat="1" applyFont="1" applyFill="1" applyBorder="1" applyAlignment="1">
      <alignment horizontal="center" vertical="center"/>
    </xf>
    <xf numFmtId="181" fontId="3" fillId="30" borderId="27" xfId="42" applyNumberFormat="1" applyFont="1" applyFill="1" applyBorder="1" applyAlignment="1">
      <alignment horizontal="center" vertical="center"/>
    </xf>
    <xf numFmtId="181" fontId="3" fillId="30" borderId="72" xfId="42" applyNumberFormat="1" applyFont="1" applyFill="1" applyBorder="1" applyAlignment="1">
      <alignment horizontal="center" vertical="center"/>
    </xf>
    <xf numFmtId="181" fontId="3" fillId="30" borderId="14" xfId="42" applyNumberFormat="1" applyFont="1" applyFill="1" applyBorder="1" applyAlignment="1">
      <alignment horizontal="center" vertical="center" wrapText="1"/>
    </xf>
    <xf numFmtId="181" fontId="3" fillId="30" borderId="27" xfId="42" applyNumberFormat="1" applyFont="1" applyFill="1" applyBorder="1" applyAlignment="1">
      <alignment horizontal="center" vertical="center" wrapText="1"/>
    </xf>
    <xf numFmtId="181" fontId="3" fillId="30" borderId="72" xfId="42" applyNumberFormat="1" applyFont="1" applyFill="1" applyBorder="1" applyAlignment="1">
      <alignment horizontal="center" vertical="center" wrapText="1"/>
    </xf>
    <xf numFmtId="0" fontId="3" fillId="0" borderId="20" xfId="68" applyFont="1" applyFill="1" applyBorder="1" applyAlignment="1" applyProtection="1">
      <alignment horizontal="center" vertical="center" wrapText="1"/>
      <protection locked="0"/>
    </xf>
    <xf numFmtId="0" fontId="3" fillId="0" borderId="71" xfId="68" applyFont="1" applyFill="1" applyBorder="1" applyAlignment="1" applyProtection="1">
      <alignment horizontal="center" vertical="center" wrapText="1"/>
      <protection locked="0"/>
    </xf>
    <xf numFmtId="0" fontId="79" fillId="0" borderId="55" xfId="68" applyFont="1" applyFill="1" applyBorder="1" applyAlignment="1" applyProtection="1">
      <alignment horizontal="center" vertical="center" wrapText="1"/>
      <protection locked="0"/>
    </xf>
    <xf numFmtId="0" fontId="79" fillId="0" borderId="66" xfId="68" applyFont="1" applyFill="1" applyBorder="1" applyAlignment="1" applyProtection="1">
      <alignment horizontal="center" vertical="center" wrapText="1"/>
      <protection locked="0"/>
    </xf>
    <xf numFmtId="0" fontId="6" fillId="45" borderId="55" xfId="68" applyFont="1" applyFill="1" applyBorder="1" applyAlignment="1" applyProtection="1">
      <alignment horizontal="center" vertical="center" wrapText="1"/>
      <protection locked="0"/>
    </xf>
    <xf numFmtId="0" fontId="6" fillId="45" borderId="66" xfId="68" applyFont="1" applyFill="1" applyBorder="1" applyAlignment="1" applyProtection="1">
      <alignment horizontal="center" vertical="center" wrapText="1"/>
      <protection locked="0"/>
    </xf>
    <xf numFmtId="0" fontId="79" fillId="0" borderId="51" xfId="68" applyFont="1" applyBorder="1" applyAlignment="1">
      <alignment horizontal="center" vertical="center" wrapText="1"/>
    </xf>
    <xf numFmtId="0" fontId="79" fillId="0" borderId="32" xfId="68" applyFont="1" applyBorder="1" applyAlignment="1">
      <alignment horizontal="center" vertical="center"/>
    </xf>
    <xf numFmtId="0" fontId="1" fillId="0" borderId="20" xfId="42" quotePrefix="1" applyNumberFormat="1" applyFont="1" applyFill="1" applyBorder="1" applyAlignment="1">
      <alignment horizontal="center" vertical="center" wrapText="1"/>
    </xf>
    <xf numFmtId="0" fontId="1" fillId="0" borderId="28" xfId="42" quotePrefix="1" applyNumberFormat="1" applyFont="1" applyFill="1" applyBorder="1" applyAlignment="1">
      <alignment horizontal="center" vertical="center" wrapText="1"/>
    </xf>
    <xf numFmtId="0" fontId="1" fillId="0" borderId="58" xfId="42" quotePrefix="1" applyNumberFormat="1" applyFont="1" applyFill="1" applyBorder="1" applyAlignment="1">
      <alignment horizontal="center" vertical="center" wrapText="1"/>
    </xf>
    <xf numFmtId="49" fontId="58" fillId="0" borderId="20" xfId="0" quotePrefix="1" applyNumberFormat="1" applyFont="1" applyBorder="1" applyAlignment="1">
      <alignment horizontal="center" vertical="center"/>
    </xf>
    <xf numFmtId="49" fontId="58" fillId="0" borderId="28" xfId="0" quotePrefix="1" applyNumberFormat="1" applyFont="1" applyBorder="1" applyAlignment="1">
      <alignment horizontal="center" vertical="center"/>
    </xf>
    <xf numFmtId="49" fontId="58" fillId="0" borderId="58" xfId="0" quotePrefix="1" applyNumberFormat="1" applyFont="1" applyBorder="1" applyAlignment="1">
      <alignment horizontal="center" vertical="center"/>
    </xf>
    <xf numFmtId="0" fontId="1" fillId="0" borderId="19" xfId="42" applyFont="1" applyFill="1" applyBorder="1" applyAlignment="1">
      <alignment horizontal="center" vertical="center" wrapText="1"/>
    </xf>
    <xf numFmtId="0" fontId="1" fillId="0" borderId="19" xfId="42" quotePrefix="1" applyNumberFormat="1" applyFont="1" applyFill="1" applyBorder="1" applyAlignment="1">
      <alignment horizontal="center" vertical="center" wrapText="1"/>
    </xf>
    <xf numFmtId="0" fontId="85" fillId="0" borderId="10" xfId="68" applyFont="1" applyFill="1" applyBorder="1" applyAlignment="1">
      <alignment horizontal="center" vertical="center" wrapText="1"/>
    </xf>
    <xf numFmtId="0" fontId="87" fillId="50" borderId="68" xfId="63" applyFont="1" applyFill="1" applyBorder="1" applyAlignment="1">
      <alignment horizontal="center" vertical="center"/>
    </xf>
    <xf numFmtId="0" fontId="87" fillId="50" borderId="22" xfId="63" applyFont="1" applyFill="1" applyBorder="1" applyAlignment="1">
      <alignment horizontal="center" vertical="center"/>
    </xf>
    <xf numFmtId="0" fontId="87" fillId="50" borderId="12" xfId="63" applyFont="1" applyFill="1" applyBorder="1" applyAlignment="1">
      <alignment horizontal="center" vertical="center"/>
    </xf>
    <xf numFmtId="0" fontId="87" fillId="50" borderId="61" xfId="63" applyFont="1" applyFill="1" applyBorder="1" applyAlignment="1">
      <alignment horizontal="center" vertical="center"/>
    </xf>
    <xf numFmtId="0" fontId="87" fillId="50" borderId="33" xfId="63" applyFont="1" applyFill="1" applyBorder="1" applyAlignment="1">
      <alignment horizontal="center" vertical="center"/>
    </xf>
    <xf numFmtId="0" fontId="87" fillId="50" borderId="53" xfId="63" applyFont="1" applyFill="1" applyBorder="1" applyAlignment="1">
      <alignment horizontal="center" vertical="center"/>
    </xf>
  </cellXfs>
  <cellStyles count="105">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Excel Built-in Normal" xfId="28"/>
    <cellStyle name="Explanatory Text 2" xfId="29"/>
    <cellStyle name="Good 2" xfId="30"/>
    <cellStyle name="Heading 1 2" xfId="31"/>
    <cellStyle name="Heading 2 2" xfId="32"/>
    <cellStyle name="Heading 3 2" xfId="33"/>
    <cellStyle name="Heading 4 2" xfId="34"/>
    <cellStyle name="Hyperlink 2" xfId="35"/>
    <cellStyle name="Hyperlink 3" xfId="36"/>
    <cellStyle name="Hyperlink 4" xfId="37"/>
    <cellStyle name="Hyperlink 5" xfId="38"/>
    <cellStyle name="Input 2" xfId="39"/>
    <cellStyle name="Linked Cell 2" xfId="40"/>
    <cellStyle name="Neutral 2" xfId="41"/>
    <cellStyle name="Normal" xfId="0" builtinId="0"/>
    <cellStyle name="Normal 10" xfId="42"/>
    <cellStyle name="Normal 10 2" xfId="43"/>
    <cellStyle name="Normal 11" xfId="44"/>
    <cellStyle name="Normal 11 2" xfId="45"/>
    <cellStyle name="Normal 12" xfId="46"/>
    <cellStyle name="Normal 12 2" xfId="47"/>
    <cellStyle name="Normal 13" xfId="48"/>
    <cellStyle name="Normal 14" xfId="49"/>
    <cellStyle name="Normal 14 2" xfId="50"/>
    <cellStyle name="Normal 15" xfId="51"/>
    <cellStyle name="Normal 15 2" xfId="52"/>
    <cellStyle name="Normal 16" xfId="53"/>
    <cellStyle name="Normal 16 2" xfId="54"/>
    <cellStyle name="Normal 17" xfId="55"/>
    <cellStyle name="Normal 17 2" xfId="56"/>
    <cellStyle name="Normal 18" xfId="57"/>
    <cellStyle name="Normal 18 2" xfId="58"/>
    <cellStyle name="Normal 19" xfId="59"/>
    <cellStyle name="Normal 19 2" xfId="60"/>
    <cellStyle name="Normal 2" xfId="61"/>
    <cellStyle name="Normal 2 2" xfId="62"/>
    <cellStyle name="Normal 2 4" xfId="63"/>
    <cellStyle name="Normal 2_GE A350.TED.LOB. Integrated Working Masterissue6" xfId="64"/>
    <cellStyle name="Normal 20" xfId="65"/>
    <cellStyle name="Normal 21" xfId="66"/>
    <cellStyle name="Normal 21 2" xfId="67"/>
    <cellStyle name="Normal 21_GE A350.TED.LOB. Integrated Working Masterissue6" xfId="68"/>
    <cellStyle name="Normal 22" xfId="69"/>
    <cellStyle name="Normal 22 2" xfId="70"/>
    <cellStyle name="Normal 22_GE A350.TED.LOB. Integrated Working Masterissue7" xfId="71"/>
    <cellStyle name="Normal 23" xfId="72"/>
    <cellStyle name="Normal 24" xfId="73"/>
    <cellStyle name="Normal 25" xfId="74"/>
    <cellStyle name="Normal 26" xfId="75"/>
    <cellStyle name="Normal 3" xfId="76"/>
    <cellStyle name="Normal 3 2" xfId="77"/>
    <cellStyle name="Normal 3 3" xfId="78"/>
    <cellStyle name="Normal 3 3 2" xfId="79"/>
    <cellStyle name="Normal 3 3_GE A350.TED.LOB. Integrated Working Masterissue6" xfId="80"/>
    <cellStyle name="Normal 4" xfId="81"/>
    <cellStyle name="Normal 4 2" xfId="82"/>
    <cellStyle name="Normal 4_GE A350.TED.LOB. Integrated Working Masterissue5" xfId="83"/>
    <cellStyle name="Normal 5" xfId="84"/>
    <cellStyle name="Normal 5 2" xfId="85"/>
    <cellStyle name="Normal 6" xfId="86"/>
    <cellStyle name="Normal 6 2" xfId="87"/>
    <cellStyle name="Normal 7" xfId="88"/>
    <cellStyle name="Normal 7 2" xfId="89"/>
    <cellStyle name="Normal 7 3" xfId="90"/>
    <cellStyle name="Normal 7 3 2" xfId="91"/>
    <cellStyle name="Normal 7 3_GE A350.TED.LOB. Integrated Working Masterissue6" xfId="92"/>
    <cellStyle name="Normal 7 4" xfId="93"/>
    <cellStyle name="Normal 7 5" xfId="94"/>
    <cellStyle name="Normal 7_GE A350.TED.LOB. Integrated Working Masterissue4" xfId="95"/>
    <cellStyle name="Normal 8" xfId="96"/>
    <cellStyle name="Normal 8 2" xfId="97"/>
    <cellStyle name="Normal 9" xfId="98"/>
    <cellStyle name="Note 2" xfId="99"/>
    <cellStyle name="Output 2" xfId="100"/>
    <cellStyle name="Percent 2" xfId="101"/>
    <cellStyle name="Title 2" xfId="102"/>
    <cellStyle name="Total 2" xfId="103"/>
    <cellStyle name="Warning Text 2" xfId="104"/>
  </cellStyles>
  <dxfs count="368">
    <dxf>
      <fill>
        <patternFill>
          <bgColor rgb="FFFF00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ill>
        <patternFill>
          <bgColor rgb="FF00B05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ill>
        <patternFill>
          <bgColor rgb="FF00B050"/>
        </patternFill>
      </fill>
      <border>
        <left style="thin">
          <color indexed="64"/>
        </left>
        <right style="thin">
          <color indexed="64"/>
        </right>
        <top style="thin">
          <color indexed="64"/>
        </top>
        <bottom style="thin">
          <color indexed="64"/>
        </bottom>
      </border>
    </dxf>
    <dxf>
      <fill>
        <patternFill>
          <bgColor theme="0"/>
        </patternFill>
      </fill>
    </dxf>
    <dxf>
      <fill>
        <patternFill>
          <bgColor rgb="FF66FF66"/>
        </patternFill>
      </fill>
    </dxf>
    <dxf>
      <fill>
        <patternFill>
          <bgColor theme="0" tint="-0.499984740745262"/>
        </patternFill>
      </fill>
    </dxf>
    <dxf>
      <fill>
        <patternFill>
          <bgColor theme="0" tint="-0.499984740745262"/>
        </patternFill>
      </fill>
    </dxf>
    <dxf>
      <fill>
        <patternFill patternType="solid">
          <fgColor indexed="60"/>
          <bgColor indexed="10"/>
        </patternFill>
      </fill>
    </dxf>
    <dxf>
      <fill>
        <patternFill patternType="solid">
          <fgColor indexed="34"/>
          <bgColor indexed="51"/>
        </patternFill>
      </fill>
    </dxf>
    <dxf>
      <fill>
        <patternFill patternType="solid">
          <fgColor indexed="51"/>
          <bgColor indexed="13"/>
        </patternFill>
      </fill>
    </dxf>
    <dxf>
      <fill>
        <patternFill patternType="solid">
          <fgColor indexed="21"/>
          <bgColor rgb="FFFF0000"/>
        </patternFill>
      </fill>
    </dxf>
    <dxf>
      <fill>
        <patternFill>
          <bgColor theme="0"/>
        </patternFill>
      </fill>
    </dxf>
    <dxf>
      <fill>
        <patternFill>
          <bgColor rgb="FFFFC000"/>
        </patternFill>
      </fill>
    </dxf>
    <dxf>
      <fill>
        <patternFill>
          <bgColor theme="0" tint="-0.499984740745262"/>
        </patternFill>
      </fill>
    </dxf>
    <dxf>
      <fill>
        <patternFill patternType="solid">
          <fgColor indexed="60"/>
          <bgColor indexed="10"/>
        </patternFill>
      </fill>
    </dxf>
    <dxf>
      <fill>
        <patternFill patternType="solid">
          <fgColor indexed="34"/>
          <bgColor indexed="51"/>
        </patternFill>
      </fill>
    </dxf>
    <dxf>
      <fill>
        <patternFill patternType="solid">
          <fgColor indexed="51"/>
          <bgColor indexed="13"/>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
      <font>
        <b val="0"/>
        <i/>
        <condense val="0"/>
        <extend val="0"/>
      </font>
      <fill>
        <patternFill patternType="solid">
          <fgColor indexed="23"/>
          <bgColor indexed="5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607174103237096E-2"/>
          <c:y val="5.1400554097404488E-2"/>
          <c:w val="0.87863582677165353"/>
          <c:h val="0.73461030912802572"/>
        </c:manualLayout>
      </c:layout>
      <c:lineChart>
        <c:grouping val="standard"/>
        <c:varyColors val="0"/>
        <c:ser>
          <c:idx val="0"/>
          <c:order val="0"/>
          <c:tx>
            <c:strRef>
              <c:f>Echeancier!$B$23</c:f>
              <c:strCache>
                <c:ptCount val="1"/>
                <c:pt idx="0">
                  <c:v>Cumul besoins PW</c:v>
                </c:pt>
              </c:strCache>
            </c:strRef>
          </c:tx>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Echeancier!$C$23:$Z$23</c:f>
              <c:numCache>
                <c:formatCode>General</c:formatCode>
                <c:ptCount val="23"/>
                <c:pt idx="1">
                  <c:v>6</c:v>
                </c:pt>
                <c:pt idx="2">
                  <c:v>12</c:v>
                </c:pt>
                <c:pt idx="3">
                  <c:v>18</c:v>
                </c:pt>
                <c:pt idx="4">
                  <c:v>30</c:v>
                </c:pt>
                <c:pt idx="5">
                  <c:v>36</c:v>
                </c:pt>
                <c:pt idx="6">
                  <c:v>42</c:v>
                </c:pt>
                <c:pt idx="7">
                  <c:v>48</c:v>
                </c:pt>
                <c:pt idx="8">
                  <c:v>66</c:v>
                </c:pt>
                <c:pt idx="9">
                  <c:v>108</c:v>
                </c:pt>
                <c:pt idx="10">
                  <c:v>108</c:v>
                </c:pt>
                <c:pt idx="11">
                  <c:v>114</c:v>
                </c:pt>
                <c:pt idx="12">
                  <c:v>156</c:v>
                </c:pt>
                <c:pt idx="13">
                  <c:v>174</c:v>
                </c:pt>
                <c:pt idx="14">
                  <c:v>204</c:v>
                </c:pt>
                <c:pt idx="15">
                  <c:v>222</c:v>
                </c:pt>
                <c:pt idx="16">
                  <c:v>252</c:v>
                </c:pt>
                <c:pt idx="17">
                  <c:v>252</c:v>
                </c:pt>
                <c:pt idx="18">
                  <c:v>258</c:v>
                </c:pt>
                <c:pt idx="19">
                  <c:v>280</c:v>
                </c:pt>
                <c:pt idx="20">
                  <c:v>302</c:v>
                </c:pt>
                <c:pt idx="21">
                  <c:v>324</c:v>
                </c:pt>
                <c:pt idx="22">
                  <c:v>346</c:v>
                </c:pt>
              </c:numCache>
            </c:numRef>
          </c:val>
          <c:smooth val="0"/>
        </c:ser>
        <c:ser>
          <c:idx val="1"/>
          <c:order val="1"/>
          <c:tx>
            <c:strRef>
              <c:f>Echeancier!$B$24</c:f>
              <c:strCache>
                <c:ptCount val="1"/>
                <c:pt idx="0">
                  <c:v>Cumul besoins CFM</c:v>
                </c:pt>
              </c:strCache>
            </c:strRef>
          </c:tx>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Echeancier!$C$24:$Z$24</c:f>
              <c:numCache>
                <c:formatCode>General</c:formatCode>
                <c:ptCount val="23"/>
                <c:pt idx="1">
                  <c:v>0</c:v>
                </c:pt>
                <c:pt idx="2">
                  <c:v>0</c:v>
                </c:pt>
                <c:pt idx="3">
                  <c:v>0</c:v>
                </c:pt>
                <c:pt idx="4">
                  <c:v>0</c:v>
                </c:pt>
                <c:pt idx="5">
                  <c:v>12</c:v>
                </c:pt>
                <c:pt idx="6">
                  <c:v>18</c:v>
                </c:pt>
                <c:pt idx="7">
                  <c:v>24</c:v>
                </c:pt>
                <c:pt idx="8">
                  <c:v>42</c:v>
                </c:pt>
                <c:pt idx="9">
                  <c:v>54</c:v>
                </c:pt>
                <c:pt idx="10">
                  <c:v>66</c:v>
                </c:pt>
                <c:pt idx="11">
                  <c:v>78</c:v>
                </c:pt>
                <c:pt idx="12">
                  <c:v>78</c:v>
                </c:pt>
                <c:pt idx="13">
                  <c:v>128</c:v>
                </c:pt>
                <c:pt idx="14">
                  <c:v>128</c:v>
                </c:pt>
                <c:pt idx="15">
                  <c:v>174</c:v>
                </c:pt>
                <c:pt idx="16">
                  <c:v>174</c:v>
                </c:pt>
                <c:pt idx="17">
                  <c:v>201</c:v>
                </c:pt>
                <c:pt idx="18">
                  <c:v>201</c:v>
                </c:pt>
                <c:pt idx="19">
                  <c:v>241</c:v>
                </c:pt>
                <c:pt idx="20">
                  <c:v>260</c:v>
                </c:pt>
                <c:pt idx="21">
                  <c:v>280</c:v>
                </c:pt>
                <c:pt idx="22">
                  <c:v>300</c:v>
                </c:pt>
              </c:numCache>
            </c:numRef>
          </c:val>
          <c:smooth val="0"/>
        </c:ser>
        <c:ser>
          <c:idx val="2"/>
          <c:order val="2"/>
          <c:tx>
            <c:strRef>
              <c:f>Echeancier!$B$27</c:f>
              <c:strCache>
                <c:ptCount val="1"/>
                <c:pt idx="0">
                  <c:v>Cumul PdP PW</c:v>
                </c:pt>
              </c:strCache>
            </c:strRef>
          </c:tx>
          <c:spPr>
            <a:ln>
              <a:solidFill>
                <a:schemeClr val="accent1">
                  <a:lumMod val="40000"/>
                  <a:lumOff val="60000"/>
                </a:schemeClr>
              </a:solidFill>
            </a:ln>
          </c:spPr>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Echeancier!$C$27:$Z$27</c:f>
              <c:numCache>
                <c:formatCode>General</c:formatCode>
                <c:ptCount val="23"/>
                <c:pt idx="1">
                  <c:v>0</c:v>
                </c:pt>
                <c:pt idx="2">
                  <c:v>12</c:v>
                </c:pt>
                <c:pt idx="3">
                  <c:v>18</c:v>
                </c:pt>
                <c:pt idx="4">
                  <c:v>30</c:v>
                </c:pt>
                <c:pt idx="5">
                  <c:v>44</c:v>
                </c:pt>
                <c:pt idx="6">
                  <c:v>62</c:v>
                </c:pt>
                <c:pt idx="7">
                  <c:v>80</c:v>
                </c:pt>
                <c:pt idx="8">
                  <c:v>100</c:v>
                </c:pt>
                <c:pt idx="9">
                  <c:v>120</c:v>
                </c:pt>
                <c:pt idx="10">
                  <c:v>138</c:v>
                </c:pt>
                <c:pt idx="11">
                  <c:v>156</c:v>
                </c:pt>
                <c:pt idx="12">
                  <c:v>176</c:v>
                </c:pt>
                <c:pt idx="13">
                  <c:v>196</c:v>
                </c:pt>
                <c:pt idx="14">
                  <c:v>216</c:v>
                </c:pt>
                <c:pt idx="15">
                  <c:v>240</c:v>
                </c:pt>
                <c:pt idx="16">
                  <c:v>264</c:v>
                </c:pt>
                <c:pt idx="17">
                  <c:v>276</c:v>
                </c:pt>
                <c:pt idx="18">
                  <c:v>288</c:v>
                </c:pt>
                <c:pt idx="19">
                  <c:v>308</c:v>
                </c:pt>
                <c:pt idx="20">
                  <c:v>324</c:v>
                </c:pt>
                <c:pt idx="21">
                  <c:v>344</c:v>
                </c:pt>
                <c:pt idx="22">
                  <c:v>356</c:v>
                </c:pt>
              </c:numCache>
            </c:numRef>
          </c:val>
          <c:smooth val="0"/>
        </c:ser>
        <c:ser>
          <c:idx val="3"/>
          <c:order val="3"/>
          <c:tx>
            <c:strRef>
              <c:f>Echeancier!$B$28</c:f>
              <c:strCache>
                <c:ptCount val="1"/>
                <c:pt idx="0">
                  <c:v>Cumul PdP CFM</c:v>
                </c:pt>
              </c:strCache>
            </c:strRef>
          </c:tx>
          <c:spPr>
            <a:ln>
              <a:solidFill>
                <a:schemeClr val="accent2">
                  <a:lumMod val="60000"/>
                  <a:lumOff val="40000"/>
                </a:schemeClr>
              </a:solidFill>
            </a:ln>
          </c:spPr>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Echeancier!$C$28:$Z$28</c:f>
              <c:numCache>
                <c:formatCode>General</c:formatCode>
                <c:ptCount val="23"/>
                <c:pt idx="1">
                  <c:v>0</c:v>
                </c:pt>
                <c:pt idx="2">
                  <c:v>0</c:v>
                </c:pt>
                <c:pt idx="3">
                  <c:v>0</c:v>
                </c:pt>
                <c:pt idx="4">
                  <c:v>4</c:v>
                </c:pt>
                <c:pt idx="5">
                  <c:v>16</c:v>
                </c:pt>
                <c:pt idx="6">
                  <c:v>24</c:v>
                </c:pt>
                <c:pt idx="7">
                  <c:v>34</c:v>
                </c:pt>
                <c:pt idx="8">
                  <c:v>50</c:v>
                </c:pt>
                <c:pt idx="9">
                  <c:v>68</c:v>
                </c:pt>
                <c:pt idx="10">
                  <c:v>86</c:v>
                </c:pt>
                <c:pt idx="11">
                  <c:v>104</c:v>
                </c:pt>
                <c:pt idx="12">
                  <c:v>122</c:v>
                </c:pt>
                <c:pt idx="13">
                  <c:v>140</c:v>
                </c:pt>
                <c:pt idx="14">
                  <c:v>160</c:v>
                </c:pt>
                <c:pt idx="15">
                  <c:v>178</c:v>
                </c:pt>
                <c:pt idx="16">
                  <c:v>194</c:v>
                </c:pt>
                <c:pt idx="17">
                  <c:v>210</c:v>
                </c:pt>
                <c:pt idx="18">
                  <c:v>230</c:v>
                </c:pt>
                <c:pt idx="19">
                  <c:v>250</c:v>
                </c:pt>
                <c:pt idx="20">
                  <c:v>270</c:v>
                </c:pt>
                <c:pt idx="21">
                  <c:v>290</c:v>
                </c:pt>
                <c:pt idx="22">
                  <c:v>310</c:v>
                </c:pt>
              </c:numCache>
            </c:numRef>
          </c:val>
          <c:smooth val="0"/>
        </c:ser>
        <c:dLbls>
          <c:showLegendKey val="0"/>
          <c:showVal val="0"/>
          <c:showCatName val="0"/>
          <c:showSerName val="0"/>
          <c:showPercent val="0"/>
          <c:showBubbleSize val="0"/>
        </c:dLbls>
        <c:smooth val="0"/>
        <c:axId val="189547344"/>
        <c:axId val="189547736"/>
      </c:lineChart>
      <c:dateAx>
        <c:axId val="189547344"/>
        <c:scaling>
          <c:orientation val="minMax"/>
        </c:scaling>
        <c:delete val="0"/>
        <c:axPos val="b"/>
        <c:majorGridlines/>
        <c:numFmt formatCode="[$-40C]mmm\-yy;@" sourceLinked="0"/>
        <c:majorTickMark val="out"/>
        <c:minorTickMark val="none"/>
        <c:tickLblPos val="nextTo"/>
        <c:txPr>
          <a:bodyPr rot="-2700000" vert="horz"/>
          <a:lstStyle/>
          <a:p>
            <a:pPr>
              <a:defRPr sz="1000" b="0" i="0" u="none" strike="noStrike" baseline="0">
                <a:solidFill>
                  <a:srgbClr val="000000"/>
                </a:solidFill>
                <a:latin typeface="Calibri"/>
                <a:ea typeface="Calibri"/>
                <a:cs typeface="Calibri"/>
              </a:defRPr>
            </a:pPr>
            <a:endParaRPr lang="fr-FR"/>
          </a:p>
        </c:txPr>
        <c:crossAx val="189547736"/>
        <c:crosses val="autoZero"/>
        <c:auto val="1"/>
        <c:lblOffset val="100"/>
        <c:baseTimeUnit val="months"/>
        <c:majorUnit val="2"/>
        <c:minorUnit val="1"/>
      </c:dateAx>
      <c:valAx>
        <c:axId val="189547736"/>
        <c:scaling>
          <c:orientation val="minMax"/>
          <c:max val="360"/>
          <c:min val="0"/>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9547344"/>
        <c:crosses val="autoZero"/>
        <c:crossBetween val="midCat"/>
        <c:majorUnit val="50"/>
      </c:valAx>
    </c:plotArea>
    <c:legend>
      <c:legendPos val="r"/>
      <c:layout>
        <c:manualLayout>
          <c:xMode val="edge"/>
          <c:yMode val="edge"/>
          <c:wMode val="edge"/>
          <c:hMode val="edge"/>
          <c:x val="8.4398976982097196E-2"/>
          <c:y val="0.15417586987922013"/>
          <c:w val="0.42711031006034733"/>
          <c:h val="0.35974360271347239"/>
        </c:manualLayout>
      </c:layout>
      <c:overlay val="0"/>
      <c:txPr>
        <a:bodyPr/>
        <a:lstStyle/>
        <a:p>
          <a:pPr>
            <a:defRPr sz="500" b="0" i="0" u="none" strike="noStrike" baseline="0">
              <a:solidFill>
                <a:srgbClr val="000000"/>
              </a:solidFill>
              <a:latin typeface="Calibri"/>
              <a:ea typeface="Calibri"/>
              <a:cs typeface="Calibri"/>
            </a:defRPr>
          </a:pPr>
          <a:endParaRPr lang="fr-FR"/>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xPr>
        <a:bodyPr/>
        <a:lstStyle/>
        <a:p>
          <a:pPr>
            <a:defRPr sz="1800" b="1" i="0" u="none" strike="noStrike" baseline="0">
              <a:solidFill>
                <a:srgbClr val="000000"/>
              </a:solidFill>
              <a:latin typeface="Calibri"/>
              <a:ea typeface="Calibri"/>
              <a:cs typeface="Calibri"/>
            </a:defRPr>
          </a:pPr>
          <a:endParaRPr lang="fr-FR"/>
        </a:p>
      </c:txPr>
    </c:title>
    <c:autoTitleDeleted val="0"/>
    <c:plotArea>
      <c:layout>
        <c:manualLayout>
          <c:layoutTarget val="inner"/>
          <c:xMode val="edge"/>
          <c:yMode val="edge"/>
          <c:x val="8.607174103237096E-2"/>
          <c:y val="0.1438775882181394"/>
          <c:w val="0.88337270341207352"/>
          <c:h val="0.53104440069991254"/>
        </c:manualLayout>
      </c:layout>
      <c:barChart>
        <c:barDir val="col"/>
        <c:grouping val="clustered"/>
        <c:varyColors val="0"/>
        <c:ser>
          <c:idx val="0"/>
          <c:order val="0"/>
          <c:tx>
            <c:strRef>
              <c:f>Echeancier!$B$100</c:f>
              <c:strCache>
                <c:ptCount val="1"/>
                <c:pt idx="0">
                  <c:v>PdP Total pièces T&amp;B</c:v>
                </c:pt>
              </c:strCache>
            </c:strRef>
          </c:tx>
          <c:invertIfNegative val="0"/>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Echeancier!$C$100:$Z$100</c:f>
              <c:numCache>
                <c:formatCode>General</c:formatCode>
                <c:ptCount val="23"/>
                <c:pt idx="1">
                  <c:v>0</c:v>
                </c:pt>
                <c:pt idx="2">
                  <c:v>48</c:v>
                </c:pt>
                <c:pt idx="3">
                  <c:v>24</c:v>
                </c:pt>
                <c:pt idx="4">
                  <c:v>64</c:v>
                </c:pt>
                <c:pt idx="5">
                  <c:v>104</c:v>
                </c:pt>
                <c:pt idx="6">
                  <c:v>104</c:v>
                </c:pt>
                <c:pt idx="7">
                  <c:v>112</c:v>
                </c:pt>
                <c:pt idx="8">
                  <c:v>144</c:v>
                </c:pt>
                <c:pt idx="9">
                  <c:v>152</c:v>
                </c:pt>
                <c:pt idx="10">
                  <c:v>144</c:v>
                </c:pt>
                <c:pt idx="11">
                  <c:v>144</c:v>
                </c:pt>
                <c:pt idx="12">
                  <c:v>152</c:v>
                </c:pt>
                <c:pt idx="13">
                  <c:v>152</c:v>
                </c:pt>
                <c:pt idx="14">
                  <c:v>160</c:v>
                </c:pt>
                <c:pt idx="15">
                  <c:v>168</c:v>
                </c:pt>
                <c:pt idx="16">
                  <c:v>160</c:v>
                </c:pt>
                <c:pt idx="17">
                  <c:v>112</c:v>
                </c:pt>
                <c:pt idx="18">
                  <c:v>128</c:v>
                </c:pt>
                <c:pt idx="19">
                  <c:v>160</c:v>
                </c:pt>
                <c:pt idx="20">
                  <c:v>144</c:v>
                </c:pt>
                <c:pt idx="21">
                  <c:v>160</c:v>
                </c:pt>
                <c:pt idx="22">
                  <c:v>128</c:v>
                </c:pt>
              </c:numCache>
            </c:numRef>
          </c:val>
        </c:ser>
        <c:dLbls>
          <c:showLegendKey val="0"/>
          <c:showVal val="0"/>
          <c:showCatName val="0"/>
          <c:showSerName val="0"/>
          <c:showPercent val="0"/>
          <c:showBubbleSize val="0"/>
        </c:dLbls>
        <c:gapWidth val="150"/>
        <c:axId val="189548520"/>
        <c:axId val="189548912"/>
      </c:barChart>
      <c:dateAx>
        <c:axId val="189548520"/>
        <c:scaling>
          <c:orientation val="minMax"/>
        </c:scaling>
        <c:delete val="0"/>
        <c:axPos val="b"/>
        <c:numFmt formatCode="[$-40C]mmmm\-yy;@" sourceLinked="0"/>
        <c:majorTickMark val="out"/>
        <c:minorTickMark val="none"/>
        <c:tickLblPos val="nextTo"/>
        <c:txPr>
          <a:bodyPr rot="-2700000" vert="horz"/>
          <a:lstStyle/>
          <a:p>
            <a:pPr>
              <a:defRPr sz="1000" b="0" i="0" u="none" strike="noStrike" baseline="0">
                <a:solidFill>
                  <a:srgbClr val="000000"/>
                </a:solidFill>
                <a:latin typeface="Calibri"/>
                <a:ea typeface="Calibri"/>
                <a:cs typeface="Calibri"/>
              </a:defRPr>
            </a:pPr>
            <a:endParaRPr lang="fr-FR"/>
          </a:p>
        </c:txPr>
        <c:crossAx val="189548912"/>
        <c:crosses val="autoZero"/>
        <c:auto val="1"/>
        <c:lblOffset val="100"/>
        <c:baseTimeUnit val="months"/>
        <c:majorUnit val="2"/>
        <c:minorUnit val="1"/>
      </c:dateAx>
      <c:valAx>
        <c:axId val="189548912"/>
        <c:scaling>
          <c:orientation val="minMax"/>
          <c:max val="190"/>
          <c:min val="0"/>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9548520"/>
        <c:crosses val="autoZero"/>
        <c:crossBetween val="between"/>
        <c:majorUnit val="20"/>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607174103237096E-2"/>
          <c:y val="5.1400554097404488E-2"/>
          <c:w val="0.87863582677165353"/>
          <c:h val="0.73461030912802572"/>
        </c:manualLayout>
      </c:layout>
      <c:lineChart>
        <c:grouping val="standard"/>
        <c:varyColors val="0"/>
        <c:ser>
          <c:idx val="0"/>
          <c:order val="0"/>
          <c:tx>
            <c:strRef>
              <c:f>Echeancier!$B$23</c:f>
              <c:strCache>
                <c:ptCount val="1"/>
                <c:pt idx="0">
                  <c:v>Cumul besoins PW</c:v>
                </c:pt>
              </c:strCache>
            </c:strRef>
          </c:tx>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Echeancier!$C$23:$Z$23</c:f>
              <c:numCache>
                <c:formatCode>General</c:formatCode>
                <c:ptCount val="23"/>
                <c:pt idx="1">
                  <c:v>6</c:v>
                </c:pt>
                <c:pt idx="2">
                  <c:v>12</c:v>
                </c:pt>
                <c:pt idx="3">
                  <c:v>18</c:v>
                </c:pt>
                <c:pt idx="4">
                  <c:v>30</c:v>
                </c:pt>
                <c:pt idx="5">
                  <c:v>36</c:v>
                </c:pt>
                <c:pt idx="6">
                  <c:v>42</c:v>
                </c:pt>
                <c:pt idx="7">
                  <c:v>48</c:v>
                </c:pt>
                <c:pt idx="8">
                  <c:v>66</c:v>
                </c:pt>
                <c:pt idx="9">
                  <c:v>108</c:v>
                </c:pt>
                <c:pt idx="10">
                  <c:v>108</c:v>
                </c:pt>
                <c:pt idx="11">
                  <c:v>114</c:v>
                </c:pt>
                <c:pt idx="12">
                  <c:v>156</c:v>
                </c:pt>
                <c:pt idx="13">
                  <c:v>174</c:v>
                </c:pt>
                <c:pt idx="14">
                  <c:v>204</c:v>
                </c:pt>
                <c:pt idx="15">
                  <c:v>222</c:v>
                </c:pt>
                <c:pt idx="16">
                  <c:v>252</c:v>
                </c:pt>
                <c:pt idx="17">
                  <c:v>252</c:v>
                </c:pt>
                <c:pt idx="18">
                  <c:v>258</c:v>
                </c:pt>
                <c:pt idx="19">
                  <c:v>280</c:v>
                </c:pt>
                <c:pt idx="20">
                  <c:v>302</c:v>
                </c:pt>
                <c:pt idx="21">
                  <c:v>324</c:v>
                </c:pt>
                <c:pt idx="22">
                  <c:v>346</c:v>
                </c:pt>
              </c:numCache>
            </c:numRef>
          </c:val>
          <c:smooth val="0"/>
        </c:ser>
        <c:ser>
          <c:idx val="1"/>
          <c:order val="1"/>
          <c:tx>
            <c:strRef>
              <c:f>Echeancier!$B$24</c:f>
              <c:strCache>
                <c:ptCount val="1"/>
                <c:pt idx="0">
                  <c:v>Cumul besoins CFM</c:v>
                </c:pt>
              </c:strCache>
            </c:strRef>
          </c:tx>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Echeancier!$C$24:$Z$24</c:f>
              <c:numCache>
                <c:formatCode>General</c:formatCode>
                <c:ptCount val="23"/>
                <c:pt idx="1">
                  <c:v>0</c:v>
                </c:pt>
                <c:pt idx="2">
                  <c:v>0</c:v>
                </c:pt>
                <c:pt idx="3">
                  <c:v>0</c:v>
                </c:pt>
                <c:pt idx="4">
                  <c:v>0</c:v>
                </c:pt>
                <c:pt idx="5">
                  <c:v>12</c:v>
                </c:pt>
                <c:pt idx="6">
                  <c:v>18</c:v>
                </c:pt>
                <c:pt idx="7">
                  <c:v>24</c:v>
                </c:pt>
                <c:pt idx="8">
                  <c:v>42</c:v>
                </c:pt>
                <c:pt idx="9">
                  <c:v>54</c:v>
                </c:pt>
                <c:pt idx="10">
                  <c:v>66</c:v>
                </c:pt>
                <c:pt idx="11">
                  <c:v>78</c:v>
                </c:pt>
                <c:pt idx="12">
                  <c:v>78</c:v>
                </c:pt>
                <c:pt idx="13">
                  <c:v>128</c:v>
                </c:pt>
                <c:pt idx="14">
                  <c:v>128</c:v>
                </c:pt>
                <c:pt idx="15">
                  <c:v>174</c:v>
                </c:pt>
                <c:pt idx="16">
                  <c:v>174</c:v>
                </c:pt>
                <c:pt idx="17">
                  <c:v>201</c:v>
                </c:pt>
                <c:pt idx="18">
                  <c:v>201</c:v>
                </c:pt>
                <c:pt idx="19">
                  <c:v>241</c:v>
                </c:pt>
                <c:pt idx="20">
                  <c:v>260</c:v>
                </c:pt>
                <c:pt idx="21">
                  <c:v>280</c:v>
                </c:pt>
                <c:pt idx="22">
                  <c:v>300</c:v>
                </c:pt>
              </c:numCache>
            </c:numRef>
          </c:val>
          <c:smooth val="0"/>
        </c:ser>
        <c:ser>
          <c:idx val="2"/>
          <c:order val="2"/>
          <c:tx>
            <c:strRef>
              <c:f>Echeancier!$B$27</c:f>
              <c:strCache>
                <c:ptCount val="1"/>
                <c:pt idx="0">
                  <c:v>Cumul PdP PW</c:v>
                </c:pt>
              </c:strCache>
            </c:strRef>
          </c:tx>
          <c:spPr>
            <a:ln>
              <a:solidFill>
                <a:schemeClr val="accent1">
                  <a:lumMod val="40000"/>
                  <a:lumOff val="60000"/>
                </a:schemeClr>
              </a:solidFill>
            </a:ln>
          </c:spPr>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Echeancier!$C$27:$Z$27</c:f>
              <c:numCache>
                <c:formatCode>General</c:formatCode>
                <c:ptCount val="23"/>
                <c:pt idx="1">
                  <c:v>0</c:v>
                </c:pt>
                <c:pt idx="2">
                  <c:v>12</c:v>
                </c:pt>
                <c:pt idx="3">
                  <c:v>18</c:v>
                </c:pt>
                <c:pt idx="4">
                  <c:v>30</c:v>
                </c:pt>
                <c:pt idx="5">
                  <c:v>44</c:v>
                </c:pt>
                <c:pt idx="6">
                  <c:v>62</c:v>
                </c:pt>
                <c:pt idx="7">
                  <c:v>80</c:v>
                </c:pt>
                <c:pt idx="8">
                  <c:v>100</c:v>
                </c:pt>
                <c:pt idx="9">
                  <c:v>120</c:v>
                </c:pt>
                <c:pt idx="10">
                  <c:v>138</c:v>
                </c:pt>
                <c:pt idx="11">
                  <c:v>156</c:v>
                </c:pt>
                <c:pt idx="12">
                  <c:v>176</c:v>
                </c:pt>
                <c:pt idx="13">
                  <c:v>196</c:v>
                </c:pt>
                <c:pt idx="14">
                  <c:v>216</c:v>
                </c:pt>
                <c:pt idx="15">
                  <c:v>240</c:v>
                </c:pt>
                <c:pt idx="16">
                  <c:v>264</c:v>
                </c:pt>
                <c:pt idx="17">
                  <c:v>276</c:v>
                </c:pt>
                <c:pt idx="18">
                  <c:v>288</c:v>
                </c:pt>
                <c:pt idx="19">
                  <c:v>308</c:v>
                </c:pt>
                <c:pt idx="20">
                  <c:v>324</c:v>
                </c:pt>
                <c:pt idx="21">
                  <c:v>344</c:v>
                </c:pt>
                <c:pt idx="22">
                  <c:v>356</c:v>
                </c:pt>
              </c:numCache>
            </c:numRef>
          </c:val>
          <c:smooth val="0"/>
        </c:ser>
        <c:ser>
          <c:idx val="3"/>
          <c:order val="3"/>
          <c:tx>
            <c:strRef>
              <c:f>Echeancier!$B$28</c:f>
              <c:strCache>
                <c:ptCount val="1"/>
                <c:pt idx="0">
                  <c:v>Cumul PdP CFM</c:v>
                </c:pt>
              </c:strCache>
            </c:strRef>
          </c:tx>
          <c:spPr>
            <a:ln>
              <a:solidFill>
                <a:schemeClr val="accent2">
                  <a:lumMod val="60000"/>
                  <a:lumOff val="40000"/>
                </a:schemeClr>
              </a:solidFill>
            </a:ln>
          </c:spPr>
          <c:marker>
            <c:symbol val="none"/>
          </c:marker>
          <c:cat>
            <c:numRef>
              <c:f>Echeancier!$C$17:$Z$17</c:f>
              <c:numCache>
                <c:formatCode>mmm\-yy</c:formatCode>
                <c:ptCount val="23"/>
                <c:pt idx="1">
                  <c:v>42522</c:v>
                </c:pt>
                <c:pt idx="2">
                  <c:v>42552</c:v>
                </c:pt>
                <c:pt idx="3">
                  <c:v>42583</c:v>
                </c:pt>
                <c:pt idx="4">
                  <c:v>42614</c:v>
                </c:pt>
                <c:pt idx="5">
                  <c:v>42644</c:v>
                </c:pt>
                <c:pt idx="6">
                  <c:v>42675</c:v>
                </c:pt>
                <c:pt idx="7">
                  <c:v>42705</c:v>
                </c:pt>
                <c:pt idx="8">
                  <c:v>42736</c:v>
                </c:pt>
                <c:pt idx="9">
                  <c:v>42767</c:v>
                </c:pt>
                <c:pt idx="10">
                  <c:v>42795</c:v>
                </c:pt>
                <c:pt idx="11">
                  <c:v>42826</c:v>
                </c:pt>
                <c:pt idx="12">
                  <c:v>42856</c:v>
                </c:pt>
                <c:pt idx="13">
                  <c:v>42887</c:v>
                </c:pt>
                <c:pt idx="14">
                  <c:v>42917</c:v>
                </c:pt>
                <c:pt idx="15">
                  <c:v>42948</c:v>
                </c:pt>
                <c:pt idx="16">
                  <c:v>42979</c:v>
                </c:pt>
                <c:pt idx="17">
                  <c:v>43009</c:v>
                </c:pt>
                <c:pt idx="18">
                  <c:v>43040</c:v>
                </c:pt>
                <c:pt idx="19">
                  <c:v>43070</c:v>
                </c:pt>
                <c:pt idx="20">
                  <c:v>43101</c:v>
                </c:pt>
                <c:pt idx="21">
                  <c:v>43132</c:v>
                </c:pt>
                <c:pt idx="22">
                  <c:v>43160</c:v>
                </c:pt>
              </c:numCache>
            </c:numRef>
          </c:cat>
          <c:val>
            <c:numRef>
              <c:f>Echeancier!$C$28:$Z$28</c:f>
              <c:numCache>
                <c:formatCode>General</c:formatCode>
                <c:ptCount val="23"/>
                <c:pt idx="1">
                  <c:v>0</c:v>
                </c:pt>
                <c:pt idx="2">
                  <c:v>0</c:v>
                </c:pt>
                <c:pt idx="3">
                  <c:v>0</c:v>
                </c:pt>
                <c:pt idx="4">
                  <c:v>4</c:v>
                </c:pt>
                <c:pt idx="5">
                  <c:v>16</c:v>
                </c:pt>
                <c:pt idx="6">
                  <c:v>24</c:v>
                </c:pt>
                <c:pt idx="7">
                  <c:v>34</c:v>
                </c:pt>
                <c:pt idx="8">
                  <c:v>50</c:v>
                </c:pt>
                <c:pt idx="9">
                  <c:v>68</c:v>
                </c:pt>
                <c:pt idx="10">
                  <c:v>86</c:v>
                </c:pt>
                <c:pt idx="11">
                  <c:v>104</c:v>
                </c:pt>
                <c:pt idx="12">
                  <c:v>122</c:v>
                </c:pt>
                <c:pt idx="13">
                  <c:v>140</c:v>
                </c:pt>
                <c:pt idx="14">
                  <c:v>160</c:v>
                </c:pt>
                <c:pt idx="15">
                  <c:v>178</c:v>
                </c:pt>
                <c:pt idx="16">
                  <c:v>194</c:v>
                </c:pt>
                <c:pt idx="17">
                  <c:v>210</c:v>
                </c:pt>
                <c:pt idx="18">
                  <c:v>230</c:v>
                </c:pt>
                <c:pt idx="19">
                  <c:v>250</c:v>
                </c:pt>
                <c:pt idx="20">
                  <c:v>270</c:v>
                </c:pt>
                <c:pt idx="21">
                  <c:v>290</c:v>
                </c:pt>
                <c:pt idx="22">
                  <c:v>310</c:v>
                </c:pt>
              </c:numCache>
            </c:numRef>
          </c:val>
          <c:smooth val="0"/>
        </c:ser>
        <c:dLbls>
          <c:showLegendKey val="0"/>
          <c:showVal val="0"/>
          <c:showCatName val="0"/>
          <c:showSerName val="0"/>
          <c:showPercent val="0"/>
          <c:showBubbleSize val="0"/>
        </c:dLbls>
        <c:smooth val="0"/>
        <c:axId val="413853080"/>
        <c:axId val="413853472"/>
      </c:lineChart>
      <c:dateAx>
        <c:axId val="413853080"/>
        <c:scaling>
          <c:orientation val="minMax"/>
        </c:scaling>
        <c:delete val="0"/>
        <c:axPos val="b"/>
        <c:majorGridlines/>
        <c:numFmt formatCode="[$-40C]mmm\-yy;@" sourceLinked="0"/>
        <c:majorTickMark val="out"/>
        <c:minorTickMark val="none"/>
        <c:tickLblPos val="nextTo"/>
        <c:txPr>
          <a:bodyPr rot="-2700000" vert="horz"/>
          <a:lstStyle/>
          <a:p>
            <a:pPr>
              <a:defRPr sz="1000" b="0" i="0" u="none" strike="noStrike" baseline="0">
                <a:solidFill>
                  <a:srgbClr val="000000"/>
                </a:solidFill>
                <a:latin typeface="Calibri"/>
                <a:ea typeface="Calibri"/>
                <a:cs typeface="Calibri"/>
              </a:defRPr>
            </a:pPr>
            <a:endParaRPr lang="fr-FR"/>
          </a:p>
        </c:txPr>
        <c:crossAx val="413853472"/>
        <c:crosses val="autoZero"/>
        <c:auto val="1"/>
        <c:lblOffset val="100"/>
        <c:baseTimeUnit val="months"/>
        <c:majorUnit val="2"/>
        <c:minorUnit val="1"/>
      </c:dateAx>
      <c:valAx>
        <c:axId val="413853472"/>
        <c:scaling>
          <c:orientation val="minMax"/>
          <c:max val="360"/>
          <c:min val="0"/>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413853080"/>
        <c:crosses val="autoZero"/>
        <c:crossBetween val="midCat"/>
        <c:majorUnit val="50"/>
      </c:valAx>
    </c:plotArea>
    <c:legend>
      <c:legendPos val="r"/>
      <c:layout>
        <c:manualLayout>
          <c:xMode val="edge"/>
          <c:yMode val="edge"/>
          <c:wMode val="edge"/>
          <c:hMode val="edge"/>
          <c:x val="8.4183840859178322E-2"/>
          <c:y val="0.13793178869882644"/>
          <c:w val="0.42602107772242759"/>
          <c:h val="0.33333484176546896"/>
        </c:manualLayout>
      </c:layout>
      <c:overlay val="0"/>
      <c:txPr>
        <a:bodyPr/>
        <a:lstStyle/>
        <a:p>
          <a:pPr>
            <a:defRPr sz="500" b="0" i="0" u="none" strike="noStrike" baseline="0">
              <a:solidFill>
                <a:srgbClr val="000000"/>
              </a:solidFill>
              <a:latin typeface="Calibri"/>
              <a:ea typeface="Calibri"/>
              <a:cs typeface="Calibri"/>
            </a:defRPr>
          </a:pPr>
          <a:endParaRPr lang="fr-FR"/>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Echeancier!$B$50</c:f>
              <c:strCache>
                <c:ptCount val="1"/>
                <c:pt idx="0">
                  <c:v>Cumul PdP PW</c:v>
                </c:pt>
              </c:strCache>
            </c:strRef>
          </c:tx>
          <c:marker>
            <c:symbol val="none"/>
          </c:marker>
          <c:cat>
            <c:numRef>
              <c:f>Echeancier!$F$43:$Z$43</c:f>
              <c:numCache>
                <c:formatCode>mmm\-yy</c:formatCode>
                <c:ptCount val="21"/>
                <c:pt idx="0">
                  <c:v>42552</c:v>
                </c:pt>
                <c:pt idx="1">
                  <c:v>42583</c:v>
                </c:pt>
                <c:pt idx="2">
                  <c:v>42614</c:v>
                </c:pt>
                <c:pt idx="3">
                  <c:v>42644</c:v>
                </c:pt>
                <c:pt idx="4">
                  <c:v>42675</c:v>
                </c:pt>
                <c:pt idx="5">
                  <c:v>42705</c:v>
                </c:pt>
                <c:pt idx="6">
                  <c:v>42736</c:v>
                </c:pt>
                <c:pt idx="7">
                  <c:v>42767</c:v>
                </c:pt>
                <c:pt idx="8">
                  <c:v>42795</c:v>
                </c:pt>
                <c:pt idx="9">
                  <c:v>42826</c:v>
                </c:pt>
                <c:pt idx="10">
                  <c:v>42856</c:v>
                </c:pt>
                <c:pt idx="11">
                  <c:v>42887</c:v>
                </c:pt>
                <c:pt idx="12">
                  <c:v>42917</c:v>
                </c:pt>
                <c:pt idx="13">
                  <c:v>42948</c:v>
                </c:pt>
                <c:pt idx="14">
                  <c:v>42979</c:v>
                </c:pt>
                <c:pt idx="15">
                  <c:v>43009</c:v>
                </c:pt>
                <c:pt idx="16">
                  <c:v>43040</c:v>
                </c:pt>
                <c:pt idx="17">
                  <c:v>43070</c:v>
                </c:pt>
                <c:pt idx="18">
                  <c:v>43101</c:v>
                </c:pt>
                <c:pt idx="19">
                  <c:v>43132</c:v>
                </c:pt>
                <c:pt idx="20">
                  <c:v>43160</c:v>
                </c:pt>
              </c:numCache>
            </c:numRef>
          </c:cat>
          <c:val>
            <c:numRef>
              <c:f>Echeancier!$E$50:$Z$50</c:f>
              <c:numCache>
                <c:formatCode>General</c:formatCode>
                <c:ptCount val="22"/>
                <c:pt idx="0">
                  <c:v>0</c:v>
                </c:pt>
                <c:pt idx="1">
                  <c:v>12</c:v>
                </c:pt>
                <c:pt idx="2">
                  <c:v>18</c:v>
                </c:pt>
                <c:pt idx="3">
                  <c:v>30</c:v>
                </c:pt>
                <c:pt idx="4">
                  <c:v>44</c:v>
                </c:pt>
                <c:pt idx="5">
                  <c:v>58</c:v>
                </c:pt>
                <c:pt idx="6">
                  <c:v>72</c:v>
                </c:pt>
                <c:pt idx="7">
                  <c:v>86</c:v>
                </c:pt>
                <c:pt idx="8">
                  <c:v>106</c:v>
                </c:pt>
                <c:pt idx="9">
                  <c:v>124</c:v>
                </c:pt>
                <c:pt idx="10">
                  <c:v>146</c:v>
                </c:pt>
                <c:pt idx="11">
                  <c:v>168</c:v>
                </c:pt>
                <c:pt idx="12">
                  <c:v>188</c:v>
                </c:pt>
                <c:pt idx="13">
                  <c:v>208</c:v>
                </c:pt>
                <c:pt idx="14">
                  <c:v>232</c:v>
                </c:pt>
                <c:pt idx="15">
                  <c:v>256</c:v>
                </c:pt>
                <c:pt idx="16">
                  <c:v>268</c:v>
                </c:pt>
                <c:pt idx="17">
                  <c:v>280</c:v>
                </c:pt>
                <c:pt idx="18">
                  <c:v>300</c:v>
                </c:pt>
                <c:pt idx="19">
                  <c:v>316</c:v>
                </c:pt>
                <c:pt idx="20">
                  <c:v>336</c:v>
                </c:pt>
                <c:pt idx="21">
                  <c:v>348</c:v>
                </c:pt>
              </c:numCache>
            </c:numRef>
          </c:val>
          <c:smooth val="0"/>
        </c:ser>
        <c:ser>
          <c:idx val="1"/>
          <c:order val="1"/>
          <c:tx>
            <c:strRef>
              <c:f>Echeancier!$B$46</c:f>
              <c:strCache>
                <c:ptCount val="1"/>
                <c:pt idx="0">
                  <c:v>Cumul besoins PW</c:v>
                </c:pt>
              </c:strCache>
            </c:strRef>
          </c:tx>
          <c:marker>
            <c:symbol val="none"/>
          </c:marker>
          <c:cat>
            <c:numRef>
              <c:f>Echeancier!$F$43:$Z$43</c:f>
              <c:numCache>
                <c:formatCode>mmm\-yy</c:formatCode>
                <c:ptCount val="21"/>
                <c:pt idx="0">
                  <c:v>42552</c:v>
                </c:pt>
                <c:pt idx="1">
                  <c:v>42583</c:v>
                </c:pt>
                <c:pt idx="2">
                  <c:v>42614</c:v>
                </c:pt>
                <c:pt idx="3">
                  <c:v>42644</c:v>
                </c:pt>
                <c:pt idx="4">
                  <c:v>42675</c:v>
                </c:pt>
                <c:pt idx="5">
                  <c:v>42705</c:v>
                </c:pt>
                <c:pt idx="6">
                  <c:v>42736</c:v>
                </c:pt>
                <c:pt idx="7">
                  <c:v>42767</c:v>
                </c:pt>
                <c:pt idx="8">
                  <c:v>42795</c:v>
                </c:pt>
                <c:pt idx="9">
                  <c:v>42826</c:v>
                </c:pt>
                <c:pt idx="10">
                  <c:v>42856</c:v>
                </c:pt>
                <c:pt idx="11">
                  <c:v>42887</c:v>
                </c:pt>
                <c:pt idx="12">
                  <c:v>42917</c:v>
                </c:pt>
                <c:pt idx="13">
                  <c:v>42948</c:v>
                </c:pt>
                <c:pt idx="14">
                  <c:v>42979</c:v>
                </c:pt>
                <c:pt idx="15">
                  <c:v>43009</c:v>
                </c:pt>
                <c:pt idx="16">
                  <c:v>43040</c:v>
                </c:pt>
                <c:pt idx="17">
                  <c:v>43070</c:v>
                </c:pt>
                <c:pt idx="18">
                  <c:v>43101</c:v>
                </c:pt>
                <c:pt idx="19">
                  <c:v>43132</c:v>
                </c:pt>
                <c:pt idx="20">
                  <c:v>43160</c:v>
                </c:pt>
              </c:numCache>
            </c:numRef>
          </c:cat>
          <c:val>
            <c:numRef>
              <c:f>Echeancier!$E$46:$Z$46</c:f>
              <c:numCache>
                <c:formatCode>General</c:formatCode>
                <c:ptCount val="22"/>
                <c:pt idx="0">
                  <c:v>6</c:v>
                </c:pt>
                <c:pt idx="1">
                  <c:v>12</c:v>
                </c:pt>
                <c:pt idx="2">
                  <c:v>18</c:v>
                </c:pt>
                <c:pt idx="3">
                  <c:v>30</c:v>
                </c:pt>
                <c:pt idx="4">
                  <c:v>36</c:v>
                </c:pt>
                <c:pt idx="5">
                  <c:v>42</c:v>
                </c:pt>
                <c:pt idx="6">
                  <c:v>48</c:v>
                </c:pt>
                <c:pt idx="7">
                  <c:v>66</c:v>
                </c:pt>
                <c:pt idx="8">
                  <c:v>108</c:v>
                </c:pt>
                <c:pt idx="9">
                  <c:v>108</c:v>
                </c:pt>
                <c:pt idx="10">
                  <c:v>114</c:v>
                </c:pt>
                <c:pt idx="11">
                  <c:v>156</c:v>
                </c:pt>
                <c:pt idx="12">
                  <c:v>174</c:v>
                </c:pt>
                <c:pt idx="13">
                  <c:v>204</c:v>
                </c:pt>
                <c:pt idx="14">
                  <c:v>222</c:v>
                </c:pt>
                <c:pt idx="15">
                  <c:v>252</c:v>
                </c:pt>
                <c:pt idx="16">
                  <c:v>252</c:v>
                </c:pt>
                <c:pt idx="17">
                  <c:v>258</c:v>
                </c:pt>
                <c:pt idx="18">
                  <c:v>280</c:v>
                </c:pt>
                <c:pt idx="19">
                  <c:v>302</c:v>
                </c:pt>
                <c:pt idx="20">
                  <c:v>324</c:v>
                </c:pt>
                <c:pt idx="21">
                  <c:v>346</c:v>
                </c:pt>
              </c:numCache>
            </c:numRef>
          </c:val>
          <c:smooth val="0"/>
        </c:ser>
        <c:dLbls>
          <c:showLegendKey val="0"/>
          <c:showVal val="0"/>
          <c:showCatName val="0"/>
          <c:showSerName val="0"/>
          <c:showPercent val="0"/>
          <c:showBubbleSize val="0"/>
        </c:dLbls>
        <c:smooth val="0"/>
        <c:axId val="413854256"/>
        <c:axId val="413854648"/>
      </c:lineChart>
      <c:dateAx>
        <c:axId val="413854256"/>
        <c:scaling>
          <c:orientation val="minMax"/>
        </c:scaling>
        <c:delete val="0"/>
        <c:axPos val="b"/>
        <c:numFmt formatCode="mmm\-yy" sourceLinked="0"/>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413854648"/>
        <c:crosses val="autoZero"/>
        <c:auto val="1"/>
        <c:lblOffset val="100"/>
        <c:baseTimeUnit val="months"/>
      </c:dateAx>
      <c:valAx>
        <c:axId val="413854648"/>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413854256"/>
        <c:crosses val="autoZero"/>
        <c:crossBetween val="between"/>
      </c:valAx>
    </c:plotArea>
    <c:legend>
      <c:legendPos val="r"/>
      <c:layout>
        <c:manualLayout>
          <c:xMode val="edge"/>
          <c:yMode val="edge"/>
          <c:wMode val="edge"/>
          <c:hMode val="edge"/>
          <c:x val="0.80716041412837247"/>
          <c:y val="0.45283156429345706"/>
          <c:w val="0.98845401974868607"/>
          <c:h val="0.56603938658611075"/>
        </c:manualLayout>
      </c:layout>
      <c:overlay val="0"/>
      <c:txPr>
        <a:bodyPr/>
        <a:lstStyle/>
        <a:p>
          <a:pPr>
            <a:defRPr sz="650" b="0" i="0" u="none" strike="noStrike" baseline="0">
              <a:solidFill>
                <a:srgbClr val="000000"/>
              </a:solidFill>
              <a:latin typeface="Calibri"/>
              <a:ea typeface="Calibri"/>
              <a:cs typeface="Calibri"/>
            </a:defRPr>
          </a:pPr>
          <a:endParaRPr lang="fr-FR"/>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4</xdr:col>
      <xdr:colOff>0</xdr:colOff>
      <xdr:row>0</xdr:row>
      <xdr:rowOff>123008</xdr:rowOff>
    </xdr:from>
    <xdr:to>
      <xdr:col>4</xdr:col>
      <xdr:colOff>600</xdr:colOff>
      <xdr:row>5</xdr:row>
      <xdr:rowOff>112869</xdr:rowOff>
    </xdr:to>
    <xdr:sp macro="" textlink="">
      <xdr:nvSpPr>
        <xdr:cNvPr id="9" name="Organigramme : Processus 8">
          <a:extLst>
            <a:ext uri="{FF2B5EF4-FFF2-40B4-BE49-F238E27FC236}"/>
          </a:extLst>
        </xdr:cNvPr>
        <xdr:cNvSpPr/>
      </xdr:nvSpPr>
      <xdr:spPr>
        <a:xfrm>
          <a:off x="24710571" y="130628"/>
          <a:ext cx="1270908" cy="848530"/>
        </a:xfrm>
        <a:prstGeom prst="flowChartProcess">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Post It n°</a:t>
          </a:r>
        </a:p>
        <a:p>
          <a:pPr algn="l"/>
          <a:r>
            <a:rPr lang="fr-FR" sz="1100"/>
            <a:t>Achat: XX</a:t>
          </a:r>
        </a:p>
      </xdr:txBody>
    </xdr:sp>
    <xdr:clientData/>
  </xdr:twoCellAnchor>
  <mc:AlternateContent xmlns:mc="http://schemas.openxmlformats.org/markup-compatibility/2006">
    <mc:Choice xmlns:a14="http://schemas.microsoft.com/office/drawing/2010/main" Requires="a14">
      <xdr:twoCellAnchor>
        <xdr:from>
          <xdr:col>2</xdr:col>
          <xdr:colOff>327660</xdr:colOff>
          <xdr:row>3</xdr:row>
          <xdr:rowOff>7620</xdr:rowOff>
        </xdr:from>
        <xdr:to>
          <xdr:col>2</xdr:col>
          <xdr:colOff>1569720</xdr:colOff>
          <xdr:row>5</xdr:row>
          <xdr:rowOff>53340</xdr:rowOff>
        </xdr:to>
        <xdr:sp macro="" textlink="">
          <xdr:nvSpPr>
            <xdr:cNvPr id="4816984" name="Button 4184" hidden="1">
              <a:extLst>
                <a:ext uri="{63B3BB69-23CF-44E3-9099-C40C66FF867C}">
                  <a14:compatExt spid="_x0000_s481698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Arial"/>
                  <a:cs typeface="Arial"/>
                </a:rPr>
                <a:t>Compléter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365760</xdr:colOff>
          <xdr:row>3</xdr:row>
          <xdr:rowOff>7620</xdr:rowOff>
        </xdr:from>
        <xdr:to>
          <xdr:col>3</xdr:col>
          <xdr:colOff>1630680</xdr:colOff>
          <xdr:row>5</xdr:row>
          <xdr:rowOff>30480</xdr:rowOff>
        </xdr:to>
        <xdr:sp macro="" textlink="">
          <xdr:nvSpPr>
            <xdr:cNvPr id="4817072" name="Button 4272" hidden="1">
              <a:extLst>
                <a:ext uri="{63B3BB69-23CF-44E3-9099-C40C66FF867C}">
                  <a14:compatExt spid="_x0000_s481707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Arial"/>
                  <a:cs typeface="Arial"/>
                </a:rPr>
                <a:t>Concatener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26</xdr:col>
      <xdr:colOff>137160</xdr:colOff>
      <xdr:row>0</xdr:row>
      <xdr:rowOff>121920</xdr:rowOff>
    </xdr:from>
    <xdr:to>
      <xdr:col>33</xdr:col>
      <xdr:colOff>137160</xdr:colOff>
      <xdr:row>36</xdr:row>
      <xdr:rowOff>99060</xdr:rowOff>
    </xdr:to>
    <xdr:graphicFrame macro="">
      <xdr:nvGraphicFramePr>
        <xdr:cNvPr id="4759328"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350520</xdr:colOff>
      <xdr:row>38</xdr:row>
      <xdr:rowOff>38100</xdr:rowOff>
    </xdr:from>
    <xdr:to>
      <xdr:col>38</xdr:col>
      <xdr:colOff>274320</xdr:colOff>
      <xdr:row>52</xdr:row>
      <xdr:rowOff>45720</xdr:rowOff>
    </xdr:to>
    <xdr:graphicFrame macro="">
      <xdr:nvGraphicFramePr>
        <xdr:cNvPr id="4759329"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27</xdr:col>
      <xdr:colOff>464820</xdr:colOff>
      <xdr:row>42</xdr:row>
      <xdr:rowOff>15240</xdr:rowOff>
    </xdr:from>
    <xdr:to>
      <xdr:col>34</xdr:col>
      <xdr:colOff>464820</xdr:colOff>
      <xdr:row>61</xdr:row>
      <xdr:rowOff>30480</xdr:rowOff>
    </xdr:to>
    <xdr:graphicFrame macro="">
      <xdr:nvGraphicFramePr>
        <xdr:cNvPr id="4759330"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243840</xdr:colOff>
      <xdr:row>63</xdr:row>
      <xdr:rowOff>129540</xdr:rowOff>
    </xdr:from>
    <xdr:to>
      <xdr:col>16</xdr:col>
      <xdr:colOff>83820</xdr:colOff>
      <xdr:row>84</xdr:row>
      <xdr:rowOff>83820</xdr:rowOff>
    </xdr:to>
    <xdr:graphicFrame macro="">
      <xdr:nvGraphicFramePr>
        <xdr:cNvPr id="4759331"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FJ%20-%20A320%20N&#233;o-Ribs%20CFM%20s&#233;rie\Suivis%20Projet\Planning\LOB\LOB_Mecachrome_master-serie%20-%20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B"/>
      <sheetName val="Extract planning"/>
    </sheetNames>
    <sheetDataSet>
      <sheetData sheetId="0"/>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V50"/>
  <sheetViews>
    <sheetView showGridLines="0" zoomScale="70" zoomScaleNormal="70" zoomScaleSheetLayoutView="70" workbookViewId="0">
      <pane xSplit="9" ySplit="12" topLeftCell="J13" activePane="bottomRight" state="frozen"/>
      <selection activeCell="U26" sqref="U26"/>
      <selection pane="topRight" activeCell="U26" sqref="U26"/>
      <selection pane="bottomLeft" activeCell="U26" sqref="U26"/>
      <selection pane="bottomRight" activeCell="U26" sqref="U26"/>
    </sheetView>
  </sheetViews>
  <sheetFormatPr baseColWidth="10" defaultColWidth="8" defaultRowHeight="13.8" x14ac:dyDescent="0.25"/>
  <cols>
    <col min="1" max="1" width="2.5" style="5" customWidth="1"/>
    <col min="2" max="2" width="17.8984375" style="5" customWidth="1"/>
    <col min="3" max="3" width="19" style="5" customWidth="1"/>
    <col min="4" max="4" width="9.59765625" style="67" hidden="1" customWidth="1"/>
    <col min="5" max="5" width="6.59765625" style="67" hidden="1" customWidth="1"/>
    <col min="6" max="6" width="4" style="5" customWidth="1"/>
    <col min="7" max="7" width="3.09765625" style="65" hidden="1" customWidth="1"/>
    <col min="8" max="8" width="10.09765625" style="5" customWidth="1"/>
    <col min="9" max="9" width="8" style="5" bestFit="1" customWidth="1"/>
    <col min="10" max="21" width="7.5" style="5" customWidth="1"/>
    <col min="22" max="23" width="7.5" style="5" hidden="1" customWidth="1"/>
    <col min="24" max="25" width="8.69921875" style="5" customWidth="1"/>
    <col min="26" max="26" width="31.59765625" style="6" customWidth="1"/>
    <col min="27" max="27" width="36.3984375" style="6" bestFit="1" customWidth="1"/>
    <col min="28" max="28" width="26.09765625" style="252" bestFit="1" customWidth="1"/>
    <col min="29" max="29" width="63.69921875" style="252" customWidth="1"/>
    <col min="30" max="16384" width="8" style="5"/>
  </cols>
  <sheetData>
    <row r="1" spans="1:48" s="3" customFormat="1" ht="13.5" customHeight="1" x14ac:dyDescent="0.25">
      <c r="A1" s="1" t="s">
        <v>0</v>
      </c>
      <c r="B1" s="2">
        <v>42646</v>
      </c>
      <c r="C1" s="2"/>
      <c r="D1" s="430" t="s">
        <v>1</v>
      </c>
      <c r="E1" s="430"/>
      <c r="F1" s="432" t="s">
        <v>35</v>
      </c>
      <c r="G1" s="433"/>
      <c r="H1" s="433"/>
      <c r="I1" s="433"/>
      <c r="J1" s="433"/>
      <c r="K1" s="433"/>
      <c r="L1" s="433"/>
      <c r="M1" s="433"/>
      <c r="N1" s="433"/>
      <c r="O1" s="433"/>
      <c r="P1" s="433"/>
      <c r="Q1" s="433"/>
      <c r="R1" s="433"/>
      <c r="S1" s="433"/>
      <c r="T1" s="433"/>
      <c r="U1" s="433"/>
      <c r="V1" s="433"/>
      <c r="W1" s="433"/>
      <c r="X1" s="433"/>
      <c r="Y1" s="342"/>
      <c r="Z1" s="6"/>
      <c r="AA1" s="6"/>
      <c r="AB1" s="252"/>
      <c r="AC1" s="252"/>
    </row>
    <row r="2" spans="1:48" s="3" customFormat="1" ht="12" hidden="1" customHeight="1" x14ac:dyDescent="0.25">
      <c r="B2" s="7"/>
      <c r="C2" s="10"/>
      <c r="D2" s="8"/>
      <c r="E2" s="9"/>
      <c r="F2" s="10"/>
      <c r="G2" s="11"/>
      <c r="H2" s="12"/>
      <c r="I2" s="10"/>
      <c r="J2" s="431"/>
      <c r="K2" s="13"/>
      <c r="L2" s="5"/>
      <c r="M2" s="5"/>
      <c r="N2" s="5"/>
      <c r="O2" s="5"/>
      <c r="P2" s="5"/>
      <c r="Q2" s="5"/>
      <c r="R2" s="5"/>
      <c r="S2" s="5"/>
      <c r="T2" s="5"/>
      <c r="U2" s="5"/>
      <c r="V2" s="5"/>
      <c r="W2" s="5"/>
      <c r="X2" s="5"/>
      <c r="Y2" s="5"/>
      <c r="Z2" s="6"/>
      <c r="AA2" s="6"/>
      <c r="AB2" s="252"/>
      <c r="AC2" s="252"/>
    </row>
    <row r="3" spans="1:48" s="3" customFormat="1" ht="9.75" customHeight="1" x14ac:dyDescent="0.25">
      <c r="B3" s="69"/>
      <c r="C3" s="14" t="s">
        <v>20</v>
      </c>
      <c r="D3" s="14" t="s">
        <v>20</v>
      </c>
      <c r="E3" s="9"/>
      <c r="F3" s="14"/>
      <c r="G3" s="11"/>
      <c r="H3" s="12"/>
      <c r="J3" s="431"/>
      <c r="K3" s="13"/>
      <c r="L3" s="5"/>
      <c r="M3" s="5"/>
      <c r="N3" s="5"/>
      <c r="O3" s="5"/>
      <c r="P3" s="5"/>
      <c r="Q3" s="5"/>
      <c r="R3" s="5"/>
      <c r="S3" s="5"/>
      <c r="T3" s="5"/>
      <c r="U3" s="5"/>
      <c r="V3" s="5"/>
      <c r="W3" s="5"/>
      <c r="X3" s="5"/>
      <c r="Y3" s="5"/>
      <c r="Z3" s="6"/>
      <c r="AA3" s="6"/>
      <c r="AB3" s="252"/>
      <c r="AC3" s="252"/>
    </row>
    <row r="4" spans="1:48" s="3" customFormat="1" ht="9.75" customHeight="1" x14ac:dyDescent="0.25">
      <c r="B4" s="70"/>
      <c r="C4" s="14" t="s">
        <v>19</v>
      </c>
      <c r="D4" s="14" t="s">
        <v>19</v>
      </c>
      <c r="E4" s="9"/>
      <c r="F4" s="14"/>
      <c r="G4" s="11"/>
      <c r="H4" s="12"/>
      <c r="J4" s="13"/>
      <c r="K4" s="13"/>
      <c r="L4" s="5"/>
      <c r="M4" s="5"/>
      <c r="N4" s="5"/>
      <c r="O4" s="5"/>
      <c r="P4" s="5"/>
      <c r="Q4" s="5"/>
      <c r="R4" s="5"/>
      <c r="S4" s="5"/>
      <c r="T4" s="5"/>
      <c r="U4" s="5"/>
      <c r="V4" s="5"/>
      <c r="W4" s="5"/>
      <c r="X4" s="5"/>
      <c r="Y4" s="5"/>
      <c r="Z4" s="6" t="s">
        <v>300</v>
      </c>
      <c r="AA4" s="6"/>
      <c r="AB4" s="252"/>
      <c r="AC4" s="252"/>
    </row>
    <row r="5" spans="1:48" s="3" customFormat="1" ht="9.75" customHeight="1" x14ac:dyDescent="0.25">
      <c r="B5" s="15"/>
      <c r="C5" s="14" t="s">
        <v>21</v>
      </c>
      <c r="D5" s="14" t="s">
        <v>21</v>
      </c>
      <c r="E5" s="16"/>
      <c r="F5" s="14"/>
      <c r="G5" s="17"/>
      <c r="H5" s="16"/>
      <c r="I5" s="18"/>
      <c r="J5" s="18"/>
      <c r="K5" s="18"/>
      <c r="L5" s="5"/>
      <c r="M5" s="5"/>
      <c r="N5" s="5"/>
      <c r="O5" s="5"/>
      <c r="P5" s="5"/>
      <c r="Q5" s="5"/>
      <c r="R5" s="5"/>
      <c r="S5" s="5"/>
      <c r="T5" s="5"/>
      <c r="U5" s="5"/>
      <c r="V5" s="5"/>
      <c r="W5" s="5"/>
      <c r="X5" s="5"/>
      <c r="Y5" s="5"/>
      <c r="Z5" s="6" t="s">
        <v>307</v>
      </c>
      <c r="AA5" s="6"/>
      <c r="AB5" s="252"/>
      <c r="AC5" s="252"/>
    </row>
    <row r="6" spans="1:48" s="3" customFormat="1" ht="9.75" customHeight="1" thickBot="1" x14ac:dyDescent="0.3">
      <c r="B6" s="19"/>
      <c r="C6" s="14" t="s">
        <v>2</v>
      </c>
      <c r="D6" s="14" t="s">
        <v>2</v>
      </c>
      <c r="E6" s="16"/>
      <c r="F6" s="14"/>
      <c r="G6" s="17"/>
      <c r="H6" s="16"/>
      <c r="I6" s="18"/>
      <c r="J6" s="18"/>
      <c r="K6" s="18"/>
      <c r="L6" s="5">
        <v>50146</v>
      </c>
      <c r="M6" s="5">
        <v>50110</v>
      </c>
      <c r="N6" s="5">
        <v>50478</v>
      </c>
      <c r="O6" s="5">
        <v>50110</v>
      </c>
      <c r="P6" s="5">
        <v>50110</v>
      </c>
      <c r="Q6" s="5">
        <v>50478</v>
      </c>
      <c r="R6" s="5" t="s">
        <v>290</v>
      </c>
      <c r="S6" s="5"/>
      <c r="T6" s="5"/>
      <c r="U6" s="5"/>
      <c r="V6" s="5"/>
      <c r="W6" s="5"/>
      <c r="X6" s="5"/>
      <c r="Y6" s="5"/>
      <c r="Z6" s="6"/>
      <c r="AA6" s="6"/>
      <c r="AB6" s="252"/>
      <c r="AC6" s="252"/>
    </row>
    <row r="7" spans="1:48" s="3" customFormat="1" ht="9.75" hidden="1" customHeight="1" thickBot="1" x14ac:dyDescent="0.3">
      <c r="B7" s="4"/>
      <c r="C7" s="4"/>
      <c r="D7" s="14"/>
      <c r="E7" s="16"/>
      <c r="F7" s="16"/>
      <c r="G7" s="17"/>
      <c r="H7" s="16"/>
      <c r="I7" s="18"/>
      <c r="J7" s="18"/>
      <c r="K7" s="18"/>
      <c r="L7" s="5"/>
      <c r="M7" s="5"/>
      <c r="N7" s="5"/>
      <c r="O7" s="5"/>
      <c r="P7" s="5"/>
      <c r="Q7" s="5"/>
      <c r="R7" s="5"/>
      <c r="S7" s="5"/>
      <c r="T7" s="5"/>
      <c r="U7" s="5"/>
      <c r="V7" s="5"/>
      <c r="W7" s="5"/>
      <c r="X7" s="5"/>
      <c r="Y7" s="5"/>
      <c r="Z7" s="6"/>
      <c r="AA7" s="6"/>
      <c r="AB7" s="252"/>
      <c r="AC7" s="252"/>
    </row>
    <row r="8" spans="1:48" s="34" customFormat="1" ht="85.5" customHeight="1" thickBot="1" x14ac:dyDescent="0.3">
      <c r="A8" s="20" t="s">
        <v>3</v>
      </c>
      <c r="B8" s="21" t="s">
        <v>4</v>
      </c>
      <c r="C8" s="127" t="s">
        <v>115</v>
      </c>
      <c r="D8" s="22" t="s">
        <v>5</v>
      </c>
      <c r="E8" s="23" t="s">
        <v>6</v>
      </c>
      <c r="F8" s="24" t="s">
        <v>7</v>
      </c>
      <c r="G8" s="25" t="s">
        <v>8</v>
      </c>
      <c r="H8" s="26" t="s">
        <v>9</v>
      </c>
      <c r="I8" s="28" t="s">
        <v>11</v>
      </c>
      <c r="J8" s="29" t="s">
        <v>117</v>
      </c>
      <c r="K8" s="125" t="s">
        <v>111</v>
      </c>
      <c r="L8" s="31" t="s">
        <v>112</v>
      </c>
      <c r="M8" s="31" t="s">
        <v>23</v>
      </c>
      <c r="N8" s="31" t="s">
        <v>113</v>
      </c>
      <c r="O8" s="31" t="s">
        <v>114</v>
      </c>
      <c r="P8" s="31" t="s">
        <v>121</v>
      </c>
      <c r="Q8" s="31" t="s">
        <v>122</v>
      </c>
      <c r="R8" s="31" t="s">
        <v>33</v>
      </c>
      <c r="S8" s="31" t="s">
        <v>34</v>
      </c>
      <c r="T8" s="31" t="s">
        <v>36</v>
      </c>
      <c r="U8" s="30" t="s">
        <v>37</v>
      </c>
      <c r="V8" s="30" t="s">
        <v>94</v>
      </c>
      <c r="W8" s="30" t="s">
        <v>95</v>
      </c>
      <c r="X8" s="31" t="s">
        <v>96</v>
      </c>
      <c r="Y8" s="31" t="s">
        <v>262</v>
      </c>
      <c r="Z8" s="32" t="s">
        <v>12</v>
      </c>
      <c r="AA8" s="434" t="s">
        <v>13</v>
      </c>
      <c r="AB8" s="435"/>
      <c r="AC8" s="436"/>
      <c r="AD8" s="33"/>
      <c r="AE8" s="33"/>
      <c r="AF8" s="33"/>
      <c r="AG8" s="33"/>
      <c r="AH8" s="33"/>
      <c r="AI8" s="33"/>
      <c r="AJ8" s="33"/>
      <c r="AK8" s="33"/>
      <c r="AL8" s="33"/>
      <c r="AM8" s="33"/>
      <c r="AN8" s="33"/>
      <c r="AO8" s="33"/>
      <c r="AP8" s="33"/>
      <c r="AQ8" s="33"/>
      <c r="AR8" s="33"/>
      <c r="AS8" s="33"/>
      <c r="AT8" s="33"/>
      <c r="AU8" s="33"/>
      <c r="AV8" s="33"/>
    </row>
    <row r="9" spans="1:48" s="34" customFormat="1" ht="11.25" customHeight="1" thickBot="1" x14ac:dyDescent="0.3">
      <c r="A9" s="35"/>
      <c r="B9" s="36"/>
      <c r="C9" s="36"/>
      <c r="D9" s="36" t="s">
        <v>14</v>
      </c>
      <c r="E9" s="36"/>
      <c r="F9" s="37"/>
      <c r="G9" s="38"/>
      <c r="H9" s="39" t="s">
        <v>139</v>
      </c>
      <c r="I9" s="41"/>
      <c r="J9" s="42" t="s">
        <v>15</v>
      </c>
      <c r="K9" s="43">
        <v>45</v>
      </c>
      <c r="L9" s="43">
        <v>44</v>
      </c>
      <c r="M9" s="43">
        <v>39</v>
      </c>
      <c r="N9" s="43">
        <v>37</v>
      </c>
      <c r="O9" s="43">
        <v>35</v>
      </c>
      <c r="P9" s="43">
        <v>33</v>
      </c>
      <c r="Q9" s="43">
        <v>30</v>
      </c>
      <c r="R9" s="43">
        <v>28</v>
      </c>
      <c r="S9" s="43">
        <v>24</v>
      </c>
      <c r="T9" s="43">
        <v>7</v>
      </c>
      <c r="U9" s="43">
        <v>5</v>
      </c>
      <c r="V9" s="43"/>
      <c r="W9" s="43"/>
      <c r="X9" s="43"/>
      <c r="Y9" s="343"/>
      <c r="Z9" s="44"/>
      <c r="AA9" s="437"/>
      <c r="AB9" s="438"/>
      <c r="AC9" s="439"/>
      <c r="AD9" s="33"/>
      <c r="AE9" s="33"/>
      <c r="AF9" s="33"/>
      <c r="AG9" s="33"/>
      <c r="AH9" s="33"/>
      <c r="AI9" s="33"/>
      <c r="AJ9" s="33"/>
      <c r="AK9" s="33"/>
      <c r="AL9" s="33"/>
      <c r="AM9" s="33"/>
      <c r="AN9" s="33"/>
      <c r="AO9" s="33"/>
      <c r="AP9" s="33"/>
      <c r="AQ9" s="33"/>
      <c r="AR9" s="33"/>
      <c r="AS9" s="33"/>
      <c r="AT9" s="33"/>
      <c r="AU9" s="33"/>
      <c r="AV9" s="33"/>
    </row>
    <row r="10" spans="1:48" s="34" customFormat="1" ht="11.25" customHeight="1" thickBot="1" x14ac:dyDescent="0.3">
      <c r="A10" s="197"/>
      <c r="B10" s="36"/>
      <c r="C10" s="36"/>
      <c r="D10" s="36"/>
      <c r="E10" s="36"/>
      <c r="F10" s="36"/>
      <c r="G10" s="198"/>
      <c r="H10" s="199" t="s">
        <v>140</v>
      </c>
      <c r="I10" s="41"/>
      <c r="J10" s="42"/>
      <c r="K10" s="200">
        <v>35</v>
      </c>
      <c r="L10" s="200">
        <v>34</v>
      </c>
      <c r="M10" s="200">
        <v>29</v>
      </c>
      <c r="N10" s="200">
        <v>27</v>
      </c>
      <c r="O10" s="200">
        <v>25</v>
      </c>
      <c r="P10" s="200">
        <v>23</v>
      </c>
      <c r="Q10" s="200">
        <v>20</v>
      </c>
      <c r="R10" s="200">
        <v>18</v>
      </c>
      <c r="S10" s="200">
        <v>16</v>
      </c>
      <c r="T10" s="200">
        <v>5</v>
      </c>
      <c r="U10" s="200">
        <v>4</v>
      </c>
      <c r="V10" s="200"/>
      <c r="W10" s="200"/>
      <c r="X10" s="200"/>
      <c r="Y10" s="343"/>
      <c r="Z10" s="201"/>
      <c r="AA10" s="437"/>
      <c r="AB10" s="438"/>
      <c r="AC10" s="439"/>
      <c r="AD10" s="33"/>
      <c r="AE10" s="33"/>
      <c r="AF10" s="33"/>
      <c r="AG10" s="33"/>
      <c r="AH10" s="33"/>
      <c r="AI10" s="33"/>
      <c r="AJ10" s="33"/>
      <c r="AK10" s="33"/>
      <c r="AL10" s="33"/>
      <c r="AM10" s="33"/>
      <c r="AN10" s="33"/>
      <c r="AO10" s="33"/>
      <c r="AP10" s="33"/>
      <c r="AQ10" s="33"/>
      <c r="AR10" s="33"/>
      <c r="AS10" s="33"/>
      <c r="AT10" s="33"/>
      <c r="AU10" s="33"/>
      <c r="AV10" s="33"/>
    </row>
    <row r="11" spans="1:48" s="48" customFormat="1" ht="6.75" hidden="1" customHeight="1" thickBot="1" x14ac:dyDescent="0.3">
      <c r="A11" s="45"/>
      <c r="B11" s="46"/>
      <c r="C11" s="46"/>
      <c r="D11" s="46"/>
      <c r="E11" s="46"/>
      <c r="F11" s="46"/>
      <c r="G11" s="47"/>
      <c r="I11" s="50" t="s">
        <v>0</v>
      </c>
      <c r="J11" s="51"/>
      <c r="K11" s="51"/>
      <c r="L11" s="53"/>
      <c r="M11" s="53"/>
      <c r="N11" s="53"/>
      <c r="O11" s="53"/>
      <c r="P11" s="53"/>
      <c r="Q11" s="53"/>
      <c r="R11" s="53"/>
      <c r="S11" s="53"/>
      <c r="T11" s="53"/>
      <c r="U11" s="53"/>
      <c r="V11" s="53"/>
      <c r="W11" s="53"/>
      <c r="X11" s="52"/>
      <c r="Y11" s="344"/>
      <c r="Z11" s="54"/>
      <c r="AA11" s="440"/>
      <c r="AB11" s="441"/>
      <c r="AC11" s="442"/>
    </row>
    <row r="12" spans="1:48" s="48" customFormat="1" ht="17.25" customHeight="1" thickBot="1" x14ac:dyDescent="0.3">
      <c r="A12" s="55"/>
      <c r="B12" s="46"/>
      <c r="C12" s="46"/>
      <c r="D12" s="46"/>
      <c r="E12" s="46"/>
      <c r="F12" s="46"/>
      <c r="G12" s="47"/>
      <c r="I12" s="56"/>
      <c r="J12" s="57"/>
      <c r="K12" s="57"/>
      <c r="L12" s="59"/>
      <c r="M12" s="59"/>
      <c r="N12" s="59"/>
      <c r="O12" s="59"/>
      <c r="P12" s="59"/>
      <c r="Q12" s="59"/>
      <c r="R12" s="59"/>
      <c r="S12" s="58"/>
      <c r="T12" s="68"/>
      <c r="U12" s="68"/>
      <c r="V12" s="68"/>
      <c r="W12" s="68"/>
      <c r="X12" s="60"/>
      <c r="Y12" s="345"/>
      <c r="Z12" s="54"/>
      <c r="AA12" s="246" t="s">
        <v>169</v>
      </c>
      <c r="AB12" s="247" t="s">
        <v>165</v>
      </c>
      <c r="AC12" s="247" t="s">
        <v>166</v>
      </c>
    </row>
    <row r="13" spans="1:48" s="3" customFormat="1" hidden="1" x14ac:dyDescent="0.25">
      <c r="A13" s="138" t="s">
        <v>0</v>
      </c>
      <c r="B13" s="143" t="s">
        <v>29</v>
      </c>
      <c r="C13" s="180">
        <v>1720453</v>
      </c>
      <c r="D13" s="133"/>
      <c r="E13" s="147"/>
      <c r="F13" s="143">
        <v>1</v>
      </c>
      <c r="G13" s="153"/>
      <c r="H13" s="160" t="s">
        <v>116</v>
      </c>
      <c r="I13" s="191" t="s">
        <v>17</v>
      </c>
      <c r="J13" s="189"/>
      <c r="K13" s="189"/>
      <c r="L13" s="189"/>
      <c r="M13" s="189"/>
      <c r="N13" s="189"/>
      <c r="O13" s="189"/>
      <c r="P13" s="189"/>
      <c r="Q13" s="189"/>
      <c r="R13" s="189"/>
      <c r="S13" s="189"/>
      <c r="T13" s="189"/>
      <c r="U13" s="134"/>
      <c r="V13" s="134"/>
      <c r="W13" s="134"/>
      <c r="X13" s="134"/>
      <c r="Y13" s="134"/>
      <c r="Z13" s="193" t="s">
        <v>119</v>
      </c>
      <c r="AA13" s="194" t="s">
        <v>162</v>
      </c>
      <c r="AB13" s="417" t="s">
        <v>170</v>
      </c>
      <c r="AC13" s="417" t="s">
        <v>174</v>
      </c>
      <c r="AD13" s="5"/>
      <c r="AE13" s="5"/>
      <c r="AF13" s="5"/>
      <c r="AG13" s="5"/>
      <c r="AH13" s="5"/>
      <c r="AI13" s="5"/>
      <c r="AJ13" s="5"/>
      <c r="AK13" s="5"/>
      <c r="AL13" s="5"/>
      <c r="AM13" s="5"/>
      <c r="AN13" s="5"/>
      <c r="AO13" s="5"/>
      <c r="AP13" s="5"/>
      <c r="AQ13" s="5"/>
      <c r="AR13" s="5"/>
      <c r="AS13" s="5"/>
      <c r="AT13" s="5"/>
      <c r="AU13" s="5"/>
      <c r="AV13" s="5"/>
    </row>
    <row r="14" spans="1:48" s="3" customFormat="1" ht="18" hidden="1" customHeight="1" thickBot="1" x14ac:dyDescent="0.3">
      <c r="A14" s="139" t="s">
        <v>0</v>
      </c>
      <c r="B14" s="144"/>
      <c r="C14" s="141" t="s">
        <v>124</v>
      </c>
      <c r="D14" s="130"/>
      <c r="E14" s="148"/>
      <c r="F14" s="151"/>
      <c r="G14" s="154"/>
      <c r="H14" s="161"/>
      <c r="I14" s="192" t="s">
        <v>18</v>
      </c>
      <c r="J14" s="190" t="s">
        <v>118</v>
      </c>
      <c r="K14" s="190"/>
      <c r="L14" s="190"/>
      <c r="M14" s="190"/>
      <c r="N14" s="190"/>
      <c r="O14" s="190"/>
      <c r="P14" s="190"/>
      <c r="Q14" s="190"/>
      <c r="R14" s="190"/>
      <c r="S14" s="190"/>
      <c r="T14" s="190"/>
      <c r="U14" s="129"/>
      <c r="V14" s="129"/>
      <c r="W14" s="129"/>
      <c r="X14" s="129"/>
      <c r="Y14" s="129"/>
      <c r="Z14" s="195"/>
      <c r="AA14" s="196"/>
      <c r="AB14" s="418"/>
      <c r="AC14" s="418"/>
      <c r="AD14" s="5"/>
      <c r="AE14" s="5"/>
      <c r="AF14" s="5"/>
      <c r="AG14" s="5"/>
      <c r="AH14" s="5"/>
      <c r="AI14" s="5"/>
      <c r="AJ14" s="5"/>
      <c r="AK14" s="5"/>
      <c r="AL14" s="5"/>
      <c r="AM14" s="5"/>
      <c r="AN14" s="5"/>
      <c r="AO14" s="5"/>
      <c r="AP14" s="5"/>
      <c r="AQ14" s="5"/>
      <c r="AR14" s="5"/>
      <c r="AS14" s="5"/>
      <c r="AT14" s="5"/>
      <c r="AU14" s="5"/>
      <c r="AV14" s="5"/>
    </row>
    <row r="15" spans="1:48" s="3" customFormat="1" ht="18" customHeight="1" x14ac:dyDescent="0.25">
      <c r="A15" s="138" t="s">
        <v>0</v>
      </c>
      <c r="B15" s="174" t="s">
        <v>29</v>
      </c>
      <c r="C15" s="182">
        <v>1776364</v>
      </c>
      <c r="D15" s="172"/>
      <c r="E15" s="177"/>
      <c r="F15" s="174">
        <v>1</v>
      </c>
      <c r="G15" s="153"/>
      <c r="H15" s="258" t="s">
        <v>16</v>
      </c>
      <c r="I15" s="157" t="s">
        <v>17</v>
      </c>
      <c r="J15" s="72"/>
      <c r="K15" s="72"/>
      <c r="L15" s="72"/>
      <c r="M15" s="72"/>
      <c r="N15" s="72"/>
      <c r="O15" s="72"/>
      <c r="P15" s="72"/>
      <c r="Q15" s="72"/>
      <c r="R15" s="72"/>
      <c r="S15" s="72"/>
      <c r="T15" s="72"/>
      <c r="U15" s="72"/>
      <c r="V15" s="86"/>
      <c r="W15" s="86"/>
      <c r="X15" s="205">
        <v>42541</v>
      </c>
      <c r="Y15" s="422" t="s">
        <v>264</v>
      </c>
      <c r="Z15" s="135"/>
      <c r="AA15" s="428" t="s">
        <v>167</v>
      </c>
      <c r="AB15" s="445" t="s">
        <v>292</v>
      </c>
      <c r="AC15" s="443" t="s">
        <v>237</v>
      </c>
      <c r="AD15" s="5"/>
      <c r="AE15" s="5"/>
      <c r="AF15" s="5"/>
      <c r="AG15" s="5"/>
      <c r="AH15" s="5"/>
      <c r="AI15" s="5"/>
      <c r="AJ15" s="5"/>
      <c r="AK15" s="5"/>
      <c r="AL15" s="5"/>
      <c r="AM15" s="5"/>
      <c r="AN15" s="5"/>
      <c r="AO15" s="5"/>
      <c r="AP15" s="5"/>
      <c r="AQ15" s="5"/>
      <c r="AR15" s="5"/>
      <c r="AS15" s="5"/>
      <c r="AT15" s="5"/>
      <c r="AU15" s="5"/>
      <c r="AV15" s="5"/>
    </row>
    <row r="16" spans="1:48" s="3" customFormat="1" ht="18.75" customHeight="1" thickBot="1" x14ac:dyDescent="0.3">
      <c r="A16" s="139" t="s">
        <v>0</v>
      </c>
      <c r="B16" s="175"/>
      <c r="C16" s="173" t="s">
        <v>125</v>
      </c>
      <c r="D16" s="132"/>
      <c r="E16" s="178"/>
      <c r="F16" s="179"/>
      <c r="G16" s="154"/>
      <c r="H16" s="259"/>
      <c r="I16" s="158" t="s">
        <v>18</v>
      </c>
      <c r="J16" s="73" t="s">
        <v>118</v>
      </c>
      <c r="K16" s="73"/>
      <c r="L16" s="73"/>
      <c r="M16" s="73"/>
      <c r="N16" s="73"/>
      <c r="O16" s="73"/>
      <c r="P16" s="73"/>
      <c r="Q16" s="73"/>
      <c r="R16" s="73" t="s">
        <v>123</v>
      </c>
      <c r="S16" s="73" t="s">
        <v>123</v>
      </c>
      <c r="T16" s="73"/>
      <c r="U16" s="73" t="s">
        <v>120</v>
      </c>
      <c r="V16" s="63"/>
      <c r="W16" s="63"/>
      <c r="X16" s="63"/>
      <c r="Y16" s="423"/>
      <c r="Z16" s="366" t="s">
        <v>306</v>
      </c>
      <c r="AA16" s="429"/>
      <c r="AB16" s="446"/>
      <c r="AC16" s="444"/>
      <c r="AD16" s="5"/>
      <c r="AE16" s="5"/>
      <c r="AF16" s="5"/>
      <c r="AG16" s="5"/>
      <c r="AH16" s="5"/>
      <c r="AI16" s="5"/>
      <c r="AJ16" s="5"/>
      <c r="AK16" s="5"/>
      <c r="AL16" s="5"/>
      <c r="AM16" s="5"/>
      <c r="AN16" s="5"/>
      <c r="AO16" s="5"/>
      <c r="AP16" s="5"/>
      <c r="AQ16" s="5"/>
      <c r="AR16" s="5"/>
      <c r="AS16" s="5"/>
      <c r="AT16" s="5"/>
      <c r="AU16" s="5"/>
      <c r="AV16" s="5"/>
    </row>
    <row r="17" spans="1:48" s="3" customFormat="1" ht="18" customHeight="1" x14ac:dyDescent="0.25">
      <c r="A17" s="138" t="s">
        <v>0</v>
      </c>
      <c r="B17" s="174" t="s">
        <v>29</v>
      </c>
      <c r="C17" s="182">
        <v>1833617</v>
      </c>
      <c r="D17" s="172"/>
      <c r="E17" s="177"/>
      <c r="F17" s="174">
        <v>1</v>
      </c>
      <c r="G17" s="153"/>
      <c r="H17" s="176" t="s">
        <v>16</v>
      </c>
      <c r="I17" s="157" t="s">
        <v>17</v>
      </c>
      <c r="J17" s="72"/>
      <c r="K17" s="72">
        <f>WORKDAY($X17,-K$9,Settings!$D$4:$D$211)</f>
        <v>42478</v>
      </c>
      <c r="L17" s="72">
        <f>WORKDAY($X17,-L$9,Settings!$D$4:$D$211)</f>
        <v>42479</v>
      </c>
      <c r="M17" s="72">
        <f>WORKDAY($X17,-M$9,Settings!$D$4:$D$211)</f>
        <v>42486</v>
      </c>
      <c r="N17" s="72">
        <f>WORKDAY($X17,-N$9,Settings!$D$4:$D$211)</f>
        <v>42488</v>
      </c>
      <c r="O17" s="72">
        <f>WORKDAY($X17,-O$9,Settings!$D$4:$D$211)</f>
        <v>42492</v>
      </c>
      <c r="P17" s="72">
        <f>WORKDAY($X17,-P$9,Settings!$D$4:$D$211)</f>
        <v>42494</v>
      </c>
      <c r="Q17" s="72">
        <f>WORKDAY($X17,-Q$9,Settings!$D$4:$D$211)</f>
        <v>42499</v>
      </c>
      <c r="R17" s="72">
        <f>WORKDAY($X17,-R$9,Settings!$D$4:$D$211)</f>
        <v>42501</v>
      </c>
      <c r="S17" s="72">
        <f>WORKDAY($X17,-S$9,Settings!$D$4:$D$211)</f>
        <v>42507</v>
      </c>
      <c r="T17" s="72">
        <f>WORKDAY($X17,-T$9,Settings!$D$4:$D$211)</f>
        <v>42530</v>
      </c>
      <c r="U17" s="369">
        <f>WORKDAY($X17,-U$9,Settings!$D$4:$D$211)</f>
        <v>42534</v>
      </c>
      <c r="V17" s="134"/>
      <c r="W17" s="134"/>
      <c r="X17" s="205">
        <v>42541</v>
      </c>
      <c r="Y17" s="419" t="s">
        <v>264</v>
      </c>
      <c r="Z17" s="364" t="s">
        <v>341</v>
      </c>
      <c r="AA17" s="251"/>
      <c r="AB17" s="391" t="s">
        <v>335</v>
      </c>
      <c r="AC17" s="248"/>
      <c r="AD17" s="5"/>
      <c r="AE17" s="5"/>
      <c r="AF17" s="5"/>
      <c r="AG17" s="5"/>
      <c r="AH17" s="5"/>
      <c r="AI17" s="5"/>
      <c r="AJ17" s="5"/>
      <c r="AK17" s="5"/>
      <c r="AL17" s="5"/>
      <c r="AM17" s="5"/>
      <c r="AN17" s="5"/>
      <c r="AO17" s="5"/>
      <c r="AP17" s="5"/>
      <c r="AQ17" s="5"/>
      <c r="AR17" s="5"/>
      <c r="AS17" s="5"/>
      <c r="AT17" s="5"/>
      <c r="AU17" s="5"/>
      <c r="AV17" s="5"/>
    </row>
    <row r="18" spans="1:48" s="3" customFormat="1" ht="18" customHeight="1" thickBot="1" x14ac:dyDescent="0.3">
      <c r="A18" s="139" t="s">
        <v>0</v>
      </c>
      <c r="B18" s="175"/>
      <c r="C18" s="173" t="s">
        <v>178</v>
      </c>
      <c r="D18" s="132"/>
      <c r="E18" s="178"/>
      <c r="F18" s="179"/>
      <c r="G18" s="154"/>
      <c r="H18" s="162"/>
      <c r="I18" s="158" t="s">
        <v>18</v>
      </c>
      <c r="J18" s="73" t="s">
        <v>118</v>
      </c>
      <c r="K18" s="245">
        <v>42523</v>
      </c>
      <c r="L18" s="245">
        <v>42532</v>
      </c>
      <c r="M18" s="245">
        <v>42551</v>
      </c>
      <c r="N18" s="245">
        <v>42566</v>
      </c>
      <c r="O18" s="245">
        <v>42566</v>
      </c>
      <c r="P18" s="245">
        <v>42578</v>
      </c>
      <c r="Q18" s="245">
        <f>IF(P18="","",WORKDAY(P18,P$10-Q$10,Settings!$D$4:$D$211))</f>
        <v>42583</v>
      </c>
      <c r="R18" s="245">
        <v>42605</v>
      </c>
      <c r="S18" s="245">
        <f>IF(R18="","",WORKDAY(R18,R$10-S$10,Settings!$D$4:$D$211))</f>
        <v>42607</v>
      </c>
      <c r="T18" s="245">
        <v>42628</v>
      </c>
      <c r="U18" s="370">
        <v>42641</v>
      </c>
      <c r="V18" s="240"/>
      <c r="W18" s="240"/>
      <c r="X18" s="239">
        <f>IF(U18="","",WORKDAY(U18,U$9-X$9,Settings!$D$4:$D$211))</f>
        <v>42648</v>
      </c>
      <c r="Y18" s="420"/>
      <c r="Z18" s="365"/>
      <c r="AA18" s="249"/>
      <c r="AB18" s="389"/>
      <c r="AC18" s="253"/>
      <c r="AD18" s="5"/>
      <c r="AE18" s="5"/>
      <c r="AF18" s="5"/>
      <c r="AG18" s="5"/>
      <c r="AH18" s="5"/>
      <c r="AI18" s="5"/>
      <c r="AJ18" s="5"/>
      <c r="AK18" s="5"/>
      <c r="AL18" s="5"/>
      <c r="AM18" s="5"/>
      <c r="AN18" s="5"/>
      <c r="AO18" s="5"/>
      <c r="AP18" s="5"/>
      <c r="AQ18" s="5"/>
      <c r="AR18" s="5"/>
      <c r="AS18" s="5"/>
      <c r="AT18" s="5"/>
      <c r="AU18" s="5"/>
      <c r="AV18" s="5"/>
    </row>
    <row r="19" spans="1:48" s="3" customFormat="1" ht="18" customHeight="1" x14ac:dyDescent="0.25">
      <c r="A19" s="138" t="s">
        <v>0</v>
      </c>
      <c r="B19" s="174" t="s">
        <v>29</v>
      </c>
      <c r="C19" s="182">
        <v>1833618</v>
      </c>
      <c r="D19" s="172"/>
      <c r="E19" s="177"/>
      <c r="F19" s="174">
        <v>1</v>
      </c>
      <c r="G19" s="153"/>
      <c r="H19" s="176" t="s">
        <v>16</v>
      </c>
      <c r="I19" s="157" t="s">
        <v>17</v>
      </c>
      <c r="J19" s="72"/>
      <c r="K19" s="72">
        <f>WORKDAY($X19,-K$9,Settings!$D$4:$D$211)</f>
        <v>42509</v>
      </c>
      <c r="L19" s="72">
        <f>WORKDAY($X19,-L$9,Settings!$D$4:$D$211)</f>
        <v>42510</v>
      </c>
      <c r="M19" s="72">
        <f>WORKDAY($X19,-M$9,Settings!$D$4:$D$211)</f>
        <v>42517</v>
      </c>
      <c r="N19" s="72">
        <f>WORKDAY($X19,-N$9,Settings!$D$4:$D$211)</f>
        <v>42521</v>
      </c>
      <c r="O19" s="72">
        <f>WORKDAY($X19,-O$9,Settings!$D$4:$D$211)</f>
        <v>42523</v>
      </c>
      <c r="P19" s="72">
        <f>WORKDAY($X19,-P$9,Settings!$D$4:$D$211)</f>
        <v>42527</v>
      </c>
      <c r="Q19" s="72">
        <f>WORKDAY($X19,-Q$9,Settings!$D$4:$D$211)</f>
        <v>42530</v>
      </c>
      <c r="R19" s="72">
        <f>WORKDAY($X19,-R$9,Settings!$D$4:$D$211)</f>
        <v>42534</v>
      </c>
      <c r="S19" s="72">
        <f>WORKDAY($X19,-S$9,Settings!$D$4:$D$211)</f>
        <v>42538</v>
      </c>
      <c r="T19" s="72">
        <f>WORKDAY($X19,-T$9,Settings!$D$4:$D$211)</f>
        <v>42563</v>
      </c>
      <c r="U19" s="385">
        <f>WORKDAY($X19,-U$9,Settings!$D$4:$D$211)</f>
        <v>42566</v>
      </c>
      <c r="V19" s="134"/>
      <c r="W19" s="134"/>
      <c r="X19" s="205">
        <v>42573</v>
      </c>
      <c r="Y19" s="420"/>
      <c r="Z19" s="364" t="s">
        <v>340</v>
      </c>
      <c r="AA19" s="251"/>
      <c r="AB19" s="391" t="s">
        <v>336</v>
      </c>
      <c r="AC19" s="248"/>
      <c r="AD19" s="5"/>
      <c r="AE19" s="5"/>
      <c r="AF19" s="5"/>
      <c r="AG19" s="5"/>
      <c r="AH19" s="5"/>
      <c r="AI19" s="5"/>
      <c r="AJ19" s="5"/>
      <c r="AK19" s="5"/>
      <c r="AL19" s="5"/>
      <c r="AM19" s="5"/>
      <c r="AN19" s="5"/>
      <c r="AO19" s="5"/>
      <c r="AP19" s="5"/>
      <c r="AQ19" s="5"/>
      <c r="AR19" s="5"/>
      <c r="AS19" s="5"/>
      <c r="AT19" s="5"/>
      <c r="AU19" s="5"/>
      <c r="AV19" s="5"/>
    </row>
    <row r="20" spans="1:48" s="3" customFormat="1" ht="18" customHeight="1" thickBot="1" x14ac:dyDescent="0.3">
      <c r="A20" s="139" t="s">
        <v>0</v>
      </c>
      <c r="B20" s="175"/>
      <c r="C20" s="173" t="s">
        <v>187</v>
      </c>
      <c r="D20" s="132"/>
      <c r="E20" s="178"/>
      <c r="F20" s="179"/>
      <c r="G20" s="154"/>
      <c r="H20" s="162"/>
      <c r="I20" s="158" t="s">
        <v>18</v>
      </c>
      <c r="J20" s="73" t="s">
        <v>118</v>
      </c>
      <c r="K20" s="245"/>
      <c r="L20" s="245" t="str">
        <f>IF(K20="","",WORKDAY(K20,K$9-L$9,Settings!$D$4:$D$211))</f>
        <v/>
      </c>
      <c r="M20" s="245">
        <v>42551</v>
      </c>
      <c r="N20" s="245">
        <v>42566</v>
      </c>
      <c r="O20" s="245">
        <v>42566</v>
      </c>
      <c r="P20" s="245">
        <v>42578</v>
      </c>
      <c r="Q20" s="245">
        <f>IF(P20="","",WORKDAY(P20,P$10-Q$10,Settings!$D$4:$D$211))</f>
        <v>42583</v>
      </c>
      <c r="R20" s="245">
        <v>42605</v>
      </c>
      <c r="S20" s="245">
        <f>IF(R20="","",WORKDAY(R20,R$10-S$10,Settings!$D$4:$D$211))</f>
        <v>42607</v>
      </c>
      <c r="T20" s="245">
        <v>42628</v>
      </c>
      <c r="U20" s="386">
        <v>42641</v>
      </c>
      <c r="V20" s="240"/>
      <c r="W20" s="240"/>
      <c r="X20" s="239">
        <f>IF(U20="","",WORKDAY(U20,U$9-X$9,Settings!$D$4:$D$211))</f>
        <v>42648</v>
      </c>
      <c r="Y20" s="420"/>
      <c r="Z20" s="365"/>
      <c r="AA20" s="249"/>
      <c r="AB20" s="389"/>
      <c r="AC20" s="253"/>
      <c r="AD20" s="5"/>
      <c r="AE20" s="5"/>
      <c r="AF20" s="5"/>
      <c r="AG20" s="5"/>
      <c r="AH20" s="5"/>
      <c r="AI20" s="5"/>
      <c r="AJ20" s="5"/>
      <c r="AK20" s="5"/>
      <c r="AL20" s="5"/>
      <c r="AM20" s="5"/>
      <c r="AN20" s="5"/>
      <c r="AO20" s="5"/>
      <c r="AP20" s="5"/>
      <c r="AQ20" s="5"/>
      <c r="AR20" s="5"/>
      <c r="AS20" s="5"/>
      <c r="AT20" s="5"/>
      <c r="AU20" s="5"/>
      <c r="AV20" s="5"/>
    </row>
    <row r="21" spans="1:48" s="3" customFormat="1" ht="18" customHeight="1" x14ac:dyDescent="0.25">
      <c r="A21" s="138" t="s">
        <v>0</v>
      </c>
      <c r="B21" s="174" t="s">
        <v>29</v>
      </c>
      <c r="C21" s="182">
        <v>1833619</v>
      </c>
      <c r="D21" s="172"/>
      <c r="E21" s="177"/>
      <c r="F21" s="174">
        <v>1</v>
      </c>
      <c r="G21" s="153"/>
      <c r="H21" s="176" t="s">
        <v>16</v>
      </c>
      <c r="I21" s="157" t="s">
        <v>17</v>
      </c>
      <c r="J21" s="72"/>
      <c r="K21" s="72">
        <f>WORKDAY($X21,-K$9,Settings!$D$4:$D$211)</f>
        <v>42509</v>
      </c>
      <c r="L21" s="72">
        <f>WORKDAY($X21,-L$9,Settings!$D$4:$D$211)</f>
        <v>42510</v>
      </c>
      <c r="M21" s="72">
        <f>WORKDAY($X21,-M$9,Settings!$D$4:$D$211)</f>
        <v>42517</v>
      </c>
      <c r="N21" s="72">
        <f>WORKDAY($X21,-N$9,Settings!$D$4:$D$211)</f>
        <v>42521</v>
      </c>
      <c r="O21" s="72">
        <f>WORKDAY($X21,-O$9,Settings!$D$4:$D$211)</f>
        <v>42523</v>
      </c>
      <c r="P21" s="72">
        <f>WORKDAY($X21,-P$9,Settings!$D$4:$D$211)</f>
        <v>42527</v>
      </c>
      <c r="Q21" s="72">
        <f>WORKDAY($X21,-Q$9,Settings!$D$4:$D$211)</f>
        <v>42530</v>
      </c>
      <c r="R21" s="72">
        <f>WORKDAY($X21,-R$9,Settings!$D$4:$D$211)</f>
        <v>42534</v>
      </c>
      <c r="S21" s="72">
        <f>WORKDAY($X21,-S$9,Settings!$D$4:$D$211)</f>
        <v>42538</v>
      </c>
      <c r="T21" s="72">
        <f>WORKDAY($X21,-T$9,Settings!$D$4:$D$211)</f>
        <v>42563</v>
      </c>
      <c r="U21" s="369">
        <f>WORKDAY($X21,-U$9,Settings!$D$4:$D$211)</f>
        <v>42566</v>
      </c>
      <c r="V21" s="134"/>
      <c r="W21" s="134"/>
      <c r="X21" s="205">
        <v>42573</v>
      </c>
      <c r="Y21" s="420"/>
      <c r="Z21" s="364" t="s">
        <v>341</v>
      </c>
      <c r="AA21" s="251"/>
      <c r="AB21" s="391" t="s">
        <v>337</v>
      </c>
      <c r="AC21" s="248"/>
      <c r="AD21" s="5"/>
      <c r="AE21" s="5"/>
      <c r="AF21" s="5"/>
      <c r="AG21" s="5"/>
      <c r="AH21" s="5"/>
      <c r="AI21" s="5"/>
      <c r="AJ21" s="5"/>
      <c r="AK21" s="5"/>
      <c r="AL21" s="5"/>
      <c r="AM21" s="5"/>
      <c r="AN21" s="5"/>
      <c r="AO21" s="5"/>
      <c r="AP21" s="5"/>
      <c r="AQ21" s="5"/>
      <c r="AR21" s="5"/>
      <c r="AS21" s="5"/>
      <c r="AT21" s="5"/>
      <c r="AU21" s="5"/>
      <c r="AV21" s="5"/>
    </row>
    <row r="22" spans="1:48" s="3" customFormat="1" ht="18" customHeight="1" thickBot="1" x14ac:dyDescent="0.3">
      <c r="A22" s="139" t="s">
        <v>0</v>
      </c>
      <c r="B22" s="175"/>
      <c r="C22" s="173" t="s">
        <v>188</v>
      </c>
      <c r="D22" s="132"/>
      <c r="E22" s="178"/>
      <c r="F22" s="179"/>
      <c r="G22" s="154"/>
      <c r="H22" s="162"/>
      <c r="I22" s="158" t="s">
        <v>18</v>
      </c>
      <c r="J22" s="73" t="s">
        <v>118</v>
      </c>
      <c r="K22" s="245"/>
      <c r="L22" s="245">
        <v>42534</v>
      </c>
      <c r="M22" s="245">
        <v>42551</v>
      </c>
      <c r="N22" s="245">
        <v>42566</v>
      </c>
      <c r="O22" s="245">
        <v>42569</v>
      </c>
      <c r="P22" s="245">
        <v>42578</v>
      </c>
      <c r="Q22" s="245">
        <f>IF(P22="","",WORKDAY(P22,P$10-Q$10,Settings!$D$4:$D$211))</f>
        <v>42583</v>
      </c>
      <c r="R22" s="245">
        <v>42605</v>
      </c>
      <c r="S22" s="245">
        <v>42611</v>
      </c>
      <c r="T22" s="245">
        <v>42628</v>
      </c>
      <c r="U22" s="370">
        <v>42641</v>
      </c>
      <c r="V22" s="240"/>
      <c r="W22" s="240"/>
      <c r="X22" s="239">
        <f>IF(U22="","",WORKDAY(U22,U$9-X$9,Settings!$D$4:$D$211))</f>
        <v>42648</v>
      </c>
      <c r="Y22" s="421"/>
      <c r="Z22" s="365"/>
      <c r="AA22" s="249"/>
      <c r="AB22" s="253"/>
      <c r="AC22" s="253"/>
      <c r="AD22" s="5"/>
      <c r="AE22" s="5"/>
      <c r="AF22" s="5"/>
      <c r="AG22" s="5"/>
      <c r="AH22" s="5"/>
      <c r="AI22" s="5"/>
      <c r="AJ22" s="5"/>
      <c r="AK22" s="5"/>
      <c r="AL22" s="5"/>
      <c r="AM22" s="5"/>
      <c r="AN22" s="5"/>
      <c r="AO22" s="5"/>
      <c r="AP22" s="5"/>
      <c r="AQ22" s="5"/>
      <c r="AR22" s="5"/>
      <c r="AS22" s="5"/>
      <c r="AT22" s="5"/>
      <c r="AU22" s="5"/>
      <c r="AV22" s="5"/>
    </row>
    <row r="23" spans="1:48" s="3" customFormat="1" ht="18" customHeight="1" x14ac:dyDescent="0.25">
      <c r="A23" s="138" t="s">
        <v>0</v>
      </c>
      <c r="B23" s="174" t="s">
        <v>29</v>
      </c>
      <c r="C23" s="182">
        <v>1817070</v>
      </c>
      <c r="D23" s="172"/>
      <c r="E23" s="177"/>
      <c r="F23" s="174">
        <v>1</v>
      </c>
      <c r="G23" s="153"/>
      <c r="H23" s="176" t="s">
        <v>16</v>
      </c>
      <c r="I23" s="157" t="s">
        <v>17</v>
      </c>
      <c r="J23" s="72"/>
      <c r="K23" s="72">
        <f>WORKDAY($X23,-K$9,Settings!$D$4:$D$211)</f>
        <v>42509</v>
      </c>
      <c r="L23" s="72">
        <f>WORKDAY($X23,-L$9,Settings!$D$4:$D$211)</f>
        <v>42510</v>
      </c>
      <c r="M23" s="72">
        <f>WORKDAY($X23,-M$9,Settings!$D$4:$D$211)</f>
        <v>42517</v>
      </c>
      <c r="N23" s="72">
        <f>WORKDAY($X23,-N$9,Settings!$D$4:$D$211)</f>
        <v>42521</v>
      </c>
      <c r="O23" s="72">
        <f>WORKDAY($X23,-O$9,Settings!$D$4:$D$211)</f>
        <v>42523</v>
      </c>
      <c r="P23" s="72">
        <f>WORKDAY($X23,-P$9,Settings!$D$4:$D$211)</f>
        <v>42527</v>
      </c>
      <c r="Q23" s="72">
        <f>WORKDAY($X23,-Q$9,Settings!$D$4:$D$211)</f>
        <v>42530</v>
      </c>
      <c r="R23" s="72">
        <f>WORKDAY($X23,-R$9,Settings!$D$4:$D$211)</f>
        <v>42534</v>
      </c>
      <c r="S23" s="72">
        <f>WORKDAY($X23,-S$9,Settings!$D$4:$D$211)</f>
        <v>42538</v>
      </c>
      <c r="T23" s="72">
        <f>WORKDAY($X23,-T$9,Settings!$D$4:$D$211)</f>
        <v>42563</v>
      </c>
      <c r="U23" s="369">
        <f>WORKDAY($X23,-U$9,Settings!$D$4:$D$211)</f>
        <v>42566</v>
      </c>
      <c r="V23" s="134"/>
      <c r="W23" s="134"/>
      <c r="X23" s="205">
        <v>42573</v>
      </c>
      <c r="Y23" s="424" t="s">
        <v>264</v>
      </c>
      <c r="Z23" s="364"/>
      <c r="AA23" s="251"/>
      <c r="AB23" s="248"/>
      <c r="AC23" s="248"/>
      <c r="AD23" s="5"/>
      <c r="AE23" s="5"/>
      <c r="AF23" s="5"/>
      <c r="AG23" s="5"/>
      <c r="AH23" s="5"/>
      <c r="AI23" s="5"/>
      <c r="AJ23" s="5"/>
      <c r="AK23" s="5"/>
      <c r="AL23" s="5"/>
      <c r="AM23" s="5"/>
      <c r="AN23" s="5"/>
      <c r="AO23" s="5"/>
      <c r="AP23" s="5"/>
      <c r="AQ23" s="5"/>
      <c r="AR23" s="5"/>
      <c r="AS23" s="5"/>
      <c r="AT23" s="5"/>
      <c r="AU23" s="5"/>
      <c r="AV23" s="5"/>
    </row>
    <row r="24" spans="1:48" s="3" customFormat="1" ht="18" customHeight="1" thickBot="1" x14ac:dyDescent="0.3">
      <c r="A24" s="139" t="s">
        <v>0</v>
      </c>
      <c r="B24" s="175"/>
      <c r="C24" s="173" t="s">
        <v>126</v>
      </c>
      <c r="D24" s="132"/>
      <c r="E24" s="178"/>
      <c r="F24" s="179"/>
      <c r="G24" s="154"/>
      <c r="H24" s="162"/>
      <c r="I24" s="158" t="s">
        <v>18</v>
      </c>
      <c r="J24" s="73" t="s">
        <v>118</v>
      </c>
      <c r="K24" s="73"/>
      <c r="L24" s="245">
        <v>42531</v>
      </c>
      <c r="M24" s="245">
        <v>42551</v>
      </c>
      <c r="N24" s="245">
        <v>42569</v>
      </c>
      <c r="O24" s="245">
        <v>42569</v>
      </c>
      <c r="P24" s="245">
        <v>42578</v>
      </c>
      <c r="Q24" s="245">
        <f>IF(P24="","",WORKDAY(P24,P$10-Q$10,Settings!$D$4:$D$211))</f>
        <v>42583</v>
      </c>
      <c r="R24" s="245">
        <v>42605</v>
      </c>
      <c r="S24" s="245">
        <v>42620</v>
      </c>
      <c r="T24" s="245">
        <v>42640</v>
      </c>
      <c r="U24" s="370">
        <f>IF(T24="","",WORKDAY(T24,T$10-U$10,Settings!$D$4:$D$211))</f>
        <v>42641</v>
      </c>
      <c r="V24" s="240"/>
      <c r="W24" s="240"/>
      <c r="X24" s="239">
        <f>IF(U24="","",WORKDAY(U24,U$10-X$10,Settings!$D$4:$D$211))</f>
        <v>42647</v>
      </c>
      <c r="Y24" s="425"/>
      <c r="Z24" s="365"/>
      <c r="AA24" s="249"/>
      <c r="AB24" s="253"/>
      <c r="AC24" s="253"/>
      <c r="AD24" s="5"/>
      <c r="AE24" s="5"/>
      <c r="AF24" s="5"/>
      <c r="AG24" s="5"/>
      <c r="AH24" s="5"/>
      <c r="AI24" s="5"/>
      <c r="AJ24" s="5"/>
      <c r="AK24" s="5"/>
      <c r="AL24" s="5"/>
      <c r="AM24" s="5"/>
      <c r="AN24" s="5"/>
      <c r="AO24" s="5"/>
      <c r="AP24" s="5"/>
      <c r="AQ24" s="5"/>
      <c r="AR24" s="5"/>
      <c r="AS24" s="5"/>
      <c r="AT24" s="5"/>
      <c r="AU24" s="5"/>
      <c r="AV24" s="5"/>
    </row>
    <row r="25" spans="1:48" s="3" customFormat="1" ht="18" customHeight="1" x14ac:dyDescent="0.25">
      <c r="A25" s="138" t="s">
        <v>0</v>
      </c>
      <c r="B25" s="174" t="s">
        <v>29</v>
      </c>
      <c r="C25" s="182">
        <v>1848497</v>
      </c>
      <c r="D25" s="172"/>
      <c r="E25" s="177"/>
      <c r="F25" s="174">
        <v>1</v>
      </c>
      <c r="G25" s="153"/>
      <c r="H25" s="176" t="s">
        <v>16</v>
      </c>
      <c r="I25" s="157" t="s">
        <v>17</v>
      </c>
      <c r="J25" s="72"/>
      <c r="K25" s="72">
        <f>WORKDAY($X25,-K$9,Settings!$D$4:$D$211)</f>
        <v>42509</v>
      </c>
      <c r="L25" s="72">
        <f>WORKDAY($X25,-L$9,Settings!$D$4:$D$211)</f>
        <v>42510</v>
      </c>
      <c r="M25" s="72">
        <f>WORKDAY($X25,-M$9,Settings!$D$4:$D$211)</f>
        <v>42517</v>
      </c>
      <c r="N25" s="72">
        <f>WORKDAY($X25,-N$9,Settings!$D$4:$D$211)</f>
        <v>42521</v>
      </c>
      <c r="O25" s="72">
        <f>WORKDAY($X25,-O$9,Settings!$D$4:$D$211)</f>
        <v>42523</v>
      </c>
      <c r="P25" s="72">
        <f>WORKDAY($X25,-P$9,Settings!$D$4:$D$211)</f>
        <v>42527</v>
      </c>
      <c r="Q25" s="72">
        <f>WORKDAY($X25,-Q$9,Settings!$D$4:$D$211)</f>
        <v>42530</v>
      </c>
      <c r="R25" s="72">
        <f>WORKDAY($X25,-R$9,Settings!$D$4:$D$211)</f>
        <v>42534</v>
      </c>
      <c r="S25" s="369">
        <f>WORKDAY($X25,-S$9,Settings!$D$4:$D$211)</f>
        <v>42538</v>
      </c>
      <c r="T25" s="61">
        <f>WORKDAY($X25,-T$9,Settings!$D$4:$D$211)</f>
        <v>42563</v>
      </c>
      <c r="U25" s="61">
        <f>WORKDAY($X25,-U$9,Settings!$D$4:$D$211)</f>
        <v>42566</v>
      </c>
      <c r="V25" s="134"/>
      <c r="W25" s="134"/>
      <c r="X25" s="205">
        <v>42573</v>
      </c>
      <c r="Y25" s="424" t="s">
        <v>302</v>
      </c>
      <c r="Z25" s="383"/>
      <c r="AA25" s="251"/>
      <c r="AB25" s="248"/>
      <c r="AC25" s="248"/>
      <c r="AD25" s="5"/>
      <c r="AE25" s="5"/>
      <c r="AF25" s="5"/>
      <c r="AG25" s="5"/>
      <c r="AH25" s="5"/>
      <c r="AI25" s="5"/>
      <c r="AJ25" s="5"/>
      <c r="AK25" s="5"/>
      <c r="AL25" s="5"/>
      <c r="AM25" s="5"/>
      <c r="AN25" s="5"/>
      <c r="AO25" s="5"/>
      <c r="AP25" s="5"/>
      <c r="AQ25" s="5"/>
      <c r="AR25" s="5"/>
      <c r="AS25" s="5"/>
      <c r="AT25" s="5"/>
      <c r="AU25" s="5"/>
      <c r="AV25" s="5"/>
    </row>
    <row r="26" spans="1:48" s="3" customFormat="1" ht="18" customHeight="1" thickBot="1" x14ac:dyDescent="0.3">
      <c r="A26" s="139" t="s">
        <v>0</v>
      </c>
      <c r="B26" s="175"/>
      <c r="C26" s="173" t="s">
        <v>179</v>
      </c>
      <c r="D26" s="132"/>
      <c r="E26" s="178"/>
      <c r="F26" s="179"/>
      <c r="G26" s="154"/>
      <c r="H26" s="162"/>
      <c r="I26" s="158" t="s">
        <v>18</v>
      </c>
      <c r="J26" s="73" t="s">
        <v>118</v>
      </c>
      <c r="K26" s="245">
        <v>42538</v>
      </c>
      <c r="L26" s="245">
        <v>42578</v>
      </c>
      <c r="M26" s="245">
        <v>42604</v>
      </c>
      <c r="N26" s="245">
        <v>42607</v>
      </c>
      <c r="O26" s="245">
        <v>42620</v>
      </c>
      <c r="P26" s="245">
        <f>IF(O26="","",WORKDAY(O26,O$10-P$10,Settings!$D$4:$D$211))</f>
        <v>42622</v>
      </c>
      <c r="Q26" s="245">
        <f>IF(P26="","",WORKDAY(P26,P$10-Q$10,Settings!$D$4:$D$211))</f>
        <v>42627</v>
      </c>
      <c r="R26" s="245">
        <f>IF(Q26="","",WORKDAY(Q26,Q$10-R$10,Settings!$D$4:$D$211))</f>
        <v>42629</v>
      </c>
      <c r="S26" s="370">
        <f>IF(R26="","",WORKDAY(R26,R$10-S$10,Settings!$D$4:$D$211))</f>
        <v>42633</v>
      </c>
      <c r="T26" s="239">
        <f>IF(S26="","",WORKDAY(S26,S$10-T$10,Settings!$D$4:$D$211))</f>
        <v>42648</v>
      </c>
      <c r="U26" s="239">
        <f>IF(T26="","",WORKDAY(T26,T$10-U$10,Settings!$D$4:$D$211))</f>
        <v>42649</v>
      </c>
      <c r="V26" s="240"/>
      <c r="W26" s="240"/>
      <c r="X26" s="239">
        <f>IF(U26="","",WORKDAY(U26,U$10-X$10,Settings!$D$4:$D$211))</f>
        <v>42655</v>
      </c>
      <c r="Y26" s="420"/>
      <c r="Z26" s="384"/>
      <c r="AA26" s="249"/>
      <c r="AB26" s="253"/>
      <c r="AC26" s="253"/>
      <c r="AD26" s="5"/>
      <c r="AE26" s="5"/>
      <c r="AF26" s="5"/>
      <c r="AG26" s="5"/>
      <c r="AH26" s="5"/>
      <c r="AI26" s="5"/>
      <c r="AJ26" s="5"/>
      <c r="AK26" s="5"/>
      <c r="AL26" s="5"/>
      <c r="AM26" s="5"/>
      <c r="AN26" s="5"/>
      <c r="AO26" s="5"/>
      <c r="AP26" s="5"/>
      <c r="AQ26" s="5"/>
      <c r="AR26" s="5"/>
      <c r="AS26" s="5"/>
      <c r="AT26" s="5"/>
      <c r="AU26" s="5"/>
      <c r="AV26" s="5"/>
    </row>
    <row r="27" spans="1:48" s="3" customFormat="1" ht="18" customHeight="1" x14ac:dyDescent="0.25">
      <c r="A27" s="138" t="s">
        <v>0</v>
      </c>
      <c r="B27" s="174" t="s">
        <v>29</v>
      </c>
      <c r="C27" s="182">
        <v>1848498</v>
      </c>
      <c r="D27" s="172"/>
      <c r="E27" s="177"/>
      <c r="F27" s="174">
        <v>1</v>
      </c>
      <c r="G27" s="153"/>
      <c r="H27" s="176" t="s">
        <v>16</v>
      </c>
      <c r="I27" s="157" t="s">
        <v>17</v>
      </c>
      <c r="J27" s="72"/>
      <c r="K27" s="72">
        <f>WORKDAY($X27,-K$9,Settings!$D$4:$D$211)</f>
        <v>42509</v>
      </c>
      <c r="L27" s="72">
        <f>WORKDAY($X27,-L$9,Settings!$D$4:$D$211)</f>
        <v>42510</v>
      </c>
      <c r="M27" s="72">
        <f>WORKDAY($X27,-M$9,Settings!$D$4:$D$211)</f>
        <v>42517</v>
      </c>
      <c r="N27" s="72">
        <f>WORKDAY($X27,-N$9,Settings!$D$4:$D$211)</f>
        <v>42521</v>
      </c>
      <c r="O27" s="72">
        <f>WORKDAY($X27,-O$9,Settings!$D$4:$D$211)</f>
        <v>42523</v>
      </c>
      <c r="P27" s="72">
        <f>WORKDAY($X27,-P$9,Settings!$D$4:$D$211)</f>
        <v>42527</v>
      </c>
      <c r="Q27" s="72">
        <f>WORKDAY($X27,-Q$9,Settings!$D$4:$D$211)</f>
        <v>42530</v>
      </c>
      <c r="R27" s="72">
        <f>WORKDAY($X27,-R$9,Settings!$D$4:$D$211)</f>
        <v>42534</v>
      </c>
      <c r="S27" s="369">
        <f>WORKDAY($X27,-S$9,Settings!$D$4:$D$211)</f>
        <v>42538</v>
      </c>
      <c r="T27" s="61">
        <f>WORKDAY($X27,-T$9,Settings!$D$4:$D$211)</f>
        <v>42563</v>
      </c>
      <c r="U27" s="61">
        <f>WORKDAY($X27,-U$9,Settings!$D$4:$D$211)</f>
        <v>42566</v>
      </c>
      <c r="V27" s="134"/>
      <c r="W27" s="134"/>
      <c r="X27" s="205">
        <v>42573</v>
      </c>
      <c r="Y27" s="420"/>
      <c r="Z27" s="383"/>
      <c r="AA27" s="251"/>
      <c r="AB27" s="248"/>
      <c r="AC27" s="248"/>
      <c r="AD27" s="5"/>
      <c r="AE27" s="5"/>
      <c r="AF27" s="5"/>
      <c r="AG27" s="5"/>
      <c r="AH27" s="5"/>
      <c r="AI27" s="5"/>
      <c r="AJ27" s="5"/>
      <c r="AK27" s="5"/>
      <c r="AL27" s="5"/>
      <c r="AM27" s="5"/>
      <c r="AN27" s="5"/>
      <c r="AO27" s="5"/>
      <c r="AP27" s="5"/>
      <c r="AQ27" s="5"/>
      <c r="AR27" s="5"/>
      <c r="AS27" s="5"/>
      <c r="AT27" s="5"/>
      <c r="AU27" s="5"/>
      <c r="AV27" s="5"/>
    </row>
    <row r="28" spans="1:48" s="3" customFormat="1" ht="18" customHeight="1" thickBot="1" x14ac:dyDescent="0.3">
      <c r="A28" s="139" t="s">
        <v>0</v>
      </c>
      <c r="B28" s="175"/>
      <c r="C28" s="173" t="s">
        <v>198</v>
      </c>
      <c r="D28" s="132"/>
      <c r="E28" s="178"/>
      <c r="F28" s="179"/>
      <c r="G28" s="154"/>
      <c r="H28" s="162"/>
      <c r="I28" s="158" t="s">
        <v>18</v>
      </c>
      <c r="J28" s="73" t="s">
        <v>118</v>
      </c>
      <c r="K28" s="245">
        <v>42538</v>
      </c>
      <c r="L28" s="245">
        <v>42579</v>
      </c>
      <c r="M28" s="245">
        <v>42605</v>
      </c>
      <c r="N28" s="245">
        <f>IF(M28="","",WORKDAY(M28,M$10-N$10,Settings!$D$4:$D$211))</f>
        <v>42607</v>
      </c>
      <c r="O28" s="245">
        <v>42620</v>
      </c>
      <c r="P28" s="245">
        <f>IF(O28="","",WORKDAY(O28,O$10-P$10,Settings!$D$4:$D$211))</f>
        <v>42622</v>
      </c>
      <c r="Q28" s="245">
        <f>IF(P28="","",WORKDAY(P28,P$10-Q$10,Settings!$D$4:$D$211))</f>
        <v>42627</v>
      </c>
      <c r="R28" s="245">
        <f>IF(Q28="","",WORKDAY(Q28,Q$10-R$10,Settings!$D$4:$D$211))</f>
        <v>42629</v>
      </c>
      <c r="S28" s="370">
        <f>IF(R28="","",WORKDAY(R28,R$10-S$10,Settings!$D$4:$D$211))</f>
        <v>42633</v>
      </c>
      <c r="T28" s="239">
        <f>IF(S28="","",WORKDAY(S28,S$10-T$10,Settings!$D$4:$D$211))</f>
        <v>42648</v>
      </c>
      <c r="U28" s="239">
        <f>IF(T28="","",WORKDAY(T28,T$10-U$10,Settings!$D$4:$D$211))</f>
        <v>42649</v>
      </c>
      <c r="V28" s="240"/>
      <c r="W28" s="240"/>
      <c r="X28" s="239">
        <f>IF(U28="","",WORKDAY(U28,U$10-X$10,Settings!$D$4:$D$211))</f>
        <v>42655</v>
      </c>
      <c r="Y28" s="420"/>
      <c r="Z28" s="384"/>
      <c r="AA28" s="249"/>
      <c r="AB28" s="253"/>
      <c r="AC28" s="253"/>
      <c r="AD28" s="5"/>
      <c r="AE28" s="5"/>
      <c r="AF28" s="5"/>
      <c r="AG28" s="5"/>
      <c r="AH28" s="5"/>
      <c r="AI28" s="5"/>
      <c r="AJ28" s="5"/>
      <c r="AK28" s="5"/>
      <c r="AL28" s="5"/>
      <c r="AM28" s="5"/>
      <c r="AN28" s="5"/>
      <c r="AO28" s="5"/>
      <c r="AP28" s="5"/>
      <c r="AQ28" s="5"/>
      <c r="AR28" s="5"/>
      <c r="AS28" s="5"/>
      <c r="AT28" s="5"/>
      <c r="AU28" s="5"/>
      <c r="AV28" s="5"/>
    </row>
    <row r="29" spans="1:48" s="3" customFormat="1" ht="18" customHeight="1" x14ac:dyDescent="0.25">
      <c r="A29" s="138" t="s">
        <v>0</v>
      </c>
      <c r="B29" s="174" t="s">
        <v>29</v>
      </c>
      <c r="C29" s="182">
        <v>1848499</v>
      </c>
      <c r="D29" s="172"/>
      <c r="E29" s="177"/>
      <c r="F29" s="174">
        <v>1</v>
      </c>
      <c r="G29" s="153"/>
      <c r="H29" s="176" t="s">
        <v>16</v>
      </c>
      <c r="I29" s="157" t="s">
        <v>17</v>
      </c>
      <c r="J29" s="72"/>
      <c r="K29" s="72">
        <f>WORKDAY($X29,-K$9,Settings!$D$4:$D$211)</f>
        <v>42509</v>
      </c>
      <c r="L29" s="72">
        <f>WORKDAY($X29,-L$9,Settings!$D$4:$D$211)</f>
        <v>42510</v>
      </c>
      <c r="M29" s="72">
        <f>WORKDAY($X29,-M$9,Settings!$D$4:$D$211)</f>
        <v>42517</v>
      </c>
      <c r="N29" s="72">
        <f>WORKDAY($X29,-N$9,Settings!$D$4:$D$211)</f>
        <v>42521</v>
      </c>
      <c r="O29" s="72">
        <f>WORKDAY($X29,-O$9,Settings!$D$4:$D$211)</f>
        <v>42523</v>
      </c>
      <c r="P29" s="72">
        <f>WORKDAY($X29,-P$9,Settings!$D$4:$D$211)</f>
        <v>42527</v>
      </c>
      <c r="Q29" s="72">
        <f>WORKDAY($X29,-Q$9,Settings!$D$4:$D$211)</f>
        <v>42530</v>
      </c>
      <c r="R29" s="72">
        <f>WORKDAY($X29,-R$9,Settings!$D$4:$D$211)</f>
        <v>42534</v>
      </c>
      <c r="S29" s="369">
        <f>WORKDAY($X29,-S$9,Settings!$D$4:$D$211)</f>
        <v>42538</v>
      </c>
      <c r="T29" s="61">
        <f>WORKDAY($X29,-T$9,Settings!$D$4:$D$211)</f>
        <v>42563</v>
      </c>
      <c r="U29" s="61">
        <f>WORKDAY($X29,-U$9,Settings!$D$4:$D$211)</f>
        <v>42566</v>
      </c>
      <c r="V29" s="134"/>
      <c r="W29" s="134"/>
      <c r="X29" s="205">
        <v>42573</v>
      </c>
      <c r="Y29" s="420"/>
      <c r="Z29" s="383"/>
      <c r="AA29" s="251"/>
      <c r="AB29" s="248"/>
      <c r="AC29" s="248"/>
      <c r="AD29" s="5"/>
      <c r="AE29" s="5"/>
      <c r="AF29" s="5"/>
      <c r="AG29" s="5"/>
      <c r="AH29" s="5"/>
      <c r="AI29" s="5"/>
      <c r="AJ29" s="5"/>
      <c r="AK29" s="5"/>
      <c r="AL29" s="5"/>
      <c r="AM29" s="5"/>
      <c r="AN29" s="5"/>
      <c r="AO29" s="5"/>
      <c r="AP29" s="5"/>
      <c r="AQ29" s="5"/>
      <c r="AR29" s="5"/>
      <c r="AS29" s="5"/>
      <c r="AT29" s="5"/>
      <c r="AU29" s="5"/>
      <c r="AV29" s="5"/>
    </row>
    <row r="30" spans="1:48" s="3" customFormat="1" ht="18" customHeight="1" thickBot="1" x14ac:dyDescent="0.3">
      <c r="A30" s="139" t="s">
        <v>0</v>
      </c>
      <c r="B30" s="175"/>
      <c r="C30" s="173" t="s">
        <v>199</v>
      </c>
      <c r="D30" s="132"/>
      <c r="E30" s="178"/>
      <c r="F30" s="179"/>
      <c r="G30" s="154"/>
      <c r="H30" s="162"/>
      <c r="I30" s="158" t="s">
        <v>18</v>
      </c>
      <c r="J30" s="73" t="s">
        <v>118</v>
      </c>
      <c r="K30" s="245">
        <v>42538</v>
      </c>
      <c r="L30" s="245">
        <v>42579</v>
      </c>
      <c r="M30" s="245">
        <v>42604</v>
      </c>
      <c r="N30" s="245">
        <v>42607</v>
      </c>
      <c r="O30" s="245">
        <v>42620</v>
      </c>
      <c r="P30" s="245">
        <f>IF(O30="","",WORKDAY(O30,O$10-P$10,Settings!$D$4:$D$211))</f>
        <v>42622</v>
      </c>
      <c r="Q30" s="245">
        <f>IF(P30="","",WORKDAY(P30,P$10-Q$10,Settings!$D$4:$D$211))</f>
        <v>42627</v>
      </c>
      <c r="R30" s="245">
        <f>IF(Q30="","",WORKDAY(Q30,Q$10-R$10,Settings!$D$4:$D$211))</f>
        <v>42629</v>
      </c>
      <c r="S30" s="370">
        <f>IF(R30="","",WORKDAY(R30,R$10-S$10,Settings!$D$4:$D$211))</f>
        <v>42633</v>
      </c>
      <c r="T30" s="239">
        <f>IF(S30="","",WORKDAY(S30,S$10-T$10,Settings!$D$4:$D$211))</f>
        <v>42648</v>
      </c>
      <c r="U30" s="239">
        <f>IF(T30="","",WORKDAY(T30,T$10-U$10,Settings!$D$4:$D$211))</f>
        <v>42649</v>
      </c>
      <c r="V30" s="240"/>
      <c r="W30" s="240"/>
      <c r="X30" s="239">
        <f>IF(U30="","",WORKDAY(U30,U$10-X$10,Settings!$D$4:$D$211))</f>
        <v>42655</v>
      </c>
      <c r="Y30" s="420"/>
      <c r="Z30" s="384"/>
      <c r="AA30" s="249"/>
      <c r="AB30" s="253"/>
      <c r="AC30" s="253"/>
      <c r="AD30" s="5"/>
      <c r="AE30" s="5"/>
      <c r="AF30" s="5"/>
      <c r="AG30" s="5"/>
      <c r="AH30" s="5"/>
      <c r="AI30" s="5"/>
      <c r="AJ30" s="5"/>
      <c r="AK30" s="5"/>
      <c r="AL30" s="5"/>
      <c r="AM30" s="5"/>
      <c r="AN30" s="5"/>
      <c r="AO30" s="5"/>
      <c r="AP30" s="5"/>
      <c r="AQ30" s="5"/>
      <c r="AR30" s="5"/>
      <c r="AS30" s="5"/>
      <c r="AT30" s="5"/>
      <c r="AU30" s="5"/>
      <c r="AV30" s="5"/>
    </row>
    <row r="31" spans="1:48" s="3" customFormat="1" ht="18" customHeight="1" x14ac:dyDescent="0.25">
      <c r="A31" s="138" t="s">
        <v>0</v>
      </c>
      <c r="B31" s="174" t="s">
        <v>29</v>
      </c>
      <c r="C31" s="182">
        <v>1848500</v>
      </c>
      <c r="D31" s="172"/>
      <c r="E31" s="177"/>
      <c r="F31" s="174">
        <v>1</v>
      </c>
      <c r="G31" s="153"/>
      <c r="H31" s="176" t="s">
        <v>16</v>
      </c>
      <c r="I31" s="157" t="s">
        <v>17</v>
      </c>
      <c r="J31" s="72"/>
      <c r="K31" s="72">
        <f>WORKDAY($X31,-K$9,Settings!$D$4:$D$211)</f>
        <v>42509</v>
      </c>
      <c r="L31" s="72">
        <f>WORKDAY($X31,-L$9,Settings!$D$4:$D$211)</f>
        <v>42510</v>
      </c>
      <c r="M31" s="72">
        <f>WORKDAY($X31,-M$9,Settings!$D$4:$D$211)</f>
        <v>42517</v>
      </c>
      <c r="N31" s="72">
        <f>WORKDAY($X31,-N$9,Settings!$D$4:$D$211)</f>
        <v>42521</v>
      </c>
      <c r="O31" s="72">
        <f>WORKDAY($X31,-O$9,Settings!$D$4:$D$211)</f>
        <v>42523</v>
      </c>
      <c r="P31" s="72">
        <f>WORKDAY($X31,-P$9,Settings!$D$4:$D$211)</f>
        <v>42527</v>
      </c>
      <c r="Q31" s="72">
        <f>WORKDAY($X31,-Q$9,Settings!$D$4:$D$211)</f>
        <v>42530</v>
      </c>
      <c r="R31" s="72">
        <f>WORKDAY($X31,-R$9,Settings!$D$4:$D$211)</f>
        <v>42534</v>
      </c>
      <c r="S31" s="369">
        <f>WORKDAY($X31,-S$9,Settings!$D$4:$D$211)</f>
        <v>42538</v>
      </c>
      <c r="T31" s="61">
        <f>WORKDAY($X31,-T$9,Settings!$D$4:$D$211)</f>
        <v>42563</v>
      </c>
      <c r="U31" s="61">
        <f>WORKDAY($X31,-U$9,Settings!$D$4:$D$211)</f>
        <v>42566</v>
      </c>
      <c r="V31" s="134"/>
      <c r="W31" s="134"/>
      <c r="X31" s="205">
        <v>42573</v>
      </c>
      <c r="Y31" s="420"/>
      <c r="Z31" s="383"/>
      <c r="AA31" s="251"/>
      <c r="AB31" s="248"/>
      <c r="AC31" s="248"/>
      <c r="AD31" s="5"/>
      <c r="AE31" s="5"/>
      <c r="AF31" s="5"/>
      <c r="AG31" s="5"/>
      <c r="AH31" s="5"/>
      <c r="AI31" s="5"/>
      <c r="AJ31" s="5"/>
      <c r="AK31" s="5"/>
      <c r="AL31" s="5"/>
      <c r="AM31" s="5"/>
      <c r="AN31" s="5"/>
      <c r="AO31" s="5"/>
      <c r="AP31" s="5"/>
      <c r="AQ31" s="5"/>
      <c r="AR31" s="5"/>
      <c r="AS31" s="5"/>
      <c r="AT31" s="5"/>
      <c r="AU31" s="5"/>
      <c r="AV31" s="5"/>
    </row>
    <row r="32" spans="1:48" s="3" customFormat="1" ht="18" customHeight="1" thickBot="1" x14ac:dyDescent="0.3">
      <c r="A32" s="139" t="s">
        <v>0</v>
      </c>
      <c r="B32" s="175"/>
      <c r="C32" s="173" t="s">
        <v>200</v>
      </c>
      <c r="D32" s="132"/>
      <c r="E32" s="178"/>
      <c r="F32" s="179"/>
      <c r="G32" s="154"/>
      <c r="H32" s="162"/>
      <c r="I32" s="158" t="s">
        <v>18</v>
      </c>
      <c r="J32" s="73" t="s">
        <v>118</v>
      </c>
      <c r="K32" s="245">
        <v>42538</v>
      </c>
      <c r="L32" s="245">
        <v>42579</v>
      </c>
      <c r="M32" s="245">
        <v>42605</v>
      </c>
      <c r="N32" s="245">
        <v>42606</v>
      </c>
      <c r="O32" s="245">
        <v>42620</v>
      </c>
      <c r="P32" s="245">
        <f>IF(O32="","",WORKDAY(O32,O$10-P$10,Settings!$D$4:$D$211))</f>
        <v>42622</v>
      </c>
      <c r="Q32" s="245">
        <f>IF(P32="","",WORKDAY(P32,P$10-Q$10,Settings!$D$4:$D$211))</f>
        <v>42627</v>
      </c>
      <c r="R32" s="245">
        <f>IF(Q32="","",WORKDAY(Q32,Q$10-R$10,Settings!$D$4:$D$211))</f>
        <v>42629</v>
      </c>
      <c r="S32" s="370">
        <f>IF(R32="","",WORKDAY(R32,R$10-S$10,Settings!$D$4:$D$211))</f>
        <v>42633</v>
      </c>
      <c r="T32" s="239">
        <f>IF(S32="","",WORKDAY(S32,S$10-T$10,Settings!$D$4:$D$211))</f>
        <v>42648</v>
      </c>
      <c r="U32" s="239">
        <f>IF(T32="","",WORKDAY(T32,T$10-U$10,Settings!$D$4:$D$211))</f>
        <v>42649</v>
      </c>
      <c r="V32" s="240"/>
      <c r="W32" s="240"/>
      <c r="X32" s="239">
        <f>IF(U32="","",WORKDAY(U32,U$10-X$10,Settings!$D$4:$D$211))</f>
        <v>42655</v>
      </c>
      <c r="Y32" s="420"/>
      <c r="Z32" s="384"/>
      <c r="AA32" s="249"/>
      <c r="AB32" s="253"/>
      <c r="AC32" s="253"/>
      <c r="AD32" s="5"/>
      <c r="AE32" s="5"/>
      <c r="AF32" s="5"/>
      <c r="AG32" s="5"/>
      <c r="AH32" s="5"/>
      <c r="AI32" s="5"/>
      <c r="AJ32" s="5"/>
      <c r="AK32" s="5"/>
      <c r="AL32" s="5"/>
      <c r="AM32" s="5"/>
      <c r="AN32" s="5"/>
      <c r="AO32" s="5"/>
      <c r="AP32" s="5"/>
      <c r="AQ32" s="5"/>
      <c r="AR32" s="5"/>
      <c r="AS32" s="5"/>
      <c r="AT32" s="5"/>
      <c r="AU32" s="5"/>
      <c r="AV32" s="5"/>
    </row>
    <row r="33" spans="1:48" s="3" customFormat="1" ht="18" customHeight="1" x14ac:dyDescent="0.25">
      <c r="A33" s="138" t="s">
        <v>0</v>
      </c>
      <c r="B33" s="174" t="s">
        <v>29</v>
      </c>
      <c r="C33" s="182">
        <v>1848501</v>
      </c>
      <c r="D33" s="172"/>
      <c r="E33" s="177"/>
      <c r="F33" s="174">
        <v>1</v>
      </c>
      <c r="G33" s="153"/>
      <c r="H33" s="176" t="s">
        <v>16</v>
      </c>
      <c r="I33" s="157" t="s">
        <v>17</v>
      </c>
      <c r="J33" s="72"/>
      <c r="K33" s="72">
        <f>WORKDAY($X33,-K$9,Settings!$D$4:$D$211)</f>
        <v>42509</v>
      </c>
      <c r="L33" s="72">
        <f>WORKDAY($X33,-L$9,Settings!$D$4:$D$211)</f>
        <v>42510</v>
      </c>
      <c r="M33" s="72">
        <f>WORKDAY($X33,-M$9,Settings!$D$4:$D$211)</f>
        <v>42517</v>
      </c>
      <c r="N33" s="72">
        <f>WORKDAY($X33,-N$9,Settings!$D$4:$D$211)</f>
        <v>42521</v>
      </c>
      <c r="O33" s="72">
        <f>WORKDAY($X33,-O$9,Settings!$D$4:$D$211)</f>
        <v>42523</v>
      </c>
      <c r="P33" s="72">
        <f>WORKDAY($X33,-P$9,Settings!$D$4:$D$211)</f>
        <v>42527</v>
      </c>
      <c r="Q33" s="72">
        <f>WORKDAY($X33,-Q$9,Settings!$D$4:$D$211)</f>
        <v>42530</v>
      </c>
      <c r="R33" s="72">
        <f>WORKDAY($X33,-R$9,Settings!$D$4:$D$211)</f>
        <v>42534</v>
      </c>
      <c r="S33" s="369">
        <f>WORKDAY($X33,-S$9,Settings!$D$4:$D$211)</f>
        <v>42538</v>
      </c>
      <c r="T33" s="61">
        <f>WORKDAY($X33,-T$9,Settings!$D$4:$D$211)</f>
        <v>42563</v>
      </c>
      <c r="U33" s="61">
        <f>WORKDAY($X33,-U$9,Settings!$D$4:$D$211)</f>
        <v>42566</v>
      </c>
      <c r="V33" s="134"/>
      <c r="W33" s="134"/>
      <c r="X33" s="205">
        <v>42573</v>
      </c>
      <c r="Y33" s="420"/>
      <c r="Z33" s="383"/>
      <c r="AA33" s="251"/>
      <c r="AB33" s="248"/>
      <c r="AC33" s="248"/>
      <c r="AD33" s="5"/>
      <c r="AE33" s="5"/>
      <c r="AF33" s="5"/>
      <c r="AG33" s="5"/>
      <c r="AH33" s="5"/>
      <c r="AI33" s="5"/>
      <c r="AJ33" s="5"/>
      <c r="AK33" s="5"/>
      <c r="AL33" s="5"/>
      <c r="AM33" s="5"/>
      <c r="AN33" s="5"/>
      <c r="AO33" s="5"/>
      <c r="AP33" s="5"/>
      <c r="AQ33" s="5"/>
      <c r="AR33" s="5"/>
      <c r="AS33" s="5"/>
      <c r="AT33" s="5"/>
      <c r="AU33" s="5"/>
      <c r="AV33" s="5"/>
    </row>
    <row r="34" spans="1:48" s="3" customFormat="1" ht="18" customHeight="1" thickBot="1" x14ac:dyDescent="0.3">
      <c r="A34" s="139" t="s">
        <v>0</v>
      </c>
      <c r="B34" s="175"/>
      <c r="C34" s="173" t="s">
        <v>202</v>
      </c>
      <c r="D34" s="132"/>
      <c r="E34" s="178"/>
      <c r="F34" s="179"/>
      <c r="G34" s="154"/>
      <c r="H34" s="162"/>
      <c r="I34" s="158" t="s">
        <v>18</v>
      </c>
      <c r="J34" s="73" t="s">
        <v>118</v>
      </c>
      <c r="K34" s="245">
        <v>42538</v>
      </c>
      <c r="L34" s="245">
        <v>42579</v>
      </c>
      <c r="M34" s="245">
        <v>42604</v>
      </c>
      <c r="N34" s="245">
        <v>42605</v>
      </c>
      <c r="O34" s="245">
        <v>42620</v>
      </c>
      <c r="P34" s="245">
        <f>IF(O34="","",WORKDAY(O34,O$10-P$10,Settings!$D$4:$D$211))</f>
        <v>42622</v>
      </c>
      <c r="Q34" s="245">
        <f>IF(P34="","",WORKDAY(P34,P$10-Q$10,Settings!$D$4:$D$211))</f>
        <v>42627</v>
      </c>
      <c r="R34" s="245">
        <f>IF(Q34="","",WORKDAY(Q34,Q$10-R$10,Settings!$D$4:$D$211))</f>
        <v>42629</v>
      </c>
      <c r="S34" s="370">
        <f>IF(R34="","",WORKDAY(R34,R$10-S$10,Settings!$D$4:$D$211))</f>
        <v>42633</v>
      </c>
      <c r="T34" s="239">
        <f>IF(S34="","",WORKDAY(S34,S$10-T$10,Settings!$D$4:$D$211))</f>
        <v>42648</v>
      </c>
      <c r="U34" s="239">
        <f>IF(T34="","",WORKDAY(T34,T$10-U$10,Settings!$D$4:$D$211))</f>
        <v>42649</v>
      </c>
      <c r="V34" s="240"/>
      <c r="W34" s="240"/>
      <c r="X34" s="239">
        <f>IF(U34="","",WORKDAY(U34,U$10-X$10,Settings!$D$4:$D$211))</f>
        <v>42655</v>
      </c>
      <c r="Y34" s="420"/>
      <c r="Z34" s="384"/>
      <c r="AA34" s="249"/>
      <c r="AB34" s="253"/>
      <c r="AC34" s="253"/>
      <c r="AD34" s="5"/>
      <c r="AE34" s="5"/>
      <c r="AF34" s="5"/>
      <c r="AG34" s="5"/>
      <c r="AH34" s="5"/>
      <c r="AI34" s="5"/>
      <c r="AJ34" s="5"/>
      <c r="AK34" s="5"/>
      <c r="AL34" s="5"/>
      <c r="AM34" s="5"/>
      <c r="AN34" s="5"/>
      <c r="AO34" s="5"/>
      <c r="AP34" s="5"/>
      <c r="AQ34" s="5"/>
      <c r="AR34" s="5"/>
      <c r="AS34" s="5"/>
      <c r="AT34" s="5"/>
      <c r="AU34" s="5"/>
      <c r="AV34" s="5"/>
    </row>
    <row r="35" spans="1:48" s="3" customFormat="1" ht="18" customHeight="1" x14ac:dyDescent="0.25">
      <c r="A35" s="138" t="s">
        <v>0</v>
      </c>
      <c r="B35" s="174" t="s">
        <v>29</v>
      </c>
      <c r="C35" s="182">
        <v>1848502</v>
      </c>
      <c r="D35" s="172"/>
      <c r="E35" s="177"/>
      <c r="F35" s="174">
        <v>1</v>
      </c>
      <c r="G35" s="153"/>
      <c r="H35" s="176" t="s">
        <v>16</v>
      </c>
      <c r="I35" s="157" t="s">
        <v>17</v>
      </c>
      <c r="J35" s="72"/>
      <c r="K35" s="72">
        <f>WORKDAY($X35,-K$9,Settings!$D$4:$D$211)</f>
        <v>42509</v>
      </c>
      <c r="L35" s="72">
        <f>WORKDAY($X35,-L$9,Settings!$D$4:$D$211)</f>
        <v>42510</v>
      </c>
      <c r="M35" s="72">
        <f>WORKDAY($X35,-M$9,Settings!$D$4:$D$211)</f>
        <v>42517</v>
      </c>
      <c r="N35" s="72">
        <f>WORKDAY($X35,-N$9,Settings!$D$4:$D$211)</f>
        <v>42521</v>
      </c>
      <c r="O35" s="72">
        <f>WORKDAY($X35,-O$9,Settings!$D$4:$D$211)</f>
        <v>42523</v>
      </c>
      <c r="P35" s="72">
        <f>WORKDAY($X35,-P$9,Settings!$D$4:$D$211)</f>
        <v>42527</v>
      </c>
      <c r="Q35" s="72">
        <f>WORKDAY($X35,-Q$9,Settings!$D$4:$D$211)</f>
        <v>42530</v>
      </c>
      <c r="R35" s="72">
        <f>WORKDAY($X35,-R$9,Settings!$D$4:$D$211)</f>
        <v>42534</v>
      </c>
      <c r="S35" s="369">
        <f>WORKDAY($X35,-S$9,Settings!$D$4:$D$211)</f>
        <v>42538</v>
      </c>
      <c r="T35" s="61">
        <f>WORKDAY($X35,-T$9,Settings!$D$4:$D$211)</f>
        <v>42563</v>
      </c>
      <c r="U35" s="61">
        <f>WORKDAY($X35,-U$9,Settings!$D$4:$D$211)</f>
        <v>42566</v>
      </c>
      <c r="V35" s="134"/>
      <c r="W35" s="134"/>
      <c r="X35" s="205">
        <v>42573</v>
      </c>
      <c r="Y35" s="420"/>
      <c r="Z35" s="383"/>
      <c r="AA35" s="251"/>
      <c r="AB35" s="248"/>
      <c r="AC35" s="248"/>
      <c r="AD35" s="5"/>
      <c r="AE35" s="5"/>
      <c r="AF35" s="5"/>
      <c r="AG35" s="5"/>
      <c r="AH35" s="5"/>
      <c r="AI35" s="5"/>
      <c r="AJ35" s="5"/>
      <c r="AK35" s="5"/>
      <c r="AL35" s="5"/>
      <c r="AM35" s="5"/>
      <c r="AN35" s="5"/>
      <c r="AO35" s="5"/>
      <c r="AP35" s="5"/>
      <c r="AQ35" s="5"/>
      <c r="AR35" s="5"/>
      <c r="AS35" s="5"/>
      <c r="AT35" s="5"/>
      <c r="AU35" s="5"/>
      <c r="AV35" s="5"/>
    </row>
    <row r="36" spans="1:48" s="3" customFormat="1" ht="18" customHeight="1" thickBot="1" x14ac:dyDescent="0.3">
      <c r="A36" s="139" t="s">
        <v>0</v>
      </c>
      <c r="B36" s="175"/>
      <c r="C36" s="173" t="s">
        <v>201</v>
      </c>
      <c r="D36" s="132"/>
      <c r="E36" s="178"/>
      <c r="F36" s="179"/>
      <c r="G36" s="154"/>
      <c r="H36" s="162"/>
      <c r="I36" s="158" t="s">
        <v>18</v>
      </c>
      <c r="J36" s="73" t="s">
        <v>118</v>
      </c>
      <c r="K36" s="245">
        <v>42538</v>
      </c>
      <c r="L36" s="245">
        <v>42580</v>
      </c>
      <c r="M36" s="245" t="s">
        <v>331</v>
      </c>
      <c r="N36" s="245">
        <v>42606</v>
      </c>
      <c r="O36" s="245">
        <v>42620</v>
      </c>
      <c r="P36" s="245">
        <f>IF(O36="","",WORKDAY(O36,O$10-P$10,Settings!$D$4:$D$211))</f>
        <v>42622</v>
      </c>
      <c r="Q36" s="245">
        <f>IF(P36="","",WORKDAY(P36,P$10-Q$10,Settings!$D$4:$D$211))</f>
        <v>42627</v>
      </c>
      <c r="R36" s="245">
        <f>IF(Q36="","",WORKDAY(Q36,Q$10-R$10,Settings!$D$4:$D$211))</f>
        <v>42629</v>
      </c>
      <c r="S36" s="370">
        <f>IF(R36="","",WORKDAY(R36,R$10-S$10,Settings!$D$4:$D$211))</f>
        <v>42633</v>
      </c>
      <c r="T36" s="239">
        <f>IF(S36="","",WORKDAY(S36,S$10-T$10,Settings!$D$4:$D$211))</f>
        <v>42648</v>
      </c>
      <c r="U36" s="239">
        <f>IF(T36="","",WORKDAY(T36,T$10-U$10,Settings!$D$4:$D$211))</f>
        <v>42649</v>
      </c>
      <c r="V36" s="240"/>
      <c r="W36" s="240"/>
      <c r="X36" s="239">
        <f>IF(U36="","",WORKDAY(U36,U$10-X$10,Settings!$D$4:$D$211))</f>
        <v>42655</v>
      </c>
      <c r="Y36" s="420"/>
      <c r="Z36" s="384"/>
      <c r="AA36" s="249"/>
      <c r="AB36" s="253"/>
      <c r="AC36" s="253"/>
      <c r="AD36" s="5"/>
      <c r="AE36" s="5"/>
      <c r="AF36" s="5"/>
      <c r="AG36" s="5"/>
      <c r="AH36" s="5"/>
      <c r="AI36" s="5"/>
      <c r="AJ36" s="5"/>
      <c r="AK36" s="5"/>
      <c r="AL36" s="5"/>
      <c r="AM36" s="5"/>
      <c r="AN36" s="5"/>
      <c r="AO36" s="5"/>
      <c r="AP36" s="5"/>
      <c r="AQ36" s="5"/>
      <c r="AR36" s="5"/>
      <c r="AS36" s="5"/>
      <c r="AT36" s="5"/>
      <c r="AU36" s="5"/>
      <c r="AV36" s="5"/>
    </row>
    <row r="37" spans="1:48" s="3" customFormat="1" ht="18" customHeight="1" x14ac:dyDescent="0.25">
      <c r="A37" s="138" t="s">
        <v>0</v>
      </c>
      <c r="B37" s="174" t="s">
        <v>29</v>
      </c>
      <c r="C37" s="182">
        <v>1831598</v>
      </c>
      <c r="D37" s="172"/>
      <c r="E37" s="177"/>
      <c r="F37" s="174">
        <v>1</v>
      </c>
      <c r="G37" s="153"/>
      <c r="H37" s="176" t="s">
        <v>16</v>
      </c>
      <c r="I37" s="157" t="s">
        <v>17</v>
      </c>
      <c r="J37" s="72"/>
      <c r="K37" s="72">
        <f>WORKDAY($X37,-K$9,Settings!$D$4:$D$211)</f>
        <v>42509</v>
      </c>
      <c r="L37" s="72">
        <f>WORKDAY($X37,-L$9,Settings!$D$4:$D$211)</f>
        <v>42510</v>
      </c>
      <c r="M37" s="72">
        <f>WORKDAY($X37,-M$9,Settings!$D$4:$D$211)</f>
        <v>42517</v>
      </c>
      <c r="N37" s="72">
        <f>WORKDAY($X37,-N$9,Settings!$D$4:$D$211)</f>
        <v>42521</v>
      </c>
      <c r="O37" s="72">
        <f>WORKDAY($X37,-O$9,Settings!$D$4:$D$211)</f>
        <v>42523</v>
      </c>
      <c r="P37" s="72">
        <f>WORKDAY($X37,-P$9,Settings!$D$4:$D$211)</f>
        <v>42527</v>
      </c>
      <c r="Q37" s="72">
        <f>WORKDAY($X37,-Q$9,Settings!$D$4:$D$211)</f>
        <v>42530</v>
      </c>
      <c r="R37" s="369">
        <f>WORKDAY($X37,-R$9,Settings!$D$4:$D$211)</f>
        <v>42534</v>
      </c>
      <c r="S37" s="61">
        <f>WORKDAY($X37,-S$9,Settings!$D$4:$D$211)</f>
        <v>42538</v>
      </c>
      <c r="T37" s="61">
        <f>WORKDAY($X37,-T$9,Settings!$D$4:$D$211)</f>
        <v>42563</v>
      </c>
      <c r="U37" s="61">
        <f>WORKDAY($X37,-U$9,Settings!$D$4:$D$211)</f>
        <v>42566</v>
      </c>
      <c r="V37" s="134"/>
      <c r="W37" s="134"/>
      <c r="X37" s="205">
        <v>42573</v>
      </c>
      <c r="Y37" s="420"/>
      <c r="Z37" s="361" t="s">
        <v>345</v>
      </c>
      <c r="AA37" s="251"/>
      <c r="AB37" s="248"/>
      <c r="AC37" s="248"/>
      <c r="AD37" s="5"/>
      <c r="AE37" s="5"/>
      <c r="AF37" s="5"/>
      <c r="AG37" s="5"/>
      <c r="AH37" s="5"/>
      <c r="AI37" s="5"/>
      <c r="AJ37" s="5"/>
      <c r="AK37" s="5"/>
      <c r="AL37" s="5"/>
      <c r="AM37" s="5"/>
      <c r="AN37" s="5"/>
      <c r="AO37" s="5"/>
      <c r="AP37" s="5"/>
      <c r="AQ37" s="5"/>
      <c r="AR37" s="5"/>
      <c r="AS37" s="5"/>
      <c r="AT37" s="5"/>
      <c r="AU37" s="5"/>
      <c r="AV37" s="5"/>
    </row>
    <row r="38" spans="1:48" s="3" customFormat="1" ht="18" customHeight="1" thickBot="1" x14ac:dyDescent="0.3">
      <c r="A38" s="139" t="s">
        <v>0</v>
      </c>
      <c r="B38" s="175"/>
      <c r="C38" s="173" t="s">
        <v>186</v>
      </c>
      <c r="D38" s="132"/>
      <c r="E38" s="178"/>
      <c r="F38" s="179"/>
      <c r="G38" s="154"/>
      <c r="H38" s="162"/>
      <c r="I38" s="158" t="s">
        <v>18</v>
      </c>
      <c r="J38" s="73" t="s">
        <v>118</v>
      </c>
      <c r="K38" s="245"/>
      <c r="L38" s="245">
        <v>42578</v>
      </c>
      <c r="M38" s="245">
        <v>42606</v>
      </c>
      <c r="N38" s="245">
        <v>42627</v>
      </c>
      <c r="O38" s="245">
        <f>IF(N38="","",WORKDAY(N38,N$10-O$10,Settings!$D$4:$D$211))</f>
        <v>42629</v>
      </c>
      <c r="P38" s="245">
        <f>IF(O38="","",WORKDAY(O38,O$10-P$10,Settings!$D$4:$D$211))</f>
        <v>42633</v>
      </c>
      <c r="Q38" s="245">
        <f>IF(P38="","",WORKDAY(P38,P$10-Q$10,Settings!$D$4:$D$211))</f>
        <v>42636</v>
      </c>
      <c r="R38" s="370">
        <f>IF(Q38="","",WORKDAY(Q38,Q$10-R$10,Settings!$D$4:$D$211))</f>
        <v>42640</v>
      </c>
      <c r="S38" s="239">
        <f>IF(R38="","",WORKDAY(R38,R$10-S$10,Settings!$D$4:$D$211))</f>
        <v>42642</v>
      </c>
      <c r="T38" s="239">
        <f>IF(S38="","",WORKDAY(S38,S$10-T$10,Settings!$D$4:$D$211))</f>
        <v>42657</v>
      </c>
      <c r="U38" s="239">
        <f>IF(T38="","",WORKDAY(T38,T$10-U$10,Settings!$D$4:$D$211))</f>
        <v>42660</v>
      </c>
      <c r="V38" s="240"/>
      <c r="W38" s="240"/>
      <c r="X38" s="239">
        <f>IF(U38="","",WORKDAY(U38,U$10-X$10,Settings!$D$4:$D$211))</f>
        <v>42664</v>
      </c>
      <c r="Y38" s="421"/>
      <c r="Z38" s="363"/>
      <c r="AA38" s="249"/>
      <c r="AB38" s="253"/>
      <c r="AC38" s="253"/>
      <c r="AD38" s="5"/>
      <c r="AE38" s="5"/>
      <c r="AF38" s="5"/>
      <c r="AG38" s="5"/>
      <c r="AH38" s="5"/>
      <c r="AI38" s="5"/>
      <c r="AJ38" s="5"/>
      <c r="AK38" s="5"/>
      <c r="AL38" s="5"/>
      <c r="AM38" s="5"/>
      <c r="AN38" s="5"/>
      <c r="AO38" s="5"/>
      <c r="AP38" s="5"/>
      <c r="AQ38" s="5"/>
      <c r="AR38" s="5"/>
      <c r="AS38" s="5"/>
      <c r="AT38" s="5"/>
      <c r="AU38" s="5"/>
      <c r="AV38" s="5"/>
    </row>
    <row r="39" spans="1:48" s="3" customFormat="1" ht="18" customHeight="1" x14ac:dyDescent="0.25">
      <c r="A39" s="138" t="s">
        <v>0</v>
      </c>
      <c r="B39" s="174" t="s">
        <v>29</v>
      </c>
      <c r="C39" s="182">
        <v>1833616</v>
      </c>
      <c r="D39" s="172"/>
      <c r="E39" s="177"/>
      <c r="F39" s="174">
        <v>1</v>
      </c>
      <c r="G39" s="153"/>
      <c r="H39" s="176" t="s">
        <v>16</v>
      </c>
      <c r="I39" s="157" t="s">
        <v>17</v>
      </c>
      <c r="J39" s="72"/>
      <c r="K39" s="72">
        <f>WORKDAY($X39,-K$9,Settings!$D$4:$D$211)</f>
        <v>42509</v>
      </c>
      <c r="L39" s="72">
        <f>WORKDAY($X39,-L$9,Settings!$D$4:$D$211)</f>
        <v>42510</v>
      </c>
      <c r="M39" s="72">
        <f>WORKDAY($X39,-M$9,Settings!$D$4:$D$211)</f>
        <v>42517</v>
      </c>
      <c r="N39" s="72">
        <f>WORKDAY($X39,-N$9,Settings!$D$4:$D$211)</f>
        <v>42521</v>
      </c>
      <c r="O39" s="72">
        <f>WORKDAY($X39,-O$9,Settings!$D$4:$D$211)</f>
        <v>42523</v>
      </c>
      <c r="P39" s="72">
        <f>WORKDAY($X39,-P$9,Settings!$D$4:$D$211)</f>
        <v>42527</v>
      </c>
      <c r="Q39" s="72">
        <f>WORKDAY($X39,-Q$9,Settings!$D$4:$D$211)</f>
        <v>42530</v>
      </c>
      <c r="R39" s="369">
        <f>WORKDAY($X39,-R$9,Settings!$D$4:$D$211)</f>
        <v>42534</v>
      </c>
      <c r="S39" s="61">
        <f>WORKDAY($X39,-S$9,Settings!$D$4:$D$211)</f>
        <v>42538</v>
      </c>
      <c r="T39" s="61">
        <f>WORKDAY($X39,-T$9,Settings!$D$4:$D$211)</f>
        <v>42563</v>
      </c>
      <c r="U39" s="61">
        <f>WORKDAY($X39,-U$9,Settings!$D$4:$D$211)</f>
        <v>42566</v>
      </c>
      <c r="V39" s="134"/>
      <c r="W39" s="134"/>
      <c r="X39" s="205">
        <v>42573</v>
      </c>
      <c r="Y39" s="426" t="s">
        <v>302</v>
      </c>
      <c r="Z39" s="361"/>
      <c r="AA39" s="251"/>
      <c r="AB39" s="248"/>
      <c r="AC39" s="248"/>
      <c r="AD39" s="5"/>
      <c r="AE39" s="5"/>
      <c r="AF39" s="5"/>
      <c r="AG39" s="5"/>
      <c r="AH39" s="5"/>
      <c r="AI39" s="5"/>
      <c r="AJ39" s="5"/>
      <c r="AK39" s="5"/>
      <c r="AL39" s="5"/>
      <c r="AM39" s="5"/>
      <c r="AN39" s="5"/>
      <c r="AO39" s="5"/>
      <c r="AP39" s="5"/>
      <c r="AQ39" s="5"/>
      <c r="AR39" s="5"/>
      <c r="AS39" s="5"/>
      <c r="AT39" s="5"/>
      <c r="AU39" s="5"/>
      <c r="AV39" s="5"/>
    </row>
    <row r="40" spans="1:48" s="3" customFormat="1" ht="18" customHeight="1" thickBot="1" x14ac:dyDescent="0.3">
      <c r="A40" s="139" t="s">
        <v>0</v>
      </c>
      <c r="B40" s="175"/>
      <c r="C40" s="173" t="s">
        <v>183</v>
      </c>
      <c r="D40" s="132"/>
      <c r="E40" s="178"/>
      <c r="F40" s="179"/>
      <c r="G40" s="154"/>
      <c r="H40" s="162"/>
      <c r="I40" s="158" t="s">
        <v>18</v>
      </c>
      <c r="J40" s="73" t="s">
        <v>118</v>
      </c>
      <c r="K40" s="245"/>
      <c r="L40" s="245">
        <v>42536</v>
      </c>
      <c r="M40" s="245">
        <v>42551</v>
      </c>
      <c r="N40" s="245">
        <v>42564</v>
      </c>
      <c r="O40" s="245">
        <v>42566</v>
      </c>
      <c r="P40" s="245">
        <v>42576</v>
      </c>
      <c r="Q40" s="245">
        <v>42577</v>
      </c>
      <c r="R40" s="370">
        <v>42604</v>
      </c>
      <c r="S40" s="239">
        <v>42604</v>
      </c>
      <c r="T40" s="239">
        <v>42628</v>
      </c>
      <c r="U40" s="239">
        <f>IF(T40="","",WORKDAY(T40,T$10-U$10,Settings!$D$4:$D$211))</f>
        <v>42629</v>
      </c>
      <c r="V40" s="240"/>
      <c r="W40" s="240"/>
      <c r="X40" s="239">
        <f>IF(U40="","",WORKDAY(U40,U$9-X$9,Settings!$D$4:$D$211))</f>
        <v>42636</v>
      </c>
      <c r="Y40" s="426"/>
      <c r="Z40" s="363"/>
      <c r="AA40" s="249"/>
      <c r="AB40" s="253"/>
      <c r="AC40" s="253"/>
      <c r="AD40" s="5"/>
      <c r="AE40" s="5"/>
      <c r="AF40" s="5"/>
      <c r="AG40" s="5"/>
      <c r="AH40" s="5"/>
      <c r="AI40" s="5"/>
      <c r="AJ40" s="5"/>
      <c r="AK40" s="5"/>
      <c r="AL40" s="5"/>
      <c r="AM40" s="5"/>
      <c r="AN40" s="5"/>
      <c r="AO40" s="5"/>
      <c r="AP40" s="5"/>
      <c r="AQ40" s="5"/>
      <c r="AR40" s="5"/>
      <c r="AS40" s="5"/>
      <c r="AT40" s="5"/>
      <c r="AU40" s="5"/>
      <c r="AV40" s="5"/>
    </row>
    <row r="41" spans="1:48" s="3" customFormat="1" ht="18" customHeight="1" x14ac:dyDescent="0.25">
      <c r="A41" s="138" t="s">
        <v>0</v>
      </c>
      <c r="B41" s="174" t="s">
        <v>29</v>
      </c>
      <c r="C41" s="182">
        <v>1833615</v>
      </c>
      <c r="D41" s="172"/>
      <c r="E41" s="177"/>
      <c r="F41" s="174">
        <v>1</v>
      </c>
      <c r="G41" s="153"/>
      <c r="H41" s="176" t="s">
        <v>16</v>
      </c>
      <c r="I41" s="157" t="s">
        <v>17</v>
      </c>
      <c r="J41" s="72"/>
      <c r="K41" s="72">
        <f>WORKDAY($X41,-K$9,Settings!$D$4:$D$211)</f>
        <v>42509</v>
      </c>
      <c r="L41" s="72">
        <f>WORKDAY($X41,-L$9,Settings!$D$4:$D$211)</f>
        <v>42510</v>
      </c>
      <c r="M41" s="72">
        <f>WORKDAY($X41,-M$9,Settings!$D$4:$D$211)</f>
        <v>42517</v>
      </c>
      <c r="N41" s="72">
        <f>WORKDAY($X41,-N$9,Settings!$D$4:$D$211)</f>
        <v>42521</v>
      </c>
      <c r="O41" s="72">
        <f>WORKDAY($X41,-O$9,Settings!$D$4:$D$211)</f>
        <v>42523</v>
      </c>
      <c r="P41" s="72">
        <f>WORKDAY($X41,-P$9,Settings!$D$4:$D$211)</f>
        <v>42527</v>
      </c>
      <c r="Q41" s="72">
        <f>WORKDAY($X41,-Q$9,Settings!$D$4:$D$211)</f>
        <v>42530</v>
      </c>
      <c r="R41" s="369">
        <f>WORKDAY($X41,-R$9,Settings!$D$4:$D$211)</f>
        <v>42534</v>
      </c>
      <c r="S41" s="61">
        <f>WORKDAY($X41,-S$9,Settings!$D$4:$D$211)</f>
        <v>42538</v>
      </c>
      <c r="T41" s="61">
        <f>WORKDAY($X41,-T$9,Settings!$D$4:$D$211)</f>
        <v>42563</v>
      </c>
      <c r="U41" s="61">
        <f>WORKDAY($X41,-U$9,Settings!$D$4:$D$211)</f>
        <v>42566</v>
      </c>
      <c r="V41" s="134"/>
      <c r="W41" s="134"/>
      <c r="X41" s="205">
        <v>42573</v>
      </c>
      <c r="Y41" s="426"/>
      <c r="Z41" s="361"/>
      <c r="AA41" s="251" t="s">
        <v>308</v>
      </c>
      <c r="AB41" s="248"/>
      <c r="AC41" s="248"/>
      <c r="AD41" s="5"/>
      <c r="AE41" s="5"/>
      <c r="AF41" s="5"/>
      <c r="AG41" s="5"/>
      <c r="AH41" s="5"/>
      <c r="AI41" s="5"/>
      <c r="AJ41" s="5"/>
      <c r="AK41" s="5"/>
      <c r="AL41" s="5"/>
      <c r="AM41" s="5"/>
      <c r="AN41" s="5"/>
      <c r="AO41" s="5"/>
      <c r="AP41" s="5"/>
      <c r="AQ41" s="5"/>
      <c r="AR41" s="5"/>
      <c r="AS41" s="5"/>
      <c r="AT41" s="5"/>
      <c r="AU41" s="5"/>
      <c r="AV41" s="5"/>
    </row>
    <row r="42" spans="1:48" s="3" customFormat="1" ht="18" customHeight="1" thickBot="1" x14ac:dyDescent="0.3">
      <c r="A42" s="139" t="s">
        <v>0</v>
      </c>
      <c r="B42" s="175"/>
      <c r="C42" s="173" t="s">
        <v>185</v>
      </c>
      <c r="D42" s="132"/>
      <c r="E42" s="178"/>
      <c r="F42" s="179"/>
      <c r="G42" s="154"/>
      <c r="H42" s="162"/>
      <c r="I42" s="158" t="s">
        <v>18</v>
      </c>
      <c r="J42" s="73" t="s">
        <v>118</v>
      </c>
      <c r="K42" s="245"/>
      <c r="L42" s="245">
        <v>42535</v>
      </c>
      <c r="M42" s="245">
        <v>42551</v>
      </c>
      <c r="N42" s="245">
        <v>42563</v>
      </c>
      <c r="O42" s="245">
        <v>42566</v>
      </c>
      <c r="P42" s="245">
        <v>42578</v>
      </c>
      <c r="Q42" s="245">
        <f>IF(P42="","",WORKDAY(P42,P$10-Q$10,Settings!$D$4:$D$211))</f>
        <v>42583</v>
      </c>
      <c r="R42" s="370">
        <v>42604</v>
      </c>
      <c r="S42" s="239">
        <f>IF(R42="","",WORKDAY(R42,R$10-S$10,Settings!$D$4:$D$211))</f>
        <v>42606</v>
      </c>
      <c r="T42" s="239">
        <v>42628</v>
      </c>
      <c r="U42" s="239">
        <f>IF(T42="","",WORKDAY(T42,T$10-U$10,Settings!$D$4:$D$211))</f>
        <v>42629</v>
      </c>
      <c r="V42" s="240"/>
      <c r="W42" s="240"/>
      <c r="X42" s="239">
        <f>IF(U42="","",WORKDAY(U42,U$9-X$9,Settings!$D$4:$D$211))</f>
        <v>42636</v>
      </c>
      <c r="Y42" s="427"/>
      <c r="Z42" s="363"/>
      <c r="AA42" s="249"/>
      <c r="AB42" s="253"/>
      <c r="AC42" s="253"/>
      <c r="AD42" s="5"/>
      <c r="AE42" s="5"/>
      <c r="AF42" s="5"/>
      <c r="AG42" s="5"/>
      <c r="AH42" s="5"/>
      <c r="AI42" s="5"/>
      <c r="AJ42" s="5"/>
      <c r="AK42" s="5"/>
      <c r="AL42" s="5"/>
      <c r="AM42" s="5"/>
      <c r="AN42" s="5"/>
      <c r="AO42" s="5"/>
      <c r="AP42" s="5"/>
      <c r="AQ42" s="5"/>
      <c r="AR42" s="5"/>
      <c r="AS42" s="5"/>
      <c r="AT42" s="5"/>
      <c r="AU42" s="5"/>
      <c r="AV42" s="5"/>
    </row>
    <row r="43" spans="1:48" s="3" customFormat="1" ht="18" customHeight="1" x14ac:dyDescent="0.25">
      <c r="A43" s="138"/>
      <c r="B43" s="174" t="s">
        <v>29</v>
      </c>
      <c r="C43" s="182" t="s">
        <v>309</v>
      </c>
      <c r="D43" s="172"/>
      <c r="E43" s="177"/>
      <c r="F43" s="367">
        <v>7</v>
      </c>
      <c r="G43" s="153"/>
      <c r="H43" s="176" t="s">
        <v>16</v>
      </c>
      <c r="I43" s="272" t="s">
        <v>17</v>
      </c>
      <c r="J43" s="72"/>
      <c r="K43" s="72" t="e">
        <f>WORKDAY($X43,-K$10,Settings!$D$4:$D$211)</f>
        <v>#NUM!</v>
      </c>
      <c r="L43" s="72" t="e">
        <f>WORKDAY($X43,-L$10,Settings!$D$4:$D$211)</f>
        <v>#NUM!</v>
      </c>
      <c r="M43" s="72" t="e">
        <f>WORKDAY($X43,-M$10,Settings!$D$4:$D$211)</f>
        <v>#NUM!</v>
      </c>
      <c r="N43" s="72" t="e">
        <f>WORKDAY($X43,-N$10,Settings!$D$4:$D$211)</f>
        <v>#NUM!</v>
      </c>
      <c r="O43" s="72" t="e">
        <f>WORKDAY($X43,-O$10,Settings!$D$4:$D$211)</f>
        <v>#NUM!</v>
      </c>
      <c r="P43" s="72" t="e">
        <f>WORKDAY($X43,-P$10,Settings!$D$4:$D$211)</f>
        <v>#NUM!</v>
      </c>
      <c r="Q43" s="72" t="e">
        <f>WORKDAY($X43,-Q$10,Settings!$D$4:$D$211)</f>
        <v>#NUM!</v>
      </c>
      <c r="R43" s="72" t="e">
        <f>WORKDAY($X43,-R$10,Settings!$D$4:$D$211)</f>
        <v>#NUM!</v>
      </c>
      <c r="S43" s="369" t="e">
        <f>WORKDAY($X43,-S$10,Settings!$D$4:$D$211)</f>
        <v>#NUM!</v>
      </c>
      <c r="T43" s="61" t="e">
        <f>WORKDAY($X43,-T$10,Settings!$D$4:$D$211)</f>
        <v>#NUM!</v>
      </c>
      <c r="U43" s="61" t="e">
        <f>WORKDAY($X43,-U$10,Settings!$D$4:$D$211)</f>
        <v>#NUM!</v>
      </c>
      <c r="V43" s="134"/>
      <c r="W43" s="134"/>
      <c r="X43" s="205"/>
      <c r="Y43" s="422" t="s">
        <v>326</v>
      </c>
      <c r="Z43" s="135"/>
      <c r="AA43" s="251"/>
      <c r="AB43" s="248"/>
      <c r="AC43" s="248"/>
      <c r="AD43" s="5"/>
      <c r="AE43" s="5"/>
      <c r="AF43" s="5"/>
      <c r="AG43" s="5"/>
      <c r="AH43" s="5"/>
      <c r="AI43" s="5"/>
      <c r="AJ43" s="5"/>
      <c r="AK43" s="5"/>
      <c r="AL43" s="5"/>
      <c r="AM43" s="5"/>
      <c r="AN43" s="5"/>
      <c r="AO43" s="5"/>
      <c r="AP43" s="5"/>
      <c r="AQ43" s="5"/>
      <c r="AR43" s="5"/>
      <c r="AS43" s="5"/>
      <c r="AT43" s="5"/>
      <c r="AU43" s="5"/>
      <c r="AV43" s="5"/>
    </row>
    <row r="44" spans="1:48" s="3" customFormat="1" ht="18" customHeight="1" thickBot="1" x14ac:dyDescent="0.3">
      <c r="A44" s="139"/>
      <c r="B44" s="175"/>
      <c r="C44" s="173"/>
      <c r="D44" s="132"/>
      <c r="E44" s="178"/>
      <c r="F44" s="179"/>
      <c r="G44" s="154"/>
      <c r="H44" s="162"/>
      <c r="I44" s="273" t="s">
        <v>18</v>
      </c>
      <c r="J44" s="73"/>
      <c r="K44" s="245"/>
      <c r="L44" s="245"/>
      <c r="M44" s="245">
        <v>42633</v>
      </c>
      <c r="N44" s="245">
        <f>IF(M44="","",WORKDAY(M44,M$10-N$10,Settings!$D$4:$D$211))</f>
        <v>42635</v>
      </c>
      <c r="O44" s="245">
        <f>IF(N44="","",WORKDAY(N44,N$10-O$10,Settings!$D$4:$D$211))</f>
        <v>42639</v>
      </c>
      <c r="P44" s="245">
        <f>IF(O44="","",WORKDAY(O44,O$10-P$10,Settings!$D$4:$D$211))</f>
        <v>42641</v>
      </c>
      <c r="Q44" s="245">
        <f>IF(P44="","",WORKDAY(P44,P$10-Q$10,Settings!$D$4:$D$211))</f>
        <v>42646</v>
      </c>
      <c r="R44" s="245">
        <v>42641</v>
      </c>
      <c r="S44" s="370">
        <f>IF(R44="","",WORKDAY(R44,R$10-S$10,Settings!$D$4:$D$211))</f>
        <v>42643</v>
      </c>
      <c r="T44" s="239">
        <f>IF(S44="","",WORKDAY(S44,S$10-T$10,Settings!$D$4:$D$211))</f>
        <v>42660</v>
      </c>
      <c r="U44" s="239">
        <f>IF(T44="","",WORKDAY(T44,T$10-U$10,Settings!$D$4:$D$211))</f>
        <v>42661</v>
      </c>
      <c r="V44" s="240"/>
      <c r="W44" s="240"/>
      <c r="X44" s="239">
        <f>IF(U44="","",WORKDAY(U44,U$10-X$10,Settings!$D$4:$D$211))</f>
        <v>42667</v>
      </c>
      <c r="Y44" s="423"/>
      <c r="Z44" s="62"/>
      <c r="AA44" s="249"/>
      <c r="AB44" s="253"/>
      <c r="AC44" s="253"/>
      <c r="AD44" s="5"/>
      <c r="AE44" s="5"/>
      <c r="AF44" s="5"/>
      <c r="AG44" s="5"/>
      <c r="AH44" s="5"/>
      <c r="AI44" s="5"/>
      <c r="AJ44" s="5"/>
      <c r="AK44" s="5"/>
      <c r="AL44" s="5"/>
      <c r="AM44" s="5"/>
      <c r="AN44" s="5"/>
      <c r="AO44" s="5"/>
      <c r="AP44" s="5"/>
      <c r="AQ44" s="5"/>
      <c r="AR44" s="5"/>
      <c r="AS44" s="5"/>
      <c r="AT44" s="5"/>
      <c r="AU44" s="5"/>
      <c r="AV44" s="5"/>
    </row>
    <row r="45" spans="1:48" s="3" customFormat="1" ht="18" customHeight="1" x14ac:dyDescent="0.25">
      <c r="A45" s="138"/>
      <c r="B45" s="174" t="s">
        <v>29</v>
      </c>
      <c r="C45" s="182" t="s">
        <v>310</v>
      </c>
      <c r="D45" s="172"/>
      <c r="E45" s="177"/>
      <c r="F45" s="367">
        <v>7</v>
      </c>
      <c r="G45" s="153"/>
      <c r="H45" s="176" t="s">
        <v>16</v>
      </c>
      <c r="I45" s="272" t="s">
        <v>17</v>
      </c>
      <c r="J45" s="72"/>
      <c r="K45" s="72" t="e">
        <f>WORKDAY($X45,-K$10,Settings!$D$4:$D$211)</f>
        <v>#NUM!</v>
      </c>
      <c r="L45" s="72" t="e">
        <f>WORKDAY($X45,-L$10,Settings!$D$4:$D$211)</f>
        <v>#NUM!</v>
      </c>
      <c r="M45" s="72" t="e">
        <f>WORKDAY($X45,-M$10,Settings!$D$4:$D$211)</f>
        <v>#NUM!</v>
      </c>
      <c r="N45" s="72" t="e">
        <f>WORKDAY($X45,-N$10,Settings!$D$4:$D$211)</f>
        <v>#NUM!</v>
      </c>
      <c r="O45" s="72" t="e">
        <f>WORKDAY($X45,-O$10,Settings!$D$4:$D$211)</f>
        <v>#NUM!</v>
      </c>
      <c r="P45" s="72" t="e">
        <f>WORKDAY($X45,-P$10,Settings!$D$4:$D$211)</f>
        <v>#NUM!</v>
      </c>
      <c r="Q45" s="72" t="e">
        <f>WORKDAY($X45,-Q$10,Settings!$D$4:$D$211)</f>
        <v>#NUM!</v>
      </c>
      <c r="R45" s="72" t="e">
        <f>WORKDAY($X45,-R$10,Settings!$D$4:$D$211)</f>
        <v>#NUM!</v>
      </c>
      <c r="S45" s="369" t="e">
        <f>WORKDAY($X45,-S$10,Settings!$D$4:$D$211)</f>
        <v>#NUM!</v>
      </c>
      <c r="T45" s="61" t="e">
        <f>WORKDAY($X45,-T$10,Settings!$D$4:$D$211)</f>
        <v>#NUM!</v>
      </c>
      <c r="U45" s="61" t="e">
        <f>WORKDAY($X45,-U$10,Settings!$D$4:$D$211)</f>
        <v>#NUM!</v>
      </c>
      <c r="V45" s="134"/>
      <c r="W45" s="134"/>
      <c r="X45" s="205"/>
      <c r="Y45" s="422" t="s">
        <v>313</v>
      </c>
      <c r="Z45" s="135"/>
      <c r="AA45" s="251"/>
      <c r="AB45" s="248"/>
      <c r="AC45" s="248"/>
      <c r="AD45" s="5"/>
      <c r="AE45" s="5"/>
      <c r="AF45" s="5"/>
      <c r="AG45" s="5"/>
      <c r="AH45" s="5"/>
      <c r="AI45" s="5"/>
      <c r="AJ45" s="5"/>
      <c r="AK45" s="5"/>
      <c r="AL45" s="5"/>
      <c r="AM45" s="5"/>
      <c r="AN45" s="5"/>
      <c r="AO45" s="5"/>
      <c r="AP45" s="5"/>
      <c r="AQ45" s="5"/>
      <c r="AR45" s="5"/>
      <c r="AS45" s="5"/>
      <c r="AT45" s="5"/>
      <c r="AU45" s="5"/>
      <c r="AV45" s="5"/>
    </row>
    <row r="46" spans="1:48" s="3" customFormat="1" ht="18.75" customHeight="1" thickBot="1" x14ac:dyDescent="0.3">
      <c r="A46" s="139"/>
      <c r="B46" s="175"/>
      <c r="C46" s="173"/>
      <c r="D46" s="132"/>
      <c r="E46" s="178"/>
      <c r="F46" s="179"/>
      <c r="G46" s="154"/>
      <c r="H46" s="162"/>
      <c r="I46" s="273" t="s">
        <v>18</v>
      </c>
      <c r="J46" s="73"/>
      <c r="K46" s="245"/>
      <c r="L46" s="245">
        <v>42632</v>
      </c>
      <c r="M46" s="245">
        <f>IF(L46="","",WORKDAY(L46,L$10-M$10,Settings!$D$4:$D$211))</f>
        <v>42639</v>
      </c>
      <c r="N46" s="245">
        <f>IF(M46="","",WORKDAY(M46,M$10-N$10,Settings!$D$4:$D$211))</f>
        <v>42641</v>
      </c>
      <c r="O46" s="245">
        <f>IF(N46="","",WORKDAY(N46,N$10-O$10,Settings!$D$4:$D$211))</f>
        <v>42643</v>
      </c>
      <c r="P46" s="245">
        <f>IF(O46="","",WORKDAY(O46,O$10-P$10,Settings!$D$4:$D$211))</f>
        <v>42647</v>
      </c>
      <c r="Q46" s="245">
        <f>IF(P46="","",WORKDAY(P46,P$10-Q$10,Settings!$D$4:$D$211))</f>
        <v>42650</v>
      </c>
      <c r="R46" s="245">
        <v>42641</v>
      </c>
      <c r="S46" s="370">
        <f>IF(R46="","",WORKDAY(R46,R$10-S$10,Settings!$D$4:$D$211))</f>
        <v>42643</v>
      </c>
      <c r="T46" s="239">
        <f>IF(S46="","",WORKDAY(S46,S$10-T$10,Settings!$D$4:$D$211))</f>
        <v>42660</v>
      </c>
      <c r="U46" s="239">
        <f>IF(T46="","",WORKDAY(T46,T$10-U$10,Settings!$D$4:$D$211))</f>
        <v>42661</v>
      </c>
      <c r="V46" s="240"/>
      <c r="W46" s="240"/>
      <c r="X46" s="239">
        <f>IF(U46="","",WORKDAY(U46,U$10-X$10,Settings!$D$4:$D$211))</f>
        <v>42667</v>
      </c>
      <c r="Y46" s="423"/>
      <c r="Z46" s="62"/>
      <c r="AA46" s="249"/>
      <c r="AB46" s="253"/>
      <c r="AC46" s="253"/>
      <c r="AD46" s="5"/>
      <c r="AE46" s="5"/>
      <c r="AF46" s="5"/>
      <c r="AG46" s="5"/>
      <c r="AH46" s="5"/>
      <c r="AI46" s="5"/>
      <c r="AJ46" s="5"/>
      <c r="AK46" s="5"/>
      <c r="AL46" s="5"/>
      <c r="AM46" s="5"/>
      <c r="AN46" s="5"/>
      <c r="AO46" s="5"/>
      <c r="AP46" s="5"/>
      <c r="AQ46" s="5"/>
      <c r="AR46" s="5"/>
      <c r="AS46" s="5"/>
      <c r="AT46" s="5"/>
      <c r="AU46" s="5"/>
      <c r="AV46" s="5"/>
    </row>
    <row r="47" spans="1:48" s="3" customFormat="1" ht="18" customHeight="1" x14ac:dyDescent="0.25">
      <c r="A47" s="138"/>
      <c r="B47" s="174" t="s">
        <v>29</v>
      </c>
      <c r="C47" s="182" t="s">
        <v>311</v>
      </c>
      <c r="D47" s="172"/>
      <c r="E47" s="177"/>
      <c r="F47" s="367">
        <v>7</v>
      </c>
      <c r="G47" s="153"/>
      <c r="H47" s="176" t="s">
        <v>16</v>
      </c>
      <c r="I47" s="272" t="s">
        <v>17</v>
      </c>
      <c r="J47" s="72"/>
      <c r="K47" s="72">
        <f>WORKDAY($X47,-K$10,Settings!$D$4:$D$211)</f>
        <v>42642</v>
      </c>
      <c r="L47" s="72">
        <f>WORKDAY($X47,-L$10,Settings!$D$4:$D$211)</f>
        <v>42643</v>
      </c>
      <c r="M47" s="72">
        <f>WORKDAY($X47,-M$10,Settings!$D$4:$D$211)</f>
        <v>42650</v>
      </c>
      <c r="N47" s="72">
        <f>WORKDAY($X47,-N$10,Settings!$D$4:$D$211)</f>
        <v>42654</v>
      </c>
      <c r="O47" s="72">
        <f>WORKDAY($X47,-O$10,Settings!$D$4:$D$211)</f>
        <v>42656</v>
      </c>
      <c r="P47" s="72">
        <f>WORKDAY($X47,-P$10,Settings!$D$4:$D$211)</f>
        <v>42660</v>
      </c>
      <c r="Q47" s="72">
        <f>WORKDAY($X47,-Q$10,Settings!$D$4:$D$211)</f>
        <v>42663</v>
      </c>
      <c r="R47" s="72">
        <f>WORKDAY($X47,-R$10,Settings!$D$4:$D$211)</f>
        <v>42667</v>
      </c>
      <c r="S47" s="369">
        <f>WORKDAY($X47,-S$10,Settings!$D$4:$D$211)</f>
        <v>42669</v>
      </c>
      <c r="T47" s="61">
        <f>WORKDAY($X47,-T$10,Settings!$D$4:$D$211)</f>
        <v>42684</v>
      </c>
      <c r="U47" s="61">
        <f>WORKDAY($X47,-U$10,Settings!$D$4:$D$211)</f>
        <v>42685</v>
      </c>
      <c r="V47" s="134"/>
      <c r="W47" s="134"/>
      <c r="X47" s="205">
        <v>42691</v>
      </c>
      <c r="Y47" s="422" t="s">
        <v>322</v>
      </c>
      <c r="Z47" s="135"/>
      <c r="AA47" s="251"/>
      <c r="AB47" s="248"/>
      <c r="AC47" s="248"/>
      <c r="AD47" s="5"/>
      <c r="AE47" s="5"/>
      <c r="AF47" s="5"/>
      <c r="AG47" s="5"/>
      <c r="AH47" s="5"/>
      <c r="AI47" s="5"/>
      <c r="AJ47" s="5"/>
      <c r="AK47" s="5"/>
      <c r="AL47" s="5"/>
      <c r="AM47" s="5"/>
      <c r="AN47" s="5"/>
      <c r="AO47" s="5"/>
      <c r="AP47" s="5"/>
      <c r="AQ47" s="5"/>
      <c r="AR47" s="5"/>
      <c r="AS47" s="5"/>
      <c r="AT47" s="5"/>
      <c r="AU47" s="5"/>
      <c r="AV47" s="5"/>
    </row>
    <row r="48" spans="1:48" s="3" customFormat="1" ht="18" customHeight="1" thickBot="1" x14ac:dyDescent="0.3">
      <c r="A48" s="139"/>
      <c r="B48" s="175"/>
      <c r="C48" s="173"/>
      <c r="D48" s="132"/>
      <c r="E48" s="178"/>
      <c r="F48" s="179"/>
      <c r="G48" s="154"/>
      <c r="H48" s="162"/>
      <c r="I48" s="273" t="s">
        <v>18</v>
      </c>
      <c r="J48" s="73"/>
      <c r="K48" s="245"/>
      <c r="L48" s="245">
        <v>42635</v>
      </c>
      <c r="M48" s="245">
        <v>42635</v>
      </c>
      <c r="N48" s="245">
        <v>42635</v>
      </c>
      <c r="O48" s="245">
        <v>42640</v>
      </c>
      <c r="P48" s="245">
        <v>42640</v>
      </c>
      <c r="Q48" s="245">
        <v>42641</v>
      </c>
      <c r="R48" s="245">
        <f>IF(Q48="","",WORKDAY(Q48,Q$10-R$10,Settings!$D$4:$D$211))</f>
        <v>42643</v>
      </c>
      <c r="S48" s="370">
        <f>IF(R48="","",WORKDAY(R48,R$10-S$10,Settings!$D$4:$D$211))</f>
        <v>42647</v>
      </c>
      <c r="T48" s="239">
        <f>IF(S48="","",WORKDAY(S48,S$10-T$10,Settings!$D$4:$D$211))</f>
        <v>42662</v>
      </c>
      <c r="U48" s="239">
        <f>IF(T48="","",WORKDAY(T48,T$10-U$10,Settings!$D$4:$D$211))</f>
        <v>42663</v>
      </c>
      <c r="V48" s="240"/>
      <c r="W48" s="240"/>
      <c r="X48" s="239">
        <f>IF(U48="","",WORKDAY(U48,U$10-X$10,Settings!$D$4:$D$211))</f>
        <v>42669</v>
      </c>
      <c r="Y48" s="423"/>
      <c r="Z48" s="62"/>
      <c r="AA48" s="249"/>
      <c r="AB48" s="253"/>
      <c r="AC48" s="253"/>
      <c r="AD48" s="5"/>
      <c r="AE48" s="5"/>
      <c r="AF48" s="5"/>
      <c r="AG48" s="5"/>
      <c r="AH48" s="5"/>
      <c r="AI48" s="5"/>
      <c r="AJ48" s="5"/>
      <c r="AK48" s="5"/>
      <c r="AL48" s="5"/>
      <c r="AM48" s="5"/>
      <c r="AN48" s="5"/>
      <c r="AO48" s="5"/>
      <c r="AP48" s="5"/>
      <c r="AQ48" s="5"/>
      <c r="AR48" s="5"/>
      <c r="AS48" s="5"/>
      <c r="AT48" s="5"/>
      <c r="AU48" s="5"/>
      <c r="AV48" s="5"/>
    </row>
    <row r="49" spans="1:48" s="3" customFormat="1" ht="18" customHeight="1" x14ac:dyDescent="0.25">
      <c r="A49" s="138"/>
      <c r="B49" s="174" t="s">
        <v>29</v>
      </c>
      <c r="C49" s="182" t="s">
        <v>312</v>
      </c>
      <c r="D49" s="172"/>
      <c r="E49" s="177"/>
      <c r="F49" s="367">
        <v>7</v>
      </c>
      <c r="G49" s="153"/>
      <c r="H49" s="176" t="s">
        <v>16</v>
      </c>
      <c r="I49" s="272" t="s">
        <v>17</v>
      </c>
      <c r="J49" s="72"/>
      <c r="K49" s="72">
        <f>WORKDAY($X49,-K$10,Settings!$D$4:$D$211)</f>
        <v>42677</v>
      </c>
      <c r="L49" s="369">
        <f>WORKDAY($X49,-L$10,Settings!$D$4:$D$211)</f>
        <v>42678</v>
      </c>
      <c r="M49" s="369">
        <f>WORKDAY($X49,-M$10,Settings!$D$4:$D$211)</f>
        <v>42685</v>
      </c>
      <c r="N49" s="61">
        <f>WORKDAY($X49,-N$10,Settings!$D$4:$D$211)</f>
        <v>42689</v>
      </c>
      <c r="O49" s="61">
        <f>WORKDAY($X49,-O$10,Settings!$D$4:$D$211)</f>
        <v>42691</v>
      </c>
      <c r="P49" s="61">
        <f>WORKDAY($X49,-P$10,Settings!$D$4:$D$211)</f>
        <v>42695</v>
      </c>
      <c r="Q49" s="61">
        <f>WORKDAY($X49,-Q$10,Settings!$D$4:$D$211)</f>
        <v>42698</v>
      </c>
      <c r="R49" s="61">
        <f>WORKDAY($X49,-R$10,Settings!$D$4:$D$211)</f>
        <v>42702</v>
      </c>
      <c r="S49" s="61">
        <f>WORKDAY($X49,-S$10,Settings!$D$4:$D$211)</f>
        <v>42704</v>
      </c>
      <c r="T49" s="61">
        <f>WORKDAY($X49,-T$10,Settings!$D$4:$D$211)</f>
        <v>42719</v>
      </c>
      <c r="U49" s="61">
        <f>WORKDAY($X49,-U$10,Settings!$D$4:$D$211)</f>
        <v>42720</v>
      </c>
      <c r="V49" s="134"/>
      <c r="W49" s="134"/>
      <c r="X49" s="205">
        <v>42726</v>
      </c>
      <c r="Y49" s="422" t="s">
        <v>323</v>
      </c>
      <c r="Z49" s="135"/>
      <c r="AA49" s="251"/>
      <c r="AB49" s="248"/>
      <c r="AC49" s="248"/>
      <c r="AD49" s="5"/>
      <c r="AE49" s="5"/>
      <c r="AF49" s="5"/>
      <c r="AG49" s="5"/>
      <c r="AH49" s="5"/>
      <c r="AI49" s="5"/>
      <c r="AJ49" s="5"/>
      <c r="AK49" s="5"/>
      <c r="AL49" s="5"/>
      <c r="AM49" s="5"/>
      <c r="AN49" s="5"/>
      <c r="AO49" s="5"/>
      <c r="AP49" s="5"/>
      <c r="AQ49" s="5"/>
      <c r="AR49" s="5"/>
      <c r="AS49" s="5"/>
      <c r="AT49" s="5"/>
      <c r="AU49" s="5"/>
      <c r="AV49" s="5"/>
    </row>
    <row r="50" spans="1:48" s="3" customFormat="1" ht="18" customHeight="1" x14ac:dyDescent="0.25">
      <c r="A50" s="139"/>
      <c r="B50" s="175"/>
      <c r="C50" s="173"/>
      <c r="D50" s="132"/>
      <c r="E50" s="178"/>
      <c r="F50" s="179"/>
      <c r="G50" s="154"/>
      <c r="H50" s="162"/>
      <c r="I50" s="273" t="s">
        <v>18</v>
      </c>
      <c r="J50" s="73"/>
      <c r="K50" s="245"/>
      <c r="L50" s="370">
        <v>42646</v>
      </c>
      <c r="M50" s="370">
        <f>IF(L50="","",WORKDAY(L50,L$10-M$10,Settings!$D$4:$D$211))</f>
        <v>42653</v>
      </c>
      <c r="N50" s="239">
        <f>IF(M50="","",WORKDAY(M50,M$10-N$10,Settings!$D$4:$D$211))</f>
        <v>42655</v>
      </c>
      <c r="O50" s="239">
        <f>IF(N50="","",WORKDAY(N50,N$10-O$10,Settings!$D$4:$D$211))</f>
        <v>42657</v>
      </c>
      <c r="P50" s="239">
        <f>IF(O50="","",WORKDAY(O50,O$10-P$10,Settings!$D$4:$D$211))</f>
        <v>42661</v>
      </c>
      <c r="Q50" s="239">
        <f>IF(P50="","",WORKDAY(P50,P$10-Q$10,Settings!$D$4:$D$211))</f>
        <v>42664</v>
      </c>
      <c r="R50" s="239">
        <f>IF(Q50="","",WORKDAY(Q50,Q$10-R$10,Settings!$D$4:$D$211))</f>
        <v>42668</v>
      </c>
      <c r="S50" s="239">
        <f>IF(R50="","",WORKDAY(R50,R$10-S$10,Settings!$D$4:$D$211))</f>
        <v>42670</v>
      </c>
      <c r="T50" s="239">
        <f>IF(S50="","",WORKDAY(S50,S$10-T$10,Settings!$D$4:$D$211))</f>
        <v>42685</v>
      </c>
      <c r="U50" s="239">
        <f>IF(T50="","",WORKDAY(T50,T$10-U$10,Settings!$D$4:$D$211))</f>
        <v>42688</v>
      </c>
      <c r="V50" s="240"/>
      <c r="W50" s="240"/>
      <c r="X50" s="239">
        <f>IF(U50="","",WORKDAY(U50,U$10-X$10,Settings!$D$4:$D$211))</f>
        <v>42692</v>
      </c>
      <c r="Y50" s="423"/>
      <c r="Z50" s="62"/>
      <c r="AA50" s="249"/>
      <c r="AB50" s="253"/>
      <c r="AC50" s="253"/>
      <c r="AD50" s="5"/>
      <c r="AE50" s="5"/>
      <c r="AF50" s="5"/>
      <c r="AG50" s="5"/>
      <c r="AH50" s="5"/>
      <c r="AI50" s="5"/>
      <c r="AJ50" s="5"/>
      <c r="AK50" s="5"/>
      <c r="AL50" s="5"/>
      <c r="AM50" s="5"/>
      <c r="AN50" s="5"/>
      <c r="AO50" s="5"/>
      <c r="AP50" s="5"/>
      <c r="AQ50" s="5"/>
      <c r="AR50" s="5"/>
      <c r="AS50" s="5"/>
      <c r="AT50" s="5"/>
      <c r="AU50" s="5"/>
      <c r="AV50" s="5"/>
    </row>
  </sheetData>
  <sheetProtection selectLockedCells="1" selectUnlockedCells="1"/>
  <autoFilter ref="A12:Z14"/>
  <mergeCells count="18">
    <mergeCell ref="Y49:Y50"/>
    <mergeCell ref="AA15:AA16"/>
    <mergeCell ref="D1:E1"/>
    <mergeCell ref="J2:J3"/>
    <mergeCell ref="F1:X1"/>
    <mergeCell ref="AA8:AC11"/>
    <mergeCell ref="AC15:AC16"/>
    <mergeCell ref="AB15:AB16"/>
    <mergeCell ref="Y47:Y48"/>
    <mergeCell ref="AC13:AC14"/>
    <mergeCell ref="AB13:AB14"/>
    <mergeCell ref="Y17:Y22"/>
    <mergeCell ref="Y15:Y16"/>
    <mergeCell ref="Y43:Y44"/>
    <mergeCell ref="Y45:Y46"/>
    <mergeCell ref="Y23:Y24"/>
    <mergeCell ref="Y39:Y42"/>
    <mergeCell ref="Y25:Y38"/>
  </mergeCells>
  <conditionalFormatting sqref="D13:G14 B13:C13 B15:C15 B23:C23 B39:C39 B19:C19 B25:C25 B29:C29 B31:C31 B35:C35 B33:C33">
    <cfRule type="expression" dxfId="367" priority="123" stopIfTrue="1">
      <formula>#REF!&lt;&gt;0</formula>
    </cfRule>
  </conditionalFormatting>
  <conditionalFormatting sqref="H13">
    <cfRule type="expression" dxfId="366" priority="124" stopIfTrue="1">
      <formula>#REF!&lt;&gt;0</formula>
    </cfRule>
  </conditionalFormatting>
  <conditionalFormatting sqref="D15:G16">
    <cfRule type="expression" dxfId="365" priority="117" stopIfTrue="1">
      <formula>#REF!&lt;&gt;0</formula>
    </cfRule>
  </conditionalFormatting>
  <conditionalFormatting sqref="H15">
    <cfRule type="expression" dxfId="364" priority="118" stopIfTrue="1">
      <formula>#REF!&lt;&gt;0</formula>
    </cfRule>
  </conditionalFormatting>
  <conditionalFormatting sqref="D23:G24">
    <cfRule type="expression" dxfId="363" priority="113" stopIfTrue="1">
      <formula>#REF!&lt;&gt;0</formula>
    </cfRule>
  </conditionalFormatting>
  <conditionalFormatting sqref="H23">
    <cfRule type="expression" dxfId="362" priority="114" stopIfTrue="1">
      <formula>#REF!&lt;&gt;0</formula>
    </cfRule>
  </conditionalFormatting>
  <conditionalFormatting sqref="B17 D17:G18">
    <cfRule type="expression" dxfId="361" priority="107" stopIfTrue="1">
      <formula>#REF!&lt;&gt;0</formula>
    </cfRule>
  </conditionalFormatting>
  <conditionalFormatting sqref="B21 D21:G22">
    <cfRule type="expression" dxfId="360" priority="104" stopIfTrue="1">
      <formula>#REF!&lt;&gt;0</formula>
    </cfRule>
  </conditionalFormatting>
  <conditionalFormatting sqref="D39:G40">
    <cfRule type="expression" dxfId="359" priority="101" stopIfTrue="1">
      <formula>#REF!&lt;&gt;0</formula>
    </cfRule>
  </conditionalFormatting>
  <conditionalFormatting sqref="B41 D41:G42">
    <cfRule type="expression" dxfId="358" priority="98" stopIfTrue="1">
      <formula>#REF!&lt;&gt;0</formula>
    </cfRule>
  </conditionalFormatting>
  <conditionalFormatting sqref="D19:G20">
    <cfRule type="expression" dxfId="357" priority="95" stopIfTrue="1">
      <formula>#REF!&lt;&gt;0</formula>
    </cfRule>
  </conditionalFormatting>
  <conditionalFormatting sqref="B27 D27:G28">
    <cfRule type="expression" dxfId="356" priority="86" stopIfTrue="1">
      <formula>#REF!&lt;&gt;0</formula>
    </cfRule>
  </conditionalFormatting>
  <conditionalFormatting sqref="D25:G26">
    <cfRule type="expression" dxfId="355" priority="89" stopIfTrue="1">
      <formula>#REF!&lt;&gt;0</formula>
    </cfRule>
  </conditionalFormatting>
  <conditionalFormatting sqref="D29:G30">
    <cfRule type="expression" dxfId="354" priority="83" stopIfTrue="1">
      <formula>#REF!&lt;&gt;0</formula>
    </cfRule>
  </conditionalFormatting>
  <conditionalFormatting sqref="D31:G32">
    <cfRule type="expression" dxfId="353" priority="80" stopIfTrue="1">
      <formula>#REF!&lt;&gt;0</formula>
    </cfRule>
  </conditionalFormatting>
  <conditionalFormatting sqref="D35:G36">
    <cfRule type="expression" dxfId="352" priority="77" stopIfTrue="1">
      <formula>#REF!&lt;&gt;0</formula>
    </cfRule>
  </conditionalFormatting>
  <conditionalFormatting sqref="H17">
    <cfRule type="expression" dxfId="351" priority="60" stopIfTrue="1">
      <formula>#REF!&lt;&gt;0</formula>
    </cfRule>
  </conditionalFormatting>
  <conditionalFormatting sqref="H21">
    <cfRule type="expression" dxfId="350" priority="59" stopIfTrue="1">
      <formula>#REF!&lt;&gt;0</formula>
    </cfRule>
  </conditionalFormatting>
  <conditionalFormatting sqref="H39">
    <cfRule type="expression" dxfId="349" priority="58" stopIfTrue="1">
      <formula>#REF!&lt;&gt;0</formula>
    </cfRule>
  </conditionalFormatting>
  <conditionalFormatting sqref="H41">
    <cfRule type="expression" dxfId="348" priority="57" stopIfTrue="1">
      <formula>#REF!&lt;&gt;0</formula>
    </cfRule>
  </conditionalFormatting>
  <conditionalFormatting sqref="H19 H25 H27 H29 H31 H33 H35">
    <cfRule type="expression" dxfId="347" priority="56" stopIfTrue="1">
      <formula>#REF!&lt;&gt;0</formula>
    </cfRule>
  </conditionalFormatting>
  <conditionalFormatting sqref="C17">
    <cfRule type="expression" dxfId="346" priority="54" stopIfTrue="1">
      <formula>#REF!&lt;&gt;0</formula>
    </cfRule>
  </conditionalFormatting>
  <conditionalFormatting sqref="C27">
    <cfRule type="expression" dxfId="345" priority="48" stopIfTrue="1">
      <formula>#REF!&lt;&gt;0</formula>
    </cfRule>
  </conditionalFormatting>
  <conditionalFormatting sqref="C21">
    <cfRule type="expression" dxfId="344" priority="47" stopIfTrue="1">
      <formula>#REF!&lt;&gt;0</formula>
    </cfRule>
  </conditionalFormatting>
  <conditionalFormatting sqref="D33:G34">
    <cfRule type="expression" dxfId="343" priority="42" stopIfTrue="1">
      <formula>#REF!&lt;&gt;0</formula>
    </cfRule>
  </conditionalFormatting>
  <conditionalFormatting sqref="C49 D49:G50">
    <cfRule type="expression" dxfId="342" priority="36" stopIfTrue="1">
      <formula>#REF!&lt;&gt;0</formula>
    </cfRule>
  </conditionalFormatting>
  <conditionalFormatting sqref="H49">
    <cfRule type="expression" dxfId="341" priority="34" stopIfTrue="1">
      <formula>#REF!&lt;&gt;0</formula>
    </cfRule>
  </conditionalFormatting>
  <conditionalFormatting sqref="B49">
    <cfRule type="expression" dxfId="340" priority="32" stopIfTrue="1">
      <formula>#REF!&lt;&gt;0</formula>
    </cfRule>
  </conditionalFormatting>
  <conditionalFormatting sqref="C41">
    <cfRule type="expression" dxfId="339" priority="29" stopIfTrue="1">
      <formula>#REF!&lt;&gt;0</formula>
    </cfRule>
  </conditionalFormatting>
  <conditionalFormatting sqref="B37 D37:G38">
    <cfRule type="expression" dxfId="338" priority="27" stopIfTrue="1">
      <formula>#REF!&lt;&gt;0</formula>
    </cfRule>
  </conditionalFormatting>
  <conditionalFormatting sqref="H37">
    <cfRule type="expression" dxfId="337" priority="25" stopIfTrue="1">
      <formula>#REF!&lt;&gt;0</formula>
    </cfRule>
  </conditionalFormatting>
  <conditionalFormatting sqref="C37">
    <cfRule type="expression" dxfId="336" priority="23" stopIfTrue="1">
      <formula>#REF!&lt;&gt;0</formula>
    </cfRule>
  </conditionalFormatting>
  <conditionalFormatting sqref="C43 D43:G44">
    <cfRule type="expression" dxfId="335" priority="9" stopIfTrue="1">
      <formula>#REF!&lt;&gt;0</formula>
    </cfRule>
  </conditionalFormatting>
  <conditionalFormatting sqref="H43">
    <cfRule type="expression" dxfId="334" priority="8" stopIfTrue="1">
      <formula>#REF!&lt;&gt;0</formula>
    </cfRule>
  </conditionalFormatting>
  <conditionalFormatting sqref="B43">
    <cfRule type="expression" dxfId="333" priority="7" stopIfTrue="1">
      <formula>#REF!&lt;&gt;0</formula>
    </cfRule>
  </conditionalFormatting>
  <conditionalFormatting sqref="C45 D45:G46">
    <cfRule type="expression" dxfId="332" priority="6" stopIfTrue="1">
      <formula>#REF!&lt;&gt;0</formula>
    </cfRule>
  </conditionalFormatting>
  <conditionalFormatting sqref="H45">
    <cfRule type="expression" dxfId="331" priority="5" stopIfTrue="1">
      <formula>#REF!&lt;&gt;0</formula>
    </cfRule>
  </conditionalFormatting>
  <conditionalFormatting sqref="B45">
    <cfRule type="expression" dxfId="330" priority="4" stopIfTrue="1">
      <formula>#REF!&lt;&gt;0</formula>
    </cfRule>
  </conditionalFormatting>
  <conditionalFormatting sqref="C47 D47:G48">
    <cfRule type="expression" dxfId="329" priority="3" stopIfTrue="1">
      <formula>#REF!&lt;&gt;0</formula>
    </cfRule>
  </conditionalFormatting>
  <conditionalFormatting sqref="H47">
    <cfRule type="expression" dxfId="328" priority="2" stopIfTrue="1">
      <formula>#REF!&lt;&gt;0</formula>
    </cfRule>
  </conditionalFormatting>
  <conditionalFormatting sqref="B47">
    <cfRule type="expression" dxfId="327" priority="1" stopIfTrue="1">
      <formula>#REF!&lt;&gt;0</formula>
    </cfRule>
  </conditionalFormatting>
  <pageMargins left="0.25" right="0.25" top="0.75" bottom="0.75" header="0.3" footer="0.3"/>
  <pageSetup paperSize="8" scale="48" firstPageNumber="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W62"/>
  <sheetViews>
    <sheetView showGridLines="0" zoomScale="70" zoomScaleNormal="70" zoomScaleSheetLayoutView="70" workbookViewId="0">
      <pane xSplit="10" ySplit="12" topLeftCell="Q13" activePane="bottomRight" state="frozen"/>
      <selection activeCell="U26" sqref="U26"/>
      <selection pane="topRight" activeCell="U26" sqref="U26"/>
      <selection pane="bottomLeft" activeCell="U26" sqref="U26"/>
      <selection pane="bottomRight" activeCell="U26" sqref="U26"/>
    </sheetView>
  </sheetViews>
  <sheetFormatPr baseColWidth="10" defaultColWidth="8" defaultRowHeight="13.8" x14ac:dyDescent="0.25"/>
  <cols>
    <col min="1" max="1" width="2.5" style="5" customWidth="1"/>
    <col min="2" max="2" width="17" style="5" customWidth="1"/>
    <col min="3" max="3" width="9.5" style="5" hidden="1" customWidth="1"/>
    <col min="4" max="4" width="19" style="5" customWidth="1"/>
    <col min="5" max="5" width="9.59765625" style="67" hidden="1" customWidth="1"/>
    <col min="6" max="6" width="6.59765625" style="67" hidden="1" customWidth="1"/>
    <col min="7" max="7" width="4" style="5" customWidth="1"/>
    <col min="8" max="8" width="3.09765625" style="65" hidden="1" customWidth="1"/>
    <col min="9" max="9" width="13.8984375" style="5" customWidth="1"/>
    <col min="10" max="10" width="8" style="5" bestFit="1" customWidth="1"/>
    <col min="11" max="22" width="7.5" style="5" customWidth="1"/>
    <col min="23" max="24" width="7.5" style="5" hidden="1" customWidth="1"/>
    <col min="25" max="26" width="8.69921875" style="5" customWidth="1"/>
    <col min="27" max="27" width="31.59765625" style="6" customWidth="1"/>
    <col min="28" max="28" width="36.3984375" style="6" bestFit="1" customWidth="1"/>
    <col min="29" max="29" width="26.09765625" style="252" bestFit="1" customWidth="1"/>
    <col min="30" max="30" width="63.69921875" style="252" customWidth="1"/>
    <col min="31" max="16384" width="8" style="5"/>
  </cols>
  <sheetData>
    <row r="1" spans="1:49" s="3" customFormat="1" ht="13.5" customHeight="1" x14ac:dyDescent="0.25">
      <c r="A1" s="1" t="s">
        <v>0</v>
      </c>
      <c r="B1" s="2">
        <v>42646</v>
      </c>
      <c r="C1" s="2"/>
      <c r="D1" s="2"/>
      <c r="E1" s="430" t="s">
        <v>1</v>
      </c>
      <c r="F1" s="430"/>
      <c r="G1" s="432" t="s">
        <v>35</v>
      </c>
      <c r="H1" s="433"/>
      <c r="I1" s="433"/>
      <c r="J1" s="433"/>
      <c r="K1" s="433"/>
      <c r="L1" s="433"/>
      <c r="M1" s="433"/>
      <c r="N1" s="433"/>
      <c r="O1" s="433"/>
      <c r="P1" s="433"/>
      <c r="Q1" s="433"/>
      <c r="R1" s="433"/>
      <c r="S1" s="433"/>
      <c r="T1" s="433"/>
      <c r="U1" s="433"/>
      <c r="V1" s="433"/>
      <c r="W1" s="433"/>
      <c r="X1" s="433"/>
      <c r="Y1" s="433"/>
      <c r="Z1" s="342"/>
      <c r="AA1" s="6"/>
      <c r="AB1" s="6"/>
      <c r="AC1" s="252"/>
      <c r="AD1" s="252"/>
    </row>
    <row r="2" spans="1:49" s="3" customFormat="1" ht="12" hidden="1" customHeight="1" x14ac:dyDescent="0.25">
      <c r="B2" s="7"/>
      <c r="C2" s="7"/>
      <c r="D2" s="10"/>
      <c r="E2" s="8"/>
      <c r="F2" s="9"/>
      <c r="G2" s="10"/>
      <c r="H2" s="11"/>
      <c r="I2" s="12"/>
      <c r="J2" s="10"/>
      <c r="K2" s="431"/>
      <c r="L2" s="13"/>
      <c r="M2" s="5"/>
      <c r="N2" s="5"/>
      <c r="O2" s="5"/>
      <c r="P2" s="5"/>
      <c r="Q2" s="5"/>
      <c r="R2" s="5"/>
      <c r="S2" s="5"/>
      <c r="T2" s="5"/>
      <c r="U2" s="5"/>
      <c r="V2" s="5"/>
      <c r="W2" s="5"/>
      <c r="X2" s="5"/>
      <c r="Y2" s="5"/>
      <c r="Z2" s="5"/>
      <c r="AA2" s="6"/>
      <c r="AB2" s="6"/>
      <c r="AC2" s="252"/>
      <c r="AD2" s="252"/>
    </row>
    <row r="3" spans="1:49" s="3" customFormat="1" ht="9.75" customHeight="1" x14ac:dyDescent="0.25">
      <c r="B3" s="69"/>
      <c r="C3" s="374"/>
      <c r="D3" s="14" t="s">
        <v>20</v>
      </c>
      <c r="E3" s="14" t="s">
        <v>20</v>
      </c>
      <c r="F3" s="9"/>
      <c r="G3" s="14"/>
      <c r="H3" s="11"/>
      <c r="I3" s="12"/>
      <c r="K3" s="431"/>
      <c r="L3" s="13"/>
      <c r="M3" s="5"/>
      <c r="N3" s="5"/>
      <c r="O3" s="5"/>
      <c r="P3" s="5"/>
      <c r="Q3" s="5"/>
      <c r="R3" s="5"/>
      <c r="S3" s="5"/>
      <c r="T3" s="5"/>
      <c r="U3" s="5"/>
      <c r="V3" s="5"/>
      <c r="W3" s="5"/>
      <c r="X3" s="5"/>
      <c r="Y3" s="5"/>
      <c r="Z3" s="5"/>
      <c r="AA3" s="6"/>
      <c r="AB3" s="6"/>
      <c r="AC3" s="252"/>
      <c r="AD3" s="252"/>
    </row>
    <row r="4" spans="1:49" s="3" customFormat="1" ht="9.75" customHeight="1" x14ac:dyDescent="0.25">
      <c r="B4" s="70"/>
      <c r="C4" s="375"/>
      <c r="D4" s="14" t="s">
        <v>19</v>
      </c>
      <c r="E4" s="14" t="s">
        <v>19</v>
      </c>
      <c r="F4" s="9"/>
      <c r="G4" s="14"/>
      <c r="H4" s="11"/>
      <c r="I4" s="12"/>
      <c r="K4" s="13"/>
      <c r="L4" s="13"/>
      <c r="M4" s="5"/>
      <c r="N4" s="5"/>
      <c r="O4" s="5"/>
      <c r="P4" s="5"/>
      <c r="Q4" s="5"/>
      <c r="R4" s="5"/>
      <c r="S4" s="5"/>
      <c r="T4" s="5"/>
      <c r="U4" s="5"/>
      <c r="V4" s="5"/>
      <c r="W4" s="5"/>
      <c r="X4" s="5"/>
      <c r="Y4" s="5"/>
      <c r="Z4" s="5"/>
      <c r="AA4" s="6" t="s">
        <v>300</v>
      </c>
      <c r="AB4" s="6"/>
      <c r="AC4" s="252"/>
      <c r="AD4" s="252"/>
    </row>
    <row r="5" spans="1:49" s="3" customFormat="1" ht="9.75" customHeight="1" x14ac:dyDescent="0.25">
      <c r="B5" s="15"/>
      <c r="C5" s="376"/>
      <c r="D5" s="14" t="s">
        <v>21</v>
      </c>
      <c r="E5" s="14" t="s">
        <v>21</v>
      </c>
      <c r="F5" s="16"/>
      <c r="G5" s="14"/>
      <c r="H5" s="17"/>
      <c r="I5" s="16"/>
      <c r="J5" s="18"/>
      <c r="K5" s="18"/>
      <c r="L5" s="18"/>
      <c r="M5" s="5"/>
      <c r="N5" s="5"/>
      <c r="O5" s="5"/>
      <c r="P5" s="5"/>
      <c r="Q5" s="5"/>
      <c r="R5" s="5"/>
      <c r="S5" s="5"/>
      <c r="T5" s="5"/>
      <c r="U5" s="5"/>
      <c r="V5" s="5"/>
      <c r="W5" s="5"/>
      <c r="X5" s="5"/>
      <c r="Y5" s="5"/>
      <c r="Z5" s="5"/>
      <c r="AA5" s="5" t="s">
        <v>301</v>
      </c>
      <c r="AB5" s="6"/>
      <c r="AC5" s="252"/>
      <c r="AD5" s="252"/>
    </row>
    <row r="6" spans="1:49" s="3" customFormat="1" ht="9.75" customHeight="1" thickBot="1" x14ac:dyDescent="0.3">
      <c r="B6" s="19"/>
      <c r="C6" s="4"/>
      <c r="D6" s="14" t="s">
        <v>2</v>
      </c>
      <c r="E6" s="14" t="s">
        <v>2</v>
      </c>
      <c r="F6" s="16"/>
      <c r="G6" s="14"/>
      <c r="H6" s="17"/>
      <c r="I6" s="16"/>
      <c r="J6" s="18"/>
      <c r="K6" s="18"/>
      <c r="L6" s="18"/>
      <c r="M6" s="5">
        <v>50146</v>
      </c>
      <c r="N6" s="5">
        <v>50110</v>
      </c>
      <c r="O6" s="5">
        <v>50478</v>
      </c>
      <c r="P6" s="5">
        <v>50110</v>
      </c>
      <c r="Q6" s="5">
        <v>50110</v>
      </c>
      <c r="R6" s="5">
        <v>50478</v>
      </c>
      <c r="S6" s="5" t="s">
        <v>290</v>
      </c>
      <c r="T6" s="5"/>
      <c r="U6" s="5"/>
      <c r="V6" s="5"/>
      <c r="W6" s="5"/>
      <c r="X6" s="5"/>
      <c r="Y6" s="5"/>
      <c r="Z6" s="5"/>
      <c r="AA6" s="6"/>
      <c r="AB6" s="6"/>
      <c r="AC6" s="252"/>
      <c r="AD6" s="252"/>
    </row>
    <row r="7" spans="1:49" s="3" customFormat="1" ht="9.75" hidden="1" customHeight="1" thickBot="1" x14ac:dyDescent="0.3">
      <c r="B7" s="4"/>
      <c r="C7" s="4"/>
      <c r="D7" s="4"/>
      <c r="E7" s="14"/>
      <c r="F7" s="16"/>
      <c r="G7" s="16"/>
      <c r="H7" s="17"/>
      <c r="I7" s="16"/>
      <c r="J7" s="18"/>
      <c r="K7" s="18"/>
      <c r="L7" s="18"/>
      <c r="M7" s="5"/>
      <c r="N7" s="5"/>
      <c r="O7" s="5"/>
      <c r="P7" s="5"/>
      <c r="Q7" s="5"/>
      <c r="R7" s="5"/>
      <c r="S7" s="5"/>
      <c r="T7" s="5"/>
      <c r="U7" s="5"/>
      <c r="V7" s="5"/>
      <c r="W7" s="5"/>
      <c r="X7" s="5"/>
      <c r="Y7" s="5"/>
      <c r="Z7" s="5"/>
      <c r="AA7" s="6"/>
      <c r="AB7" s="6"/>
      <c r="AC7" s="252"/>
      <c r="AD7" s="252"/>
    </row>
    <row r="8" spans="1:49" s="34" customFormat="1" ht="85.5" customHeight="1" thickBot="1" x14ac:dyDescent="0.3">
      <c r="A8" s="20" t="s">
        <v>3</v>
      </c>
      <c r="B8" s="21" t="s">
        <v>4</v>
      </c>
      <c r="C8" s="377"/>
      <c r="D8" s="127" t="s">
        <v>115</v>
      </c>
      <c r="E8" s="22" t="s">
        <v>5</v>
      </c>
      <c r="F8" s="23" t="s">
        <v>6</v>
      </c>
      <c r="G8" s="24" t="s">
        <v>7</v>
      </c>
      <c r="H8" s="25" t="s">
        <v>8</v>
      </c>
      <c r="I8" s="26" t="s">
        <v>9</v>
      </c>
      <c r="J8" s="28" t="s">
        <v>11</v>
      </c>
      <c r="K8" s="29" t="s">
        <v>117</v>
      </c>
      <c r="L8" s="125" t="s">
        <v>111</v>
      </c>
      <c r="M8" s="31" t="s">
        <v>112</v>
      </c>
      <c r="N8" s="31" t="s">
        <v>23</v>
      </c>
      <c r="O8" s="31" t="s">
        <v>113</v>
      </c>
      <c r="P8" s="31" t="s">
        <v>114</v>
      </c>
      <c r="Q8" s="31" t="s">
        <v>121</v>
      </c>
      <c r="R8" s="31" t="s">
        <v>122</v>
      </c>
      <c r="S8" s="31" t="s">
        <v>33</v>
      </c>
      <c r="T8" s="31" t="s">
        <v>34</v>
      </c>
      <c r="U8" s="31" t="s">
        <v>36</v>
      </c>
      <c r="V8" s="30" t="s">
        <v>37</v>
      </c>
      <c r="W8" s="30" t="s">
        <v>94</v>
      </c>
      <c r="X8" s="30" t="s">
        <v>95</v>
      </c>
      <c r="Y8" s="31" t="s">
        <v>96</v>
      </c>
      <c r="Z8" s="31" t="s">
        <v>262</v>
      </c>
      <c r="AA8" s="32" t="s">
        <v>12</v>
      </c>
      <c r="AB8" s="434" t="s">
        <v>13</v>
      </c>
      <c r="AC8" s="435"/>
      <c r="AD8" s="436"/>
      <c r="AE8" s="33"/>
      <c r="AF8" s="33"/>
      <c r="AG8" s="33"/>
      <c r="AH8" s="33"/>
      <c r="AI8" s="33"/>
      <c r="AJ8" s="33"/>
      <c r="AK8" s="33"/>
      <c r="AL8" s="33"/>
      <c r="AM8" s="33"/>
      <c r="AN8" s="33"/>
      <c r="AO8" s="33"/>
      <c r="AP8" s="33"/>
      <c r="AQ8" s="33"/>
      <c r="AR8" s="33"/>
      <c r="AS8" s="33"/>
      <c r="AT8" s="33"/>
      <c r="AU8" s="33"/>
      <c r="AV8" s="33"/>
      <c r="AW8" s="33"/>
    </row>
    <row r="9" spans="1:49" s="34" customFormat="1" ht="11.25" customHeight="1" thickBot="1" x14ac:dyDescent="0.3">
      <c r="A9" s="35"/>
      <c r="B9" s="36"/>
      <c r="C9" s="36"/>
      <c r="D9" s="36"/>
      <c r="E9" s="36" t="s">
        <v>14</v>
      </c>
      <c r="F9" s="36"/>
      <c r="G9" s="37"/>
      <c r="H9" s="38"/>
      <c r="I9" s="39" t="s">
        <v>139</v>
      </c>
      <c r="J9" s="41"/>
      <c r="K9" s="42" t="s">
        <v>15</v>
      </c>
      <c r="L9" s="43">
        <v>45</v>
      </c>
      <c r="M9" s="43">
        <v>44</v>
      </c>
      <c r="N9" s="43">
        <v>39</v>
      </c>
      <c r="O9" s="43">
        <v>37</v>
      </c>
      <c r="P9" s="43">
        <v>35</v>
      </c>
      <c r="Q9" s="43">
        <v>33</v>
      </c>
      <c r="R9" s="43">
        <v>30</v>
      </c>
      <c r="S9" s="43">
        <v>28</v>
      </c>
      <c r="T9" s="43">
        <v>24</v>
      </c>
      <c r="U9" s="43">
        <v>7</v>
      </c>
      <c r="V9" s="43">
        <v>5</v>
      </c>
      <c r="W9" s="43"/>
      <c r="X9" s="43"/>
      <c r="Y9" s="43"/>
      <c r="Z9" s="343"/>
      <c r="AA9" s="44"/>
      <c r="AB9" s="437"/>
      <c r="AC9" s="438"/>
      <c r="AD9" s="439"/>
      <c r="AE9" s="33"/>
      <c r="AF9" s="33"/>
      <c r="AG9" s="33"/>
      <c r="AH9" s="33"/>
      <c r="AI9" s="33"/>
      <c r="AJ9" s="33"/>
      <c r="AK9" s="33"/>
      <c r="AL9" s="33"/>
      <c r="AM9" s="33"/>
      <c r="AN9" s="33"/>
      <c r="AO9" s="33"/>
      <c r="AP9" s="33"/>
      <c r="AQ9" s="33"/>
      <c r="AR9" s="33"/>
      <c r="AS9" s="33"/>
      <c r="AT9" s="33"/>
      <c r="AU9" s="33"/>
      <c r="AV9" s="33"/>
      <c r="AW9" s="33"/>
    </row>
    <row r="10" spans="1:49" s="34" customFormat="1" ht="11.25" customHeight="1" thickBot="1" x14ac:dyDescent="0.3">
      <c r="A10" s="197"/>
      <c r="B10" s="36"/>
      <c r="C10" s="36"/>
      <c r="D10" s="36"/>
      <c r="E10" s="36"/>
      <c r="F10" s="36"/>
      <c r="G10" s="36"/>
      <c r="H10" s="198"/>
      <c r="I10" s="199" t="s">
        <v>140</v>
      </c>
      <c r="J10" s="41"/>
      <c r="K10" s="42"/>
      <c r="L10" s="200">
        <v>35</v>
      </c>
      <c r="M10" s="200">
        <v>34</v>
      </c>
      <c r="N10" s="200">
        <v>29</v>
      </c>
      <c r="O10" s="200">
        <v>27</v>
      </c>
      <c r="P10" s="200">
        <v>25</v>
      </c>
      <c r="Q10" s="200">
        <v>23</v>
      </c>
      <c r="R10" s="200">
        <v>20</v>
      </c>
      <c r="S10" s="200">
        <v>18</v>
      </c>
      <c r="T10" s="200">
        <v>16</v>
      </c>
      <c r="U10" s="200">
        <v>5</v>
      </c>
      <c r="V10" s="200">
        <v>4</v>
      </c>
      <c r="W10" s="200"/>
      <c r="X10" s="200"/>
      <c r="Y10" s="200"/>
      <c r="Z10" s="343"/>
      <c r="AA10" s="201"/>
      <c r="AB10" s="437"/>
      <c r="AC10" s="438"/>
      <c r="AD10" s="439"/>
      <c r="AE10" s="33"/>
      <c r="AF10" s="33"/>
      <c r="AG10" s="33"/>
      <c r="AH10" s="33"/>
      <c r="AI10" s="33"/>
      <c r="AJ10" s="33"/>
      <c r="AK10" s="33"/>
      <c r="AL10" s="33"/>
      <c r="AM10" s="33"/>
      <c r="AN10" s="33"/>
      <c r="AO10" s="33"/>
      <c r="AP10" s="33"/>
      <c r="AQ10" s="33"/>
      <c r="AR10" s="33"/>
      <c r="AS10" s="33"/>
      <c r="AT10" s="33"/>
      <c r="AU10" s="33"/>
      <c r="AV10" s="33"/>
      <c r="AW10" s="33"/>
    </row>
    <row r="11" spans="1:49" s="48" customFormat="1" ht="6.75" hidden="1" customHeight="1" thickBot="1" x14ac:dyDescent="0.3">
      <c r="A11" s="45"/>
      <c r="B11" s="46"/>
      <c r="C11" s="46"/>
      <c r="D11" s="46"/>
      <c r="E11" s="46"/>
      <c r="F11" s="46"/>
      <c r="G11" s="46"/>
      <c r="H11" s="47"/>
      <c r="J11" s="50" t="s">
        <v>0</v>
      </c>
      <c r="K11" s="51"/>
      <c r="L11" s="51"/>
      <c r="M11" s="53"/>
      <c r="N11" s="53"/>
      <c r="O11" s="53"/>
      <c r="P11" s="53"/>
      <c r="Q11" s="53"/>
      <c r="R11" s="53"/>
      <c r="S11" s="53"/>
      <c r="T11" s="53"/>
      <c r="U11" s="53"/>
      <c r="V11" s="53"/>
      <c r="W11" s="53"/>
      <c r="X11" s="53"/>
      <c r="Y11" s="52"/>
      <c r="Z11" s="344"/>
      <c r="AA11" s="54"/>
      <c r="AB11" s="440"/>
      <c r="AC11" s="441"/>
      <c r="AD11" s="442"/>
    </row>
    <row r="12" spans="1:49" s="48" customFormat="1" ht="17.25" customHeight="1" thickBot="1" x14ac:dyDescent="0.3">
      <c r="A12" s="55"/>
      <c r="B12" s="46"/>
      <c r="C12" s="46"/>
      <c r="D12" s="46"/>
      <c r="E12" s="46"/>
      <c r="F12" s="46"/>
      <c r="G12" s="46"/>
      <c r="H12" s="47"/>
      <c r="J12" s="56"/>
      <c r="K12" s="57"/>
      <c r="L12" s="57"/>
      <c r="M12" s="59"/>
      <c r="N12" s="59"/>
      <c r="O12" s="59"/>
      <c r="P12" s="59"/>
      <c r="Q12" s="59"/>
      <c r="R12" s="59"/>
      <c r="S12" s="59"/>
      <c r="T12" s="58"/>
      <c r="U12" s="68"/>
      <c r="V12" s="68"/>
      <c r="W12" s="68"/>
      <c r="X12" s="68"/>
      <c r="Y12" s="60"/>
      <c r="Z12" s="345"/>
      <c r="AA12" s="54"/>
      <c r="AB12" s="246" t="s">
        <v>169</v>
      </c>
      <c r="AC12" s="247" t="s">
        <v>165</v>
      </c>
      <c r="AD12" s="247" t="s">
        <v>166</v>
      </c>
    </row>
    <row r="13" spans="1:49" s="3" customFormat="1" ht="18" hidden="1" customHeight="1" x14ac:dyDescent="0.25">
      <c r="A13" s="139" t="s">
        <v>0</v>
      </c>
      <c r="B13" s="145" t="s">
        <v>30</v>
      </c>
      <c r="C13" s="378"/>
      <c r="D13" s="181">
        <v>1720457</v>
      </c>
      <c r="E13" s="131"/>
      <c r="F13" s="149"/>
      <c r="G13" s="145">
        <v>1</v>
      </c>
      <c r="H13" s="155"/>
      <c r="I13" s="323" t="s">
        <v>294</v>
      </c>
      <c r="J13" s="158" t="s">
        <v>17</v>
      </c>
      <c r="K13" s="73"/>
      <c r="L13" s="73"/>
      <c r="M13" s="73"/>
      <c r="N13" s="73"/>
      <c r="O13" s="73"/>
      <c r="P13" s="73"/>
      <c r="Q13" s="73"/>
      <c r="R13" s="73"/>
      <c r="S13" s="73"/>
      <c r="T13" s="73"/>
      <c r="U13" s="73"/>
      <c r="V13" s="73"/>
      <c r="W13" s="73"/>
      <c r="X13" s="73"/>
      <c r="Y13" s="352">
        <v>42541</v>
      </c>
      <c r="Z13" s="453" t="s">
        <v>263</v>
      </c>
      <c r="AA13" s="62" t="s">
        <v>46</v>
      </c>
      <c r="AB13" s="451" t="s">
        <v>168</v>
      </c>
      <c r="AC13" s="449" t="s">
        <v>171</v>
      </c>
      <c r="AD13" s="449" t="s">
        <v>236</v>
      </c>
      <c r="AE13" s="5"/>
      <c r="AF13" s="5"/>
      <c r="AG13" s="5"/>
      <c r="AH13" s="5"/>
      <c r="AI13" s="5"/>
      <c r="AJ13" s="5"/>
      <c r="AK13" s="5"/>
      <c r="AL13" s="5"/>
      <c r="AM13" s="5"/>
      <c r="AN13" s="5"/>
      <c r="AO13" s="5"/>
      <c r="AP13" s="5"/>
      <c r="AQ13" s="5"/>
      <c r="AR13" s="5"/>
      <c r="AS13" s="5"/>
      <c r="AT13" s="5"/>
      <c r="AU13" s="5"/>
      <c r="AV13" s="5"/>
      <c r="AW13" s="5"/>
    </row>
    <row r="14" spans="1:49" s="3" customFormat="1" ht="53.4" hidden="1" thickBot="1" x14ac:dyDescent="0.3">
      <c r="A14" s="164" t="s">
        <v>0</v>
      </c>
      <c r="B14" s="165"/>
      <c r="C14" s="379"/>
      <c r="D14" s="166" t="s">
        <v>127</v>
      </c>
      <c r="E14" s="167"/>
      <c r="F14" s="168"/>
      <c r="G14" s="169"/>
      <c r="H14" s="170"/>
      <c r="I14" s="324"/>
      <c r="J14" s="171" t="s">
        <v>18</v>
      </c>
      <c r="K14" s="126" t="s">
        <v>118</v>
      </c>
      <c r="L14" s="126"/>
      <c r="M14" s="126"/>
      <c r="N14" s="126"/>
      <c r="O14" s="126"/>
      <c r="P14" s="126"/>
      <c r="Q14" s="126"/>
      <c r="R14" s="126"/>
      <c r="S14" s="126"/>
      <c r="T14" s="126"/>
      <c r="U14" s="126"/>
      <c r="V14" s="126"/>
      <c r="W14" s="126"/>
      <c r="X14" s="126"/>
      <c r="Y14" s="126" t="s">
        <v>196</v>
      </c>
      <c r="Z14" s="454"/>
      <c r="AA14" s="321" t="s">
        <v>235</v>
      </c>
      <c r="AB14" s="452"/>
      <c r="AC14" s="450"/>
      <c r="AD14" s="450"/>
      <c r="AE14" s="5"/>
      <c r="AF14" s="5"/>
      <c r="AG14" s="5"/>
      <c r="AH14" s="5"/>
      <c r="AI14" s="5"/>
      <c r="AJ14" s="5"/>
      <c r="AK14" s="5"/>
      <c r="AL14" s="5"/>
      <c r="AM14" s="5"/>
      <c r="AN14" s="5"/>
      <c r="AO14" s="5"/>
      <c r="AP14" s="5"/>
      <c r="AQ14" s="5"/>
      <c r="AR14" s="5"/>
      <c r="AS14" s="5"/>
      <c r="AT14" s="5"/>
      <c r="AU14" s="5"/>
      <c r="AV14" s="5"/>
      <c r="AW14" s="5"/>
    </row>
    <row r="15" spans="1:49" s="3" customFormat="1" ht="18" hidden="1" customHeight="1" x14ac:dyDescent="0.25">
      <c r="A15" s="139" t="s">
        <v>0</v>
      </c>
      <c r="B15" s="145" t="s">
        <v>30</v>
      </c>
      <c r="C15" s="378"/>
      <c r="D15" s="181">
        <v>1776365</v>
      </c>
      <c r="E15" s="131"/>
      <c r="F15" s="149"/>
      <c r="G15" s="145">
        <v>1</v>
      </c>
      <c r="H15" s="155"/>
      <c r="I15" s="323" t="s">
        <v>294</v>
      </c>
      <c r="J15" s="295" t="s">
        <v>17</v>
      </c>
      <c r="K15" s="73"/>
      <c r="L15" s="73"/>
      <c r="M15" s="73"/>
      <c r="N15" s="73"/>
      <c r="O15" s="73"/>
      <c r="P15" s="73"/>
      <c r="Q15" s="73"/>
      <c r="R15" s="73"/>
      <c r="S15" s="73"/>
      <c r="T15" s="73"/>
      <c r="U15" s="73"/>
      <c r="V15" s="73"/>
      <c r="W15" s="129"/>
      <c r="X15" s="129"/>
      <c r="Y15" s="352">
        <v>42541</v>
      </c>
      <c r="Z15" s="454"/>
      <c r="AA15" s="62"/>
      <c r="AB15" s="447" t="s">
        <v>173</v>
      </c>
      <c r="AC15" s="449" t="s">
        <v>177</v>
      </c>
      <c r="AD15" s="449" t="s">
        <v>175</v>
      </c>
      <c r="AE15" s="5"/>
      <c r="AF15" s="5"/>
      <c r="AG15" s="5"/>
      <c r="AH15" s="5"/>
      <c r="AI15" s="5"/>
      <c r="AJ15" s="5"/>
      <c r="AK15" s="5"/>
      <c r="AL15" s="5"/>
      <c r="AM15" s="5"/>
      <c r="AN15" s="5"/>
      <c r="AO15" s="5"/>
      <c r="AP15" s="5"/>
      <c r="AQ15" s="5"/>
      <c r="AR15" s="5"/>
      <c r="AS15" s="5"/>
      <c r="AT15" s="5"/>
      <c r="AU15" s="5"/>
      <c r="AV15" s="5"/>
      <c r="AW15" s="5"/>
    </row>
    <row r="16" spans="1:49" s="3" customFormat="1" ht="18" hidden="1" customHeight="1" thickBot="1" x14ac:dyDescent="0.3">
      <c r="A16" s="140" t="s">
        <v>0</v>
      </c>
      <c r="B16" s="146"/>
      <c r="C16" s="380"/>
      <c r="D16" s="142" t="s">
        <v>128</v>
      </c>
      <c r="E16" s="136"/>
      <c r="F16" s="150"/>
      <c r="G16" s="152"/>
      <c r="H16" s="156"/>
      <c r="I16" s="325"/>
      <c r="J16" s="159" t="s">
        <v>18</v>
      </c>
      <c r="K16" s="71" t="s">
        <v>118</v>
      </c>
      <c r="L16" s="71"/>
      <c r="M16" s="71"/>
      <c r="N16" s="71"/>
      <c r="O16" s="71"/>
      <c r="P16" s="71"/>
      <c r="Q16" s="71" t="s">
        <v>123</v>
      </c>
      <c r="R16" s="71" t="s">
        <v>131</v>
      </c>
      <c r="S16" s="71" t="s">
        <v>131</v>
      </c>
      <c r="T16" s="71" t="s">
        <v>131</v>
      </c>
      <c r="U16" s="71"/>
      <c r="V16" s="71" t="s">
        <v>120</v>
      </c>
      <c r="W16" s="128"/>
      <c r="X16" s="128"/>
      <c r="Y16" s="71" t="s">
        <v>196</v>
      </c>
      <c r="Z16" s="455"/>
      <c r="AA16" s="137"/>
      <c r="AB16" s="448"/>
      <c r="AC16" s="450"/>
      <c r="AD16" s="450"/>
      <c r="AE16" s="5"/>
      <c r="AF16" s="5"/>
      <c r="AG16" s="5"/>
      <c r="AH16" s="5"/>
      <c r="AI16" s="5"/>
      <c r="AJ16" s="5"/>
      <c r="AK16" s="5"/>
      <c r="AL16" s="5"/>
      <c r="AM16" s="5"/>
      <c r="AN16" s="5"/>
      <c r="AO16" s="5"/>
      <c r="AP16" s="5"/>
      <c r="AQ16" s="5"/>
      <c r="AR16" s="5"/>
      <c r="AS16" s="5"/>
      <c r="AT16" s="5"/>
      <c r="AU16" s="5"/>
      <c r="AV16" s="5"/>
      <c r="AW16" s="5"/>
    </row>
    <row r="17" spans="1:49" s="3" customFormat="1" ht="17.25" customHeight="1" x14ac:dyDescent="0.3">
      <c r="A17" s="139" t="s">
        <v>0</v>
      </c>
      <c r="B17" s="145" t="s">
        <v>30</v>
      </c>
      <c r="C17" s="378"/>
      <c r="D17" s="181">
        <v>1817072</v>
      </c>
      <c r="E17" s="131"/>
      <c r="F17" s="149"/>
      <c r="G17" s="145">
        <v>1</v>
      </c>
      <c r="H17" s="155"/>
      <c r="I17" s="259" t="s">
        <v>16</v>
      </c>
      <c r="J17" s="272" t="s">
        <v>17</v>
      </c>
      <c r="K17" s="72"/>
      <c r="L17" s="72">
        <f>WORKDAY($Y17,-L$9,Settings!$D$4:$D$211)</f>
        <v>42509</v>
      </c>
      <c r="M17" s="72">
        <f>WORKDAY($Y17,-M$9,Settings!$D$4:$D$211)</f>
        <v>42510</v>
      </c>
      <c r="N17" s="72">
        <f>WORKDAY($Y17,-N$9,Settings!$D$4:$D$211)</f>
        <v>42517</v>
      </c>
      <c r="O17" s="72">
        <f>WORKDAY($Y17,-O$9,Settings!$D$4:$D$211)</f>
        <v>42521</v>
      </c>
      <c r="P17" s="72">
        <f>WORKDAY($Y17,-P$9,Settings!$D$4:$D$211)</f>
        <v>42523</v>
      </c>
      <c r="Q17" s="72">
        <f>WORKDAY($Y17,-Q$9,Settings!$D$4:$D$211)</f>
        <v>42527</v>
      </c>
      <c r="R17" s="72">
        <f>WORKDAY($Y17,-R$9,Settings!$D$4:$D$211)</f>
        <v>42530</v>
      </c>
      <c r="S17" s="72">
        <f>WORKDAY($Y17,-S$9,Settings!$D$4:$D$211)</f>
        <v>42534</v>
      </c>
      <c r="T17" s="72">
        <f>WORKDAY($Y17,-T$9,Settings!$D$4:$D$211)</f>
        <v>42538</v>
      </c>
      <c r="U17" s="72">
        <f>WORKDAY($Y17,-U$9,Settings!$D$4:$D$211)</f>
        <v>42563</v>
      </c>
      <c r="V17" s="369">
        <f>WORKDAY($Y17,-V$9,Settings!$D$4:$D$211)</f>
        <v>42566</v>
      </c>
      <c r="W17" s="134"/>
      <c r="X17" s="134"/>
      <c r="Y17" s="205">
        <v>42573</v>
      </c>
      <c r="Z17" s="424" t="s">
        <v>264</v>
      </c>
      <c r="AA17" s="135"/>
      <c r="AB17" s="251" t="s">
        <v>298</v>
      </c>
      <c r="AC17" s="390" t="s">
        <v>334</v>
      </c>
      <c r="AD17" s="248"/>
      <c r="AE17" s="5"/>
      <c r="AF17" s="5"/>
      <c r="AG17" s="5"/>
      <c r="AH17" s="5"/>
      <c r="AI17" s="5"/>
      <c r="AJ17" s="5"/>
      <c r="AK17" s="5"/>
      <c r="AL17" s="5"/>
      <c r="AM17" s="5"/>
      <c r="AN17" s="5"/>
      <c r="AO17" s="5"/>
      <c r="AP17" s="5"/>
      <c r="AQ17" s="5"/>
      <c r="AR17" s="5"/>
      <c r="AS17" s="5"/>
      <c r="AT17" s="5"/>
      <c r="AU17" s="5"/>
      <c r="AV17" s="5"/>
      <c r="AW17" s="5"/>
    </row>
    <row r="18" spans="1:49" s="3" customFormat="1" ht="17.25" customHeight="1" thickBot="1" x14ac:dyDescent="0.3">
      <c r="A18" s="140" t="s">
        <v>0</v>
      </c>
      <c r="B18" s="146"/>
      <c r="C18" s="380"/>
      <c r="D18" s="142" t="s">
        <v>129</v>
      </c>
      <c r="E18" s="136"/>
      <c r="F18" s="150"/>
      <c r="G18" s="152"/>
      <c r="H18" s="156"/>
      <c r="I18" s="260"/>
      <c r="J18" s="274" t="s">
        <v>18</v>
      </c>
      <c r="K18" s="71" t="s">
        <v>118</v>
      </c>
      <c r="L18" s="71"/>
      <c r="M18" s="330">
        <v>42531</v>
      </c>
      <c r="N18" s="330">
        <v>42550</v>
      </c>
      <c r="O18" s="330">
        <v>42570</v>
      </c>
      <c r="P18" s="330">
        <f>IF(O18="","",WORKDAY(O18,O$10-P$10,Settings!$D$4:$D$211))</f>
        <v>42572</v>
      </c>
      <c r="Q18" s="330">
        <v>42576</v>
      </c>
      <c r="R18" s="330">
        <v>42578</v>
      </c>
      <c r="S18" s="330">
        <v>42579</v>
      </c>
      <c r="T18" s="330"/>
      <c r="U18" s="330">
        <v>42605</v>
      </c>
      <c r="V18" s="373">
        <v>42613</v>
      </c>
      <c r="W18" s="242"/>
      <c r="X18" s="242"/>
      <c r="Y18" s="241"/>
      <c r="Z18" s="420"/>
      <c r="AA18" s="137"/>
      <c r="AB18" s="250"/>
      <c r="AC18" s="254"/>
      <c r="AD18" s="254"/>
      <c r="AE18" s="5"/>
      <c r="AF18" s="5"/>
      <c r="AG18" s="5"/>
      <c r="AH18" s="5"/>
      <c r="AI18" s="5"/>
      <c r="AJ18" s="5"/>
      <c r="AK18" s="5"/>
      <c r="AL18" s="5"/>
      <c r="AM18" s="5"/>
      <c r="AN18" s="5"/>
      <c r="AO18" s="5"/>
      <c r="AP18" s="5"/>
      <c r="AQ18" s="5"/>
      <c r="AR18" s="5"/>
      <c r="AS18" s="5"/>
      <c r="AT18" s="5"/>
      <c r="AU18" s="5"/>
      <c r="AV18" s="5"/>
      <c r="AW18" s="5"/>
    </row>
    <row r="19" spans="1:49" s="3" customFormat="1" ht="18" customHeight="1" x14ac:dyDescent="0.3">
      <c r="A19" s="139" t="s">
        <v>0</v>
      </c>
      <c r="B19" s="145" t="s">
        <v>30</v>
      </c>
      <c r="C19" s="378"/>
      <c r="D19" s="181">
        <v>1833624</v>
      </c>
      <c r="E19" s="131"/>
      <c r="F19" s="149"/>
      <c r="G19" s="145">
        <v>1</v>
      </c>
      <c r="H19" s="155"/>
      <c r="I19" s="162" t="s">
        <v>16</v>
      </c>
      <c r="J19" s="335" t="s">
        <v>17</v>
      </c>
      <c r="K19" s="326"/>
      <c r="L19" s="326">
        <f>WORKDAY($Y19,-L$9,Settings!$D$4:$D$211)</f>
        <v>42509</v>
      </c>
      <c r="M19" s="326">
        <f>WORKDAY($Y19,-M$9,Settings!$D$4:$D$211)</f>
        <v>42510</v>
      </c>
      <c r="N19" s="326">
        <f>WORKDAY($Y19,-N$9,Settings!$D$4:$D$211)</f>
        <v>42517</v>
      </c>
      <c r="O19" s="326">
        <f>WORKDAY($Y19,-O$9,Settings!$D$4:$D$211)</f>
        <v>42521</v>
      </c>
      <c r="P19" s="326">
        <f>WORKDAY($Y19,-P$9,Settings!$D$4:$D$211)</f>
        <v>42523</v>
      </c>
      <c r="Q19" s="326">
        <f>WORKDAY($Y19,-Q$9,Settings!$D$4:$D$211)</f>
        <v>42527</v>
      </c>
      <c r="R19" s="326">
        <f>WORKDAY($Y19,-R$9,Settings!$D$4:$D$211)</f>
        <v>42530</v>
      </c>
      <c r="S19" s="326">
        <f>WORKDAY($Y19,-S$9,Settings!$D$4:$D$211)</f>
        <v>42534</v>
      </c>
      <c r="T19" s="326">
        <f>WORKDAY($Y19,-T$9,Settings!$D$4:$D$211)</f>
        <v>42538</v>
      </c>
      <c r="U19" s="326">
        <f>WORKDAY($Y19,-U$9,Settings!$D$4:$D$211)</f>
        <v>42563</v>
      </c>
      <c r="V19" s="372">
        <f>WORKDAY($Y19,-V$9,Settings!$D$4:$D$211)</f>
        <v>42566</v>
      </c>
      <c r="W19" s="328"/>
      <c r="X19" s="328"/>
      <c r="Y19" s="329">
        <v>42573</v>
      </c>
      <c r="Z19" s="420"/>
      <c r="AA19" s="354"/>
      <c r="AB19" s="333"/>
      <c r="AC19" s="390" t="s">
        <v>348</v>
      </c>
      <c r="AD19" s="253"/>
      <c r="AE19" s="5"/>
      <c r="AF19" s="5"/>
      <c r="AG19" s="5"/>
      <c r="AH19" s="5"/>
      <c r="AI19" s="5"/>
      <c r="AJ19" s="5"/>
      <c r="AK19" s="5"/>
      <c r="AL19" s="5"/>
      <c r="AM19" s="5"/>
      <c r="AN19" s="5"/>
      <c r="AO19" s="5"/>
      <c r="AP19" s="5"/>
      <c r="AQ19" s="5"/>
      <c r="AR19" s="5"/>
      <c r="AS19" s="5"/>
      <c r="AT19" s="5"/>
      <c r="AU19" s="5"/>
      <c r="AV19" s="5"/>
      <c r="AW19" s="5"/>
    </row>
    <row r="20" spans="1:49" s="3" customFormat="1" ht="18" customHeight="1" thickBot="1" x14ac:dyDescent="0.3">
      <c r="A20" s="140" t="s">
        <v>0</v>
      </c>
      <c r="B20" s="146"/>
      <c r="C20" s="380"/>
      <c r="D20" s="142" t="s">
        <v>184</v>
      </c>
      <c r="E20" s="136"/>
      <c r="F20" s="150"/>
      <c r="G20" s="152"/>
      <c r="H20" s="156"/>
      <c r="I20" s="163"/>
      <c r="J20" s="346" t="s">
        <v>18</v>
      </c>
      <c r="K20" s="126" t="s">
        <v>118</v>
      </c>
      <c r="L20" s="257"/>
      <c r="M20" s="257">
        <v>42532</v>
      </c>
      <c r="N20" s="257">
        <v>42550</v>
      </c>
      <c r="O20" s="257">
        <v>42570</v>
      </c>
      <c r="P20" s="257">
        <v>42570</v>
      </c>
      <c r="Q20" s="257">
        <v>42579</v>
      </c>
      <c r="R20" s="257">
        <f>IF(Q20="","",WORKDAY(Q20,Q$10-R$10,Settings!$D$4:$D$211))</f>
        <v>42584</v>
      </c>
      <c r="S20" s="330">
        <v>42604</v>
      </c>
      <c r="T20" s="257">
        <v>42607</v>
      </c>
      <c r="U20" s="257">
        <v>42628</v>
      </c>
      <c r="V20" s="387">
        <f>IF(U20="","",WORKDAY(U20,U$10-V$10,Settings!$D$4:$D$211))</f>
        <v>42629</v>
      </c>
      <c r="W20" s="244"/>
      <c r="X20" s="244"/>
      <c r="Y20" s="243"/>
      <c r="Z20" s="420"/>
      <c r="AA20" s="355"/>
      <c r="AB20" s="334"/>
      <c r="AC20" s="254"/>
      <c r="AD20" s="254"/>
      <c r="AE20" s="5"/>
      <c r="AF20" s="5"/>
      <c r="AG20" s="5"/>
      <c r="AH20" s="5"/>
      <c r="AI20" s="5"/>
      <c r="AJ20" s="5"/>
      <c r="AK20" s="5"/>
      <c r="AL20" s="5"/>
      <c r="AM20" s="5"/>
      <c r="AN20" s="5"/>
      <c r="AO20" s="5"/>
      <c r="AP20" s="5"/>
      <c r="AQ20" s="5"/>
      <c r="AR20" s="5"/>
      <c r="AS20" s="5"/>
      <c r="AT20" s="5"/>
      <c r="AU20" s="5"/>
      <c r="AV20" s="5"/>
      <c r="AW20" s="5"/>
    </row>
    <row r="21" spans="1:49" s="3" customFormat="1" ht="18" customHeight="1" x14ac:dyDescent="0.25">
      <c r="A21" s="139" t="s">
        <v>0</v>
      </c>
      <c r="B21" s="145" t="s">
        <v>30</v>
      </c>
      <c r="C21" s="378"/>
      <c r="D21" s="181">
        <v>1833620</v>
      </c>
      <c r="E21" s="131"/>
      <c r="F21" s="149"/>
      <c r="G21" s="145">
        <v>1</v>
      </c>
      <c r="H21" s="155"/>
      <c r="I21" s="162" t="s">
        <v>16</v>
      </c>
      <c r="J21" s="272" t="s">
        <v>17</v>
      </c>
      <c r="K21" s="72"/>
      <c r="L21" s="72">
        <f>WORKDAY($Y21,-L$9,Settings!$D$4:$D$211)</f>
        <v>42509</v>
      </c>
      <c r="M21" s="72">
        <f>WORKDAY($Y21,-M$9,Settings!$D$4:$D$211)</f>
        <v>42510</v>
      </c>
      <c r="N21" s="72">
        <f>WORKDAY($Y21,-N$9,Settings!$D$4:$D$211)</f>
        <v>42517</v>
      </c>
      <c r="O21" s="72">
        <f>WORKDAY($Y21,-O$9,Settings!$D$4:$D$211)</f>
        <v>42521</v>
      </c>
      <c r="P21" s="72">
        <f>WORKDAY($Y21,-P$9,Settings!$D$4:$D$211)</f>
        <v>42523</v>
      </c>
      <c r="Q21" s="72">
        <f>WORKDAY($Y21,-Q$9,Settings!$D$4:$D$211)</f>
        <v>42527</v>
      </c>
      <c r="R21" s="72">
        <f>WORKDAY($Y21,-R$9,Settings!$D$4:$D$211)</f>
        <v>42530</v>
      </c>
      <c r="S21" s="326">
        <f>WORKDAY($Y21,-S$9,Settings!$D$4:$D$211)</f>
        <v>42534</v>
      </c>
      <c r="T21" s="72">
        <f>WORKDAY($Y21,-T$9,Settings!$D$4:$D$211)</f>
        <v>42538</v>
      </c>
      <c r="U21" s="72">
        <f>WORKDAY($Y21,-U$9,Settings!$D$4:$D$211)</f>
        <v>42563</v>
      </c>
      <c r="V21" s="369">
        <f>WORKDAY($Y21,-V$9,Settings!$D$4:$D$211)</f>
        <v>42566</v>
      </c>
      <c r="W21" s="134"/>
      <c r="X21" s="134"/>
      <c r="Y21" s="205">
        <v>42573</v>
      </c>
      <c r="Z21" s="420"/>
      <c r="AA21" s="356"/>
      <c r="AB21" s="251"/>
      <c r="AC21" s="253" t="s">
        <v>349</v>
      </c>
      <c r="AD21" s="253"/>
      <c r="AE21" s="5"/>
      <c r="AF21" s="5"/>
      <c r="AG21" s="5"/>
      <c r="AH21" s="5"/>
      <c r="AI21" s="5"/>
      <c r="AJ21" s="5"/>
      <c r="AK21" s="5"/>
      <c r="AL21" s="5"/>
      <c r="AM21" s="5"/>
      <c r="AN21" s="5"/>
      <c r="AO21" s="5"/>
      <c r="AP21" s="5"/>
      <c r="AQ21" s="5"/>
      <c r="AR21" s="5"/>
      <c r="AS21" s="5"/>
      <c r="AT21" s="5"/>
      <c r="AU21" s="5"/>
      <c r="AV21" s="5"/>
      <c r="AW21" s="5"/>
    </row>
    <row r="22" spans="1:49" s="3" customFormat="1" ht="18" customHeight="1" thickBot="1" x14ac:dyDescent="0.3">
      <c r="A22" s="140" t="s">
        <v>0</v>
      </c>
      <c r="B22" s="146"/>
      <c r="C22" s="380"/>
      <c r="D22" s="142" t="s">
        <v>180</v>
      </c>
      <c r="E22" s="136"/>
      <c r="F22" s="150"/>
      <c r="G22" s="152"/>
      <c r="H22" s="156"/>
      <c r="I22" s="163"/>
      <c r="J22" s="274" t="s">
        <v>18</v>
      </c>
      <c r="K22" s="71" t="s">
        <v>118</v>
      </c>
      <c r="L22" s="330"/>
      <c r="M22" s="330">
        <v>42534</v>
      </c>
      <c r="N22" s="330">
        <v>42551</v>
      </c>
      <c r="O22" s="330">
        <v>42569</v>
      </c>
      <c r="P22" s="330">
        <f>IF(O22="","",WORKDAY(O22,O$10-P$10,Settings!$D$4:$D$211))</f>
        <v>42571</v>
      </c>
      <c r="Q22" s="330">
        <v>42578</v>
      </c>
      <c r="R22" s="330">
        <f>IF(Q22="","",WORKDAY(Q22,Q$10-R$10,Settings!$D$4:$D$211))</f>
        <v>42583</v>
      </c>
      <c r="S22" s="330">
        <v>42604</v>
      </c>
      <c r="T22" s="330">
        <v>42607</v>
      </c>
      <c r="U22" s="330">
        <v>42628</v>
      </c>
      <c r="V22" s="373">
        <f>IF(U22="","",WORKDAY(U22,U$10-V$10,Settings!$D$4:$D$211))</f>
        <v>42629</v>
      </c>
      <c r="W22" s="242"/>
      <c r="X22" s="242"/>
      <c r="Y22" s="241"/>
      <c r="Z22" s="420"/>
      <c r="AA22" s="357"/>
      <c r="AB22" s="250"/>
      <c r="AC22" s="254"/>
      <c r="AD22" s="254"/>
      <c r="AE22" s="5"/>
      <c r="AF22" s="5"/>
      <c r="AG22" s="5"/>
      <c r="AH22" s="5"/>
      <c r="AI22" s="5"/>
      <c r="AJ22" s="5"/>
      <c r="AK22" s="5"/>
      <c r="AL22" s="5"/>
      <c r="AM22" s="5"/>
      <c r="AN22" s="5"/>
      <c r="AO22" s="5"/>
      <c r="AP22" s="5"/>
      <c r="AQ22" s="5"/>
      <c r="AR22" s="5"/>
      <c r="AS22" s="5"/>
      <c r="AT22" s="5"/>
      <c r="AU22" s="5"/>
      <c r="AV22" s="5"/>
      <c r="AW22" s="5"/>
    </row>
    <row r="23" spans="1:49" s="3" customFormat="1" ht="18" customHeight="1" x14ac:dyDescent="0.25">
      <c r="A23" s="139" t="s">
        <v>0</v>
      </c>
      <c r="B23" s="145" t="s">
        <v>30</v>
      </c>
      <c r="C23" s="378"/>
      <c r="D23" s="181">
        <v>1833623</v>
      </c>
      <c r="E23" s="131"/>
      <c r="F23" s="149"/>
      <c r="G23" s="145">
        <v>1</v>
      </c>
      <c r="H23" s="155"/>
      <c r="I23" s="162" t="s">
        <v>16</v>
      </c>
      <c r="J23" s="335" t="s">
        <v>17</v>
      </c>
      <c r="K23" s="326"/>
      <c r="L23" s="326">
        <f>WORKDAY($Y23,-L$9,Settings!$D$4:$D$211)</f>
        <v>42509</v>
      </c>
      <c r="M23" s="326">
        <f>WORKDAY($Y23,-M$9,Settings!$D$4:$D$211)</f>
        <v>42510</v>
      </c>
      <c r="N23" s="326">
        <f>WORKDAY($Y23,-N$9,Settings!$D$4:$D$211)</f>
        <v>42517</v>
      </c>
      <c r="O23" s="326">
        <f>WORKDAY($Y23,-O$9,Settings!$D$4:$D$211)</f>
        <v>42521</v>
      </c>
      <c r="P23" s="326">
        <f>WORKDAY($Y23,-P$9,Settings!$D$4:$D$211)</f>
        <v>42523</v>
      </c>
      <c r="Q23" s="326">
        <f>WORKDAY($Y23,-Q$9,Settings!$D$4:$D$211)</f>
        <v>42527</v>
      </c>
      <c r="R23" s="326">
        <f>WORKDAY($Y23,-R$9,Settings!$D$4:$D$211)</f>
        <v>42530</v>
      </c>
      <c r="S23" s="326">
        <f>WORKDAY($Y23,-S$9,Settings!$D$4:$D$211)</f>
        <v>42534</v>
      </c>
      <c r="T23" s="326">
        <f>WORKDAY($Y23,-T$9,Settings!$D$4:$D$211)</f>
        <v>42538</v>
      </c>
      <c r="U23" s="326">
        <f>WORKDAY($Y23,-U$9,Settings!$D$4:$D$211)</f>
        <v>42563</v>
      </c>
      <c r="V23" s="372">
        <f>WORKDAY($Y23,-V$9,Settings!$D$4:$D$211)</f>
        <v>42566</v>
      </c>
      <c r="W23" s="328"/>
      <c r="X23" s="328"/>
      <c r="Y23" s="329">
        <v>42573</v>
      </c>
      <c r="Z23" s="420"/>
      <c r="AA23" s="354"/>
      <c r="AB23" s="333"/>
      <c r="AC23" s="253" t="s">
        <v>350</v>
      </c>
      <c r="AD23" s="253"/>
      <c r="AE23" s="5"/>
      <c r="AF23" s="5"/>
      <c r="AG23" s="5"/>
      <c r="AH23" s="5"/>
      <c r="AI23" s="5"/>
      <c r="AJ23" s="5"/>
      <c r="AK23" s="5"/>
      <c r="AL23" s="5"/>
      <c r="AM23" s="5"/>
      <c r="AN23" s="5"/>
      <c r="AO23" s="5"/>
      <c r="AP23" s="5"/>
      <c r="AQ23" s="5"/>
      <c r="AR23" s="5"/>
      <c r="AS23" s="5"/>
      <c r="AT23" s="5"/>
      <c r="AU23" s="5"/>
      <c r="AV23" s="5"/>
      <c r="AW23" s="5"/>
    </row>
    <row r="24" spans="1:49" s="3" customFormat="1" ht="18" customHeight="1" thickBot="1" x14ac:dyDescent="0.3">
      <c r="A24" s="140" t="s">
        <v>0</v>
      </c>
      <c r="B24" s="146"/>
      <c r="C24" s="380"/>
      <c r="D24" s="142" t="s">
        <v>183</v>
      </c>
      <c r="E24" s="136"/>
      <c r="F24" s="150"/>
      <c r="G24" s="152"/>
      <c r="H24" s="156"/>
      <c r="I24" s="163"/>
      <c r="J24" s="346" t="s">
        <v>18</v>
      </c>
      <c r="K24" s="126" t="s">
        <v>118</v>
      </c>
      <c r="L24" s="257"/>
      <c r="M24" s="257">
        <v>42535</v>
      </c>
      <c r="N24" s="257">
        <v>42551</v>
      </c>
      <c r="O24" s="257">
        <v>42570</v>
      </c>
      <c r="P24" s="257">
        <f>IF(O24="","",WORKDAY(O24,O$10-P$10,Settings!$D$4:$D$211))</f>
        <v>42572</v>
      </c>
      <c r="Q24" s="257">
        <v>42578</v>
      </c>
      <c r="R24" s="257">
        <f>IF(Q24="","",WORKDAY(Q24,Q$10-R$10,Settings!$D$4:$D$211))</f>
        <v>42583</v>
      </c>
      <c r="S24" s="330">
        <v>42605</v>
      </c>
      <c r="T24" s="257">
        <v>42608</v>
      </c>
      <c r="U24" s="257">
        <v>42628</v>
      </c>
      <c r="V24" s="387">
        <f>IF(U24="","",WORKDAY(U24,U$10-V$10,Settings!$D$4:$D$211))</f>
        <v>42629</v>
      </c>
      <c r="W24" s="244"/>
      <c r="X24" s="244"/>
      <c r="Y24" s="243"/>
      <c r="Z24" s="420"/>
      <c r="AA24" s="355"/>
      <c r="AB24" s="334"/>
      <c r="AC24" s="254"/>
      <c r="AD24" s="254"/>
      <c r="AE24" s="5"/>
      <c r="AF24" s="5"/>
      <c r="AG24" s="5"/>
      <c r="AH24" s="5"/>
      <c r="AI24" s="5"/>
      <c r="AJ24" s="5"/>
      <c r="AK24" s="5"/>
      <c r="AL24" s="5"/>
      <c r="AM24" s="5"/>
      <c r="AN24" s="5"/>
      <c r="AO24" s="5"/>
      <c r="AP24" s="5"/>
      <c r="AQ24" s="5"/>
      <c r="AR24" s="5"/>
      <c r="AS24" s="5"/>
      <c r="AT24" s="5"/>
      <c r="AU24" s="5"/>
      <c r="AV24" s="5"/>
      <c r="AW24" s="5"/>
    </row>
    <row r="25" spans="1:49" s="3" customFormat="1" ht="18" customHeight="1" x14ac:dyDescent="0.25">
      <c r="A25" s="139" t="s">
        <v>0</v>
      </c>
      <c r="B25" s="145" t="s">
        <v>30</v>
      </c>
      <c r="C25" s="378"/>
      <c r="D25" s="181">
        <v>1833622</v>
      </c>
      <c r="E25" s="131"/>
      <c r="F25" s="149"/>
      <c r="G25" s="145">
        <v>1</v>
      </c>
      <c r="H25" s="155"/>
      <c r="I25" s="162" t="s">
        <v>16</v>
      </c>
      <c r="J25" s="272" t="s">
        <v>17</v>
      </c>
      <c r="K25" s="72"/>
      <c r="L25" s="72">
        <f>WORKDAY($Y25,-L$9,Settings!$D$4:$D$211)</f>
        <v>42509</v>
      </c>
      <c r="M25" s="72">
        <f>WORKDAY($Y25,-M$9,Settings!$D$4:$D$211)</f>
        <v>42510</v>
      </c>
      <c r="N25" s="72">
        <f>WORKDAY($Y25,-N$9,Settings!$D$4:$D$211)</f>
        <v>42517</v>
      </c>
      <c r="O25" s="72">
        <f>WORKDAY($Y25,-O$9,Settings!$D$4:$D$211)</f>
        <v>42521</v>
      </c>
      <c r="P25" s="72">
        <f>WORKDAY($Y25,-P$9,Settings!$D$4:$D$211)</f>
        <v>42523</v>
      </c>
      <c r="Q25" s="72">
        <f>WORKDAY($Y25,-Q$9,Settings!$D$4:$D$211)</f>
        <v>42527</v>
      </c>
      <c r="R25" s="72">
        <f>WORKDAY($Y25,-R$9,Settings!$D$4:$D$211)</f>
        <v>42530</v>
      </c>
      <c r="S25" s="326">
        <f>WORKDAY($Y25,-S$9,Settings!$D$4:$D$211)</f>
        <v>42534</v>
      </c>
      <c r="T25" s="72">
        <f>WORKDAY($Y25,-T$9,Settings!$D$4:$D$211)</f>
        <v>42538</v>
      </c>
      <c r="U25" s="72">
        <f>WORKDAY($Y25,-U$9,Settings!$D$4:$D$211)</f>
        <v>42563</v>
      </c>
      <c r="V25" s="369">
        <f>WORKDAY($Y25,-V$9,Settings!$D$4:$D$211)</f>
        <v>42566</v>
      </c>
      <c r="W25" s="134"/>
      <c r="X25" s="134"/>
      <c r="Y25" s="205">
        <v>42573</v>
      </c>
      <c r="Z25" s="420"/>
      <c r="AA25" s="356"/>
      <c r="AB25" s="251"/>
      <c r="AC25" s="253" t="s">
        <v>351</v>
      </c>
      <c r="AD25" s="253"/>
      <c r="AE25" s="5"/>
      <c r="AF25" s="5"/>
      <c r="AG25" s="5"/>
      <c r="AH25" s="5"/>
      <c r="AI25" s="5"/>
      <c r="AJ25" s="5"/>
      <c r="AK25" s="5"/>
      <c r="AL25" s="5"/>
      <c r="AM25" s="5"/>
      <c r="AN25" s="5"/>
      <c r="AO25" s="5"/>
      <c r="AP25" s="5"/>
      <c r="AQ25" s="5"/>
      <c r="AR25" s="5"/>
      <c r="AS25" s="5"/>
      <c r="AT25" s="5"/>
      <c r="AU25" s="5"/>
      <c r="AV25" s="5"/>
      <c r="AW25" s="5"/>
    </row>
    <row r="26" spans="1:49" s="3" customFormat="1" ht="18" customHeight="1" thickBot="1" x14ac:dyDescent="0.3">
      <c r="A26" s="140" t="s">
        <v>0</v>
      </c>
      <c r="B26" s="146"/>
      <c r="C26" s="380"/>
      <c r="D26" s="142" t="s">
        <v>182</v>
      </c>
      <c r="E26" s="136"/>
      <c r="F26" s="150"/>
      <c r="G26" s="152"/>
      <c r="H26" s="156"/>
      <c r="I26" s="163"/>
      <c r="J26" s="274" t="s">
        <v>18</v>
      </c>
      <c r="K26" s="71" t="s">
        <v>118</v>
      </c>
      <c r="L26" s="330"/>
      <c r="M26" s="330">
        <v>42535</v>
      </c>
      <c r="N26" s="330">
        <v>42551</v>
      </c>
      <c r="O26" s="330">
        <v>42564</v>
      </c>
      <c r="P26" s="330">
        <f>IF(O26="","",WORKDAY(O26,O$10-P$10,Settings!$D$4:$D$211))</f>
        <v>42569</v>
      </c>
      <c r="Q26" s="330">
        <v>42578</v>
      </c>
      <c r="R26" s="330">
        <f>IF(Q26="","",WORKDAY(Q26,Q$10-R$10,Settings!$D$4:$D$211))</f>
        <v>42583</v>
      </c>
      <c r="S26" s="330">
        <v>42604</v>
      </c>
      <c r="T26" s="330">
        <v>42607</v>
      </c>
      <c r="U26" s="330">
        <v>42628</v>
      </c>
      <c r="V26" s="373">
        <f>IF(U26="","",WORKDAY(U26,U$10-V$10,Settings!$D$4:$D$211))</f>
        <v>42629</v>
      </c>
      <c r="W26" s="242"/>
      <c r="X26" s="242"/>
      <c r="Y26" s="241"/>
      <c r="Z26" s="420"/>
      <c r="AA26" s="357"/>
      <c r="AB26" s="250"/>
      <c r="AC26" s="254"/>
      <c r="AD26" s="254"/>
      <c r="AE26" s="5"/>
      <c r="AF26" s="5"/>
      <c r="AG26" s="5"/>
      <c r="AH26" s="5"/>
      <c r="AI26" s="5"/>
      <c r="AJ26" s="5"/>
      <c r="AK26" s="5"/>
      <c r="AL26" s="5"/>
      <c r="AM26" s="5"/>
      <c r="AN26" s="5"/>
      <c r="AO26" s="5"/>
      <c r="AP26" s="5"/>
      <c r="AQ26" s="5"/>
      <c r="AR26" s="5"/>
      <c r="AS26" s="5"/>
      <c r="AT26" s="5"/>
      <c r="AU26" s="5"/>
      <c r="AV26" s="5"/>
      <c r="AW26" s="5"/>
    </row>
    <row r="27" spans="1:49" s="3" customFormat="1" ht="18" customHeight="1" x14ac:dyDescent="0.25">
      <c r="A27" s="139" t="s">
        <v>0</v>
      </c>
      <c r="B27" s="145" t="s">
        <v>30</v>
      </c>
      <c r="C27" s="378"/>
      <c r="D27" s="181">
        <v>1833621</v>
      </c>
      <c r="E27" s="131"/>
      <c r="F27" s="149"/>
      <c r="G27" s="145">
        <v>1</v>
      </c>
      <c r="H27" s="155"/>
      <c r="I27" s="162" t="s">
        <v>16</v>
      </c>
      <c r="J27" s="335" t="s">
        <v>17</v>
      </c>
      <c r="K27" s="326"/>
      <c r="L27" s="326">
        <f>WORKDAY($Y27,-L$9,Settings!$D$4:$D$211)</f>
        <v>42509</v>
      </c>
      <c r="M27" s="326">
        <f>WORKDAY($Y27,-M$9,Settings!$D$4:$D$211)</f>
        <v>42510</v>
      </c>
      <c r="N27" s="326">
        <f>WORKDAY($Y27,-N$9,Settings!$D$4:$D$211)</f>
        <v>42517</v>
      </c>
      <c r="O27" s="326">
        <f>WORKDAY($Y27,-O$9,Settings!$D$4:$D$211)</f>
        <v>42521</v>
      </c>
      <c r="P27" s="326">
        <f>WORKDAY($Y27,-P$9,Settings!$D$4:$D$211)</f>
        <v>42523</v>
      </c>
      <c r="Q27" s="326">
        <f>WORKDAY($Y27,-Q$9,Settings!$D$4:$D$211)</f>
        <v>42527</v>
      </c>
      <c r="R27" s="326">
        <f>WORKDAY($Y27,-R$9,Settings!$D$4:$D$211)</f>
        <v>42530</v>
      </c>
      <c r="S27" s="326">
        <f>WORKDAY($Y27,-S$9,Settings!$D$4:$D$211)</f>
        <v>42534</v>
      </c>
      <c r="T27" s="326">
        <f>WORKDAY($Y27,-T$9,Settings!$D$4:$D$211)</f>
        <v>42538</v>
      </c>
      <c r="U27" s="326">
        <f>WORKDAY($Y27,-U$9,Settings!$D$4:$D$211)</f>
        <v>42563</v>
      </c>
      <c r="V27" s="372">
        <f>WORKDAY($Y27,-V$9,Settings!$D$4:$D$211)</f>
        <v>42566</v>
      </c>
      <c r="W27" s="328"/>
      <c r="X27" s="328"/>
      <c r="Y27" s="329">
        <v>42573</v>
      </c>
      <c r="Z27" s="420"/>
      <c r="AA27" s="354"/>
      <c r="AB27" s="333"/>
      <c r="AC27" s="253" t="s">
        <v>352</v>
      </c>
      <c r="AD27" s="253"/>
      <c r="AE27" s="5"/>
      <c r="AF27" s="5"/>
      <c r="AG27" s="5"/>
      <c r="AH27" s="5"/>
      <c r="AI27" s="5"/>
      <c r="AJ27" s="5"/>
      <c r="AK27" s="5"/>
      <c r="AL27" s="5"/>
      <c r="AM27" s="5"/>
      <c r="AN27" s="5"/>
      <c r="AO27" s="5"/>
      <c r="AP27" s="5"/>
      <c r="AQ27" s="5"/>
      <c r="AR27" s="5"/>
      <c r="AS27" s="5"/>
      <c r="AT27" s="5"/>
      <c r="AU27" s="5"/>
      <c r="AV27" s="5"/>
      <c r="AW27" s="5"/>
    </row>
    <row r="28" spans="1:49" s="3" customFormat="1" ht="18" customHeight="1" thickBot="1" x14ac:dyDescent="0.3">
      <c r="A28" s="140" t="s">
        <v>0</v>
      </c>
      <c r="B28" s="146"/>
      <c r="C28" s="380"/>
      <c r="D28" s="142" t="s">
        <v>181</v>
      </c>
      <c r="E28" s="136"/>
      <c r="F28" s="150"/>
      <c r="G28" s="152"/>
      <c r="H28" s="156"/>
      <c r="I28" s="163"/>
      <c r="J28" s="274" t="s">
        <v>18</v>
      </c>
      <c r="K28" s="71" t="s">
        <v>118</v>
      </c>
      <c r="L28" s="330"/>
      <c r="M28" s="330">
        <v>42535</v>
      </c>
      <c r="N28" s="330">
        <v>42551</v>
      </c>
      <c r="O28" s="330">
        <v>42569</v>
      </c>
      <c r="P28" s="330">
        <f>IF(O28="","",WORKDAY(O28,O$10-P$10,Settings!$D$4:$D$211))</f>
        <v>42571</v>
      </c>
      <c r="Q28" s="330">
        <v>42578</v>
      </c>
      <c r="R28" s="330">
        <f>IF(Q28="","",WORKDAY(Q28,Q$10-R$10,Settings!$D$4:$D$211))</f>
        <v>42583</v>
      </c>
      <c r="S28" s="330">
        <v>42605</v>
      </c>
      <c r="T28" s="330">
        <v>42608</v>
      </c>
      <c r="U28" s="330">
        <v>42628</v>
      </c>
      <c r="V28" s="373">
        <f>IF(U28="","",WORKDAY(U28,U$10-V$10,Settings!$D$4:$D$211))</f>
        <v>42629</v>
      </c>
      <c r="W28" s="242"/>
      <c r="X28" s="242"/>
      <c r="Y28" s="241"/>
      <c r="Z28" s="421"/>
      <c r="AA28" s="357"/>
      <c r="AB28" s="250"/>
      <c r="AC28" s="254"/>
      <c r="AD28" s="254"/>
      <c r="AE28" s="5"/>
      <c r="AF28" s="5"/>
      <c r="AG28" s="5"/>
      <c r="AH28" s="5"/>
      <c r="AI28" s="5"/>
      <c r="AJ28" s="5"/>
      <c r="AK28" s="5"/>
      <c r="AL28" s="5"/>
      <c r="AM28" s="5"/>
      <c r="AN28" s="5"/>
      <c r="AO28" s="5"/>
      <c r="AP28" s="5"/>
      <c r="AQ28" s="5"/>
      <c r="AR28" s="5"/>
      <c r="AS28" s="5"/>
      <c r="AT28" s="5"/>
      <c r="AU28" s="5"/>
      <c r="AV28" s="5"/>
      <c r="AW28" s="5"/>
    </row>
    <row r="29" spans="1:49" s="3" customFormat="1" ht="18" customHeight="1" x14ac:dyDescent="0.25">
      <c r="A29" s="139" t="s">
        <v>0</v>
      </c>
      <c r="B29" s="145" t="s">
        <v>30</v>
      </c>
      <c r="C29" s="381" t="s">
        <v>329</v>
      </c>
      <c r="D29" s="181">
        <v>1872183</v>
      </c>
      <c r="E29" s="131"/>
      <c r="F29" s="149"/>
      <c r="G29" s="145">
        <v>1</v>
      </c>
      <c r="H29" s="155"/>
      <c r="I29" s="162" t="s">
        <v>16</v>
      </c>
      <c r="J29" s="335" t="s">
        <v>17</v>
      </c>
      <c r="K29" s="326"/>
      <c r="L29" s="326"/>
      <c r="M29" s="326">
        <f>WORKDAY($Y29,-M$9,Settings!$D$4:$D$211)</f>
        <v>42510</v>
      </c>
      <c r="N29" s="326">
        <f>WORKDAY($Y29,-N$9,Settings!$D$4:$D$211)</f>
        <v>42517</v>
      </c>
      <c r="O29" s="326">
        <f>WORKDAY($Y29,-O$9,Settings!$D$4:$D$211)</f>
        <v>42521</v>
      </c>
      <c r="P29" s="326">
        <f>WORKDAY($Y29,-P$9,Settings!$D$4:$D$211)</f>
        <v>42523</v>
      </c>
      <c r="Q29" s="326">
        <f>WORKDAY($Y29,-Q$9,Settings!$D$4:$D$211)</f>
        <v>42527</v>
      </c>
      <c r="R29" s="326">
        <f>WORKDAY($Y29,-R$9,Settings!$D$4:$D$211)</f>
        <v>42530</v>
      </c>
      <c r="S29" s="326">
        <f>WORKDAY($Y29,-S$9,Settings!$D$4:$D$211)</f>
        <v>42534</v>
      </c>
      <c r="T29" s="327">
        <f>WORKDAY($Y29,-T$9,Settings!$D$4:$D$211)</f>
        <v>42538</v>
      </c>
      <c r="U29" s="327">
        <f>WORKDAY($Y29,-U$9,Settings!$D$4:$D$211)</f>
        <v>42563</v>
      </c>
      <c r="V29" s="327">
        <f>WORKDAY($Y29,-V$9,Settings!$D$4:$D$211)</f>
        <v>42566</v>
      </c>
      <c r="W29" s="328"/>
      <c r="X29" s="328"/>
      <c r="Y29" s="329">
        <v>42573</v>
      </c>
      <c r="Z29" s="420" t="s">
        <v>302</v>
      </c>
      <c r="AA29" s="358"/>
      <c r="AB29" s="333" t="s">
        <v>299</v>
      </c>
      <c r="AC29" s="341"/>
      <c r="AD29" s="341"/>
      <c r="AE29" s="5"/>
      <c r="AF29" s="5"/>
      <c r="AG29" s="5"/>
      <c r="AH29" s="5"/>
      <c r="AI29" s="5"/>
      <c r="AJ29" s="5"/>
      <c r="AK29" s="5"/>
      <c r="AL29" s="5"/>
      <c r="AM29" s="5"/>
      <c r="AN29" s="5"/>
      <c r="AO29" s="5"/>
      <c r="AP29" s="5"/>
      <c r="AQ29" s="5"/>
      <c r="AR29" s="5"/>
      <c r="AS29" s="5"/>
      <c r="AT29" s="5"/>
      <c r="AU29" s="5"/>
      <c r="AV29" s="5"/>
      <c r="AW29" s="5"/>
    </row>
    <row r="30" spans="1:49" s="3" customFormat="1" ht="18" customHeight="1" thickBot="1" x14ac:dyDescent="0.3">
      <c r="A30" s="140" t="s">
        <v>0</v>
      </c>
      <c r="B30" s="146"/>
      <c r="C30" s="382"/>
      <c r="D30" s="142" t="s">
        <v>254</v>
      </c>
      <c r="E30" s="136"/>
      <c r="F30" s="150"/>
      <c r="G30" s="152"/>
      <c r="H30" s="156"/>
      <c r="I30" s="163"/>
      <c r="J30" s="274" t="s">
        <v>18</v>
      </c>
      <c r="K30" s="71" t="s">
        <v>118</v>
      </c>
      <c r="L30" s="330"/>
      <c r="M30" s="330">
        <v>42570</v>
      </c>
      <c r="N30" s="330">
        <f>IF(M30="","",WORKDAY(M30,M$10-N$10,Settings!$D$4:$D$211))</f>
        <v>42577</v>
      </c>
      <c r="O30" s="330">
        <v>42578</v>
      </c>
      <c r="P30" s="330">
        <v>42607</v>
      </c>
      <c r="Q30" s="330">
        <v>42619</v>
      </c>
      <c r="R30" s="330">
        <f>IF(Q30="","",WORKDAY(Q30,Q$10-R$10,Settings!$D$4:$D$211))</f>
        <v>42622</v>
      </c>
      <c r="S30" s="330">
        <f>IF(R30="","",WORKDAY(R30,R$10-S$10,Settings!$D$4:$D$211))</f>
        <v>42626</v>
      </c>
      <c r="T30" s="241">
        <f>IF(S30="","",WORKDAY(S30,S$10-T$10,Settings!$D$4:$D$211))</f>
        <v>42628</v>
      </c>
      <c r="U30" s="241">
        <f>IF(T30="","",WORKDAY(T30,T$10-U$10,Settings!$D$4:$D$211))</f>
        <v>42643</v>
      </c>
      <c r="V30" s="241">
        <f>IF(U30="","",WORKDAY(U30,U$10-V$10,Settings!$D$4:$D$211))</f>
        <v>42646</v>
      </c>
      <c r="W30" s="241">
        <f>IF(V30="","",WORKDAY(V30,V$10-W$10,Settings!$D$4:$D$211))</f>
        <v>42650</v>
      </c>
      <c r="X30" s="241">
        <f>IF(W30="","",WORKDAY(W30,W$10-X$10,Settings!$D$4:$D$211))</f>
        <v>42650</v>
      </c>
      <c r="Y30" s="241"/>
      <c r="Z30" s="420"/>
      <c r="AA30" s="359"/>
      <c r="AB30" s="250"/>
      <c r="AC30" s="254"/>
      <c r="AD30" s="254"/>
      <c r="AE30" s="5"/>
      <c r="AF30" s="5"/>
      <c r="AG30" s="5"/>
      <c r="AH30" s="5"/>
      <c r="AI30" s="5"/>
      <c r="AJ30" s="5"/>
      <c r="AK30" s="5"/>
      <c r="AL30" s="5"/>
      <c r="AM30" s="5"/>
      <c r="AN30" s="5"/>
      <c r="AO30" s="5"/>
      <c r="AP30" s="5"/>
      <c r="AQ30" s="5"/>
      <c r="AR30" s="5"/>
      <c r="AS30" s="5"/>
      <c r="AT30" s="5"/>
      <c r="AU30" s="5"/>
      <c r="AV30" s="5"/>
      <c r="AW30" s="5"/>
    </row>
    <row r="31" spans="1:49" s="3" customFormat="1" ht="18" customHeight="1" x14ac:dyDescent="0.25">
      <c r="A31" s="139" t="s">
        <v>0</v>
      </c>
      <c r="B31" s="145" t="s">
        <v>30</v>
      </c>
      <c r="C31" s="381" t="s">
        <v>330</v>
      </c>
      <c r="D31" s="181">
        <v>1872184</v>
      </c>
      <c r="E31" s="131"/>
      <c r="F31" s="149"/>
      <c r="G31" s="145">
        <v>1</v>
      </c>
      <c r="H31" s="155"/>
      <c r="I31" s="162" t="s">
        <v>16</v>
      </c>
      <c r="J31" s="331" t="s">
        <v>17</v>
      </c>
      <c r="K31" s="326"/>
      <c r="L31" s="326"/>
      <c r="M31" s="326">
        <f>WORKDAY($Y31,-M$9,Settings!$D$4:$D$211)</f>
        <v>42510</v>
      </c>
      <c r="N31" s="326">
        <f>WORKDAY($Y31,-N$9,Settings!$D$4:$D$211)</f>
        <v>42517</v>
      </c>
      <c r="O31" s="326">
        <f>WORKDAY($Y31,-O$9,Settings!$D$4:$D$211)</f>
        <v>42521</v>
      </c>
      <c r="P31" s="326">
        <f>WORKDAY($Y31,-P$9,Settings!$D$4:$D$211)</f>
        <v>42523</v>
      </c>
      <c r="Q31" s="326">
        <f>WORKDAY($Y31,-Q$9,Settings!$D$4:$D$211)</f>
        <v>42527</v>
      </c>
      <c r="R31" s="326">
        <f>WORKDAY($Y31,-R$9,Settings!$D$4:$D$211)</f>
        <v>42530</v>
      </c>
      <c r="S31" s="326">
        <f>WORKDAY($Y31,-S$9,Settings!$D$4:$D$211)</f>
        <v>42534</v>
      </c>
      <c r="T31" s="327">
        <f>WORKDAY($Y31,-T$9,Settings!$D$4:$D$211)</f>
        <v>42538</v>
      </c>
      <c r="U31" s="327">
        <f>WORKDAY($Y31,-U$9,Settings!$D$4:$D$211)</f>
        <v>42563</v>
      </c>
      <c r="V31" s="327">
        <f>WORKDAY($Y31,-V$9,Settings!$D$4:$D$211)</f>
        <v>42566</v>
      </c>
      <c r="W31" s="328"/>
      <c r="X31" s="328"/>
      <c r="Y31" s="329">
        <v>42573</v>
      </c>
      <c r="Z31" s="420"/>
      <c r="AA31" s="358"/>
      <c r="AB31" s="333"/>
      <c r="AC31" s="253"/>
      <c r="AD31" s="253"/>
      <c r="AE31" s="5"/>
      <c r="AF31" s="5"/>
      <c r="AG31" s="5"/>
      <c r="AH31" s="5"/>
      <c r="AI31" s="5"/>
      <c r="AJ31" s="5"/>
      <c r="AK31" s="5"/>
      <c r="AL31" s="5"/>
      <c r="AM31" s="5"/>
      <c r="AN31" s="5"/>
      <c r="AO31" s="5"/>
      <c r="AP31" s="5"/>
      <c r="AQ31" s="5"/>
      <c r="AR31" s="5"/>
      <c r="AS31" s="5"/>
      <c r="AT31" s="5"/>
      <c r="AU31" s="5"/>
      <c r="AV31" s="5"/>
      <c r="AW31" s="5"/>
    </row>
    <row r="32" spans="1:49" s="3" customFormat="1" ht="18" customHeight="1" thickBot="1" x14ac:dyDescent="0.3">
      <c r="A32" s="140" t="s">
        <v>0</v>
      </c>
      <c r="B32" s="146"/>
      <c r="C32" s="382"/>
      <c r="D32" s="142" t="s">
        <v>255</v>
      </c>
      <c r="E32" s="136"/>
      <c r="F32" s="150"/>
      <c r="G32" s="152"/>
      <c r="H32" s="156"/>
      <c r="I32" s="163"/>
      <c r="J32" s="171" t="s">
        <v>18</v>
      </c>
      <c r="K32" s="126" t="s">
        <v>118</v>
      </c>
      <c r="L32" s="257"/>
      <c r="M32" s="257">
        <v>42576</v>
      </c>
      <c r="N32" s="257">
        <v>42577</v>
      </c>
      <c r="O32" s="257">
        <f>IF(N32="","",WORKDAY(N32,N$9-O$9,Settings!$D$4:$D$211))</f>
        <v>42579</v>
      </c>
      <c r="P32" s="330">
        <v>42607</v>
      </c>
      <c r="Q32" s="257">
        <f>IF(P32="","",WORKDAY(P32,P$9-Q$9,Settings!$D$4:$D$211))</f>
        <v>42611</v>
      </c>
      <c r="R32" s="257">
        <v>42622</v>
      </c>
      <c r="S32" s="257">
        <f>IF(R32="","",WORKDAY(R32,R$9-S$9,Settings!$D$4:$D$211))</f>
        <v>42626</v>
      </c>
      <c r="T32" s="243">
        <f>IF(S32="","",WORKDAY(S32,S$9-T$9,Settings!$D$4:$D$211))</f>
        <v>42632</v>
      </c>
      <c r="U32" s="243">
        <f>IF(T32="","",WORKDAY(T32,T$10-U$10,Settings!$E$4:$E$211))</f>
        <v>42647</v>
      </c>
      <c r="V32" s="243">
        <f>IF(U32="","",WORKDAY(U32,U$9-V$9,Settings!$D$4:$D$211))</f>
        <v>42649</v>
      </c>
      <c r="W32" s="244"/>
      <c r="X32" s="244"/>
      <c r="Y32" s="243"/>
      <c r="Z32" s="420"/>
      <c r="AA32" s="360"/>
      <c r="AB32" s="334"/>
      <c r="AC32" s="254"/>
      <c r="AD32" s="254"/>
      <c r="AE32" s="5"/>
      <c r="AF32" s="5"/>
      <c r="AG32" s="5"/>
      <c r="AH32" s="5"/>
      <c r="AI32" s="5"/>
      <c r="AJ32" s="5"/>
      <c r="AK32" s="5"/>
      <c r="AL32" s="5"/>
      <c r="AM32" s="5"/>
      <c r="AN32" s="5"/>
      <c r="AO32" s="5"/>
      <c r="AP32" s="5"/>
      <c r="AQ32" s="5"/>
      <c r="AR32" s="5"/>
      <c r="AS32" s="5"/>
      <c r="AT32" s="5"/>
      <c r="AU32" s="5"/>
      <c r="AV32" s="5"/>
      <c r="AW32" s="5"/>
    </row>
    <row r="33" spans="1:49" s="3" customFormat="1" ht="18" customHeight="1" x14ac:dyDescent="0.25">
      <c r="A33" s="139" t="s">
        <v>0</v>
      </c>
      <c r="B33" s="145" t="s">
        <v>30</v>
      </c>
      <c r="C33" s="381" t="s">
        <v>329</v>
      </c>
      <c r="D33" s="181">
        <v>1872185</v>
      </c>
      <c r="E33" s="131"/>
      <c r="F33" s="149"/>
      <c r="G33" s="145">
        <v>1</v>
      </c>
      <c r="H33" s="155"/>
      <c r="I33" s="162" t="s">
        <v>16</v>
      </c>
      <c r="J33" s="272" t="s">
        <v>17</v>
      </c>
      <c r="K33" s="72"/>
      <c r="L33" s="72"/>
      <c r="M33" s="72">
        <f>WORKDAY($Y33,-M$9,Settings!$D$4:$D$211)</f>
        <v>42510</v>
      </c>
      <c r="N33" s="72">
        <f>WORKDAY($Y33,-N$9,Settings!$D$4:$D$211)</f>
        <v>42517</v>
      </c>
      <c r="O33" s="72">
        <f>WORKDAY($Y33,-O$9,Settings!$D$4:$D$211)</f>
        <v>42521</v>
      </c>
      <c r="P33" s="72">
        <f>WORKDAY($Y33,-P$9,Settings!$D$4:$D$211)</f>
        <v>42523</v>
      </c>
      <c r="Q33" s="72">
        <f>WORKDAY($Y33,-Q$9,Settings!$D$4:$D$211)</f>
        <v>42527</v>
      </c>
      <c r="R33" s="72">
        <f>WORKDAY($Y33,-R$9,Settings!$D$4:$D$211)</f>
        <v>42530</v>
      </c>
      <c r="S33" s="72">
        <f>WORKDAY($Y33,-S$9,Settings!$D$4:$D$211)</f>
        <v>42534</v>
      </c>
      <c r="T33" s="61">
        <f>WORKDAY($Y33,-T$9,Settings!$D$4:$D$211)</f>
        <v>42538</v>
      </c>
      <c r="U33" s="61">
        <f>WORKDAY($Y33,-U$9,Settings!$D$4:$D$211)</f>
        <v>42563</v>
      </c>
      <c r="V33" s="61">
        <f>WORKDAY($Y33,-V$9,Settings!$D$4:$D$211)</f>
        <v>42566</v>
      </c>
      <c r="W33" s="134"/>
      <c r="X33" s="134"/>
      <c r="Y33" s="329">
        <v>42573</v>
      </c>
      <c r="Z33" s="420"/>
      <c r="AA33" s="361"/>
      <c r="AB33" s="251"/>
      <c r="AC33" s="253"/>
      <c r="AD33" s="253"/>
      <c r="AE33" s="5"/>
      <c r="AF33" s="5"/>
      <c r="AG33" s="5"/>
      <c r="AH33" s="5"/>
      <c r="AI33" s="5"/>
      <c r="AJ33" s="5"/>
      <c r="AK33" s="5"/>
      <c r="AL33" s="5"/>
      <c r="AM33" s="5"/>
      <c r="AN33" s="5"/>
      <c r="AO33" s="5"/>
      <c r="AP33" s="5"/>
      <c r="AQ33" s="5"/>
      <c r="AR33" s="5"/>
      <c r="AS33" s="5"/>
      <c r="AT33" s="5"/>
      <c r="AU33" s="5"/>
      <c r="AV33" s="5"/>
      <c r="AW33" s="5"/>
    </row>
    <row r="34" spans="1:49" s="3" customFormat="1" ht="18" customHeight="1" thickBot="1" x14ac:dyDescent="0.3">
      <c r="A34" s="140" t="s">
        <v>0</v>
      </c>
      <c r="B34" s="146"/>
      <c r="C34" s="382"/>
      <c r="D34" s="142" t="s">
        <v>256</v>
      </c>
      <c r="E34" s="136"/>
      <c r="F34" s="150"/>
      <c r="G34" s="152"/>
      <c r="H34" s="156"/>
      <c r="I34" s="163"/>
      <c r="J34" s="274" t="s">
        <v>18</v>
      </c>
      <c r="K34" s="71" t="s">
        <v>118</v>
      </c>
      <c r="L34" s="330"/>
      <c r="M34" s="330">
        <v>42578</v>
      </c>
      <c r="N34" s="330">
        <v>42606</v>
      </c>
      <c r="O34" s="330">
        <v>42611</v>
      </c>
      <c r="P34" s="330">
        <f>IF(O34="","",WORKDAY(O34,O$9-P$9,Settings!$D$4:$D$211))</f>
        <v>42613</v>
      </c>
      <c r="Q34" s="330">
        <v>42619</v>
      </c>
      <c r="R34" s="330">
        <f>IF(Q34="","",WORKDAY(Q34,Q$9-R$9,Settings!$D$4:$D$211))</f>
        <v>42622</v>
      </c>
      <c r="S34" s="330">
        <f>IF(R34="","",WORKDAY(R34,R$9-S$9,Settings!$D$4:$D$211))</f>
        <v>42626</v>
      </c>
      <c r="T34" s="241">
        <f>IF(S34="","",WORKDAY(S34,S$9-T$9,Settings!$D$4:$D$211))</f>
        <v>42632</v>
      </c>
      <c r="U34" s="241">
        <f>IF(T34="","",WORKDAY(T34,T$10-U$10,Settings!$E$4:$E$211))</f>
        <v>42647</v>
      </c>
      <c r="V34" s="241">
        <f>IF(U34="","",WORKDAY(U34,U$9-V$9,Settings!$D$4:$D$211))</f>
        <v>42649</v>
      </c>
      <c r="W34" s="242"/>
      <c r="X34" s="242"/>
      <c r="Y34" s="241"/>
      <c r="Z34" s="420"/>
      <c r="AA34" s="359"/>
      <c r="AB34" s="250"/>
      <c r="AC34" s="254"/>
      <c r="AD34" s="254"/>
      <c r="AE34" s="5"/>
      <c r="AF34" s="5"/>
      <c r="AG34" s="5"/>
      <c r="AH34" s="5"/>
      <c r="AI34" s="5"/>
      <c r="AJ34" s="5"/>
      <c r="AK34" s="5"/>
      <c r="AL34" s="5"/>
      <c r="AM34" s="5"/>
      <c r="AN34" s="5"/>
      <c r="AO34" s="5"/>
      <c r="AP34" s="5"/>
      <c r="AQ34" s="5"/>
      <c r="AR34" s="5"/>
      <c r="AS34" s="5"/>
      <c r="AT34" s="5"/>
      <c r="AU34" s="5"/>
      <c r="AV34" s="5"/>
      <c r="AW34" s="5"/>
    </row>
    <row r="35" spans="1:49" s="3" customFormat="1" ht="18" customHeight="1" x14ac:dyDescent="0.25">
      <c r="A35" s="139" t="s">
        <v>0</v>
      </c>
      <c r="B35" s="145" t="s">
        <v>30</v>
      </c>
      <c r="C35" s="381" t="s">
        <v>330</v>
      </c>
      <c r="D35" s="181">
        <v>1872186</v>
      </c>
      <c r="E35" s="131"/>
      <c r="F35" s="149"/>
      <c r="G35" s="145">
        <v>1</v>
      </c>
      <c r="H35" s="155"/>
      <c r="I35" s="162" t="s">
        <v>16</v>
      </c>
      <c r="J35" s="331" t="s">
        <v>17</v>
      </c>
      <c r="K35" s="326"/>
      <c r="L35" s="326"/>
      <c r="M35" s="326">
        <f>WORKDAY($Y35,-M$9,Settings!$D$4:$D$211)</f>
        <v>42510</v>
      </c>
      <c r="N35" s="326">
        <f>WORKDAY($Y35,-N$9,Settings!$D$4:$D$211)</f>
        <v>42517</v>
      </c>
      <c r="O35" s="326">
        <f>WORKDAY($Y35,-O$9,Settings!$D$4:$D$211)</f>
        <v>42521</v>
      </c>
      <c r="P35" s="326">
        <f>WORKDAY($Y35,-P$9,Settings!$D$4:$D$211)</f>
        <v>42523</v>
      </c>
      <c r="Q35" s="326">
        <f>WORKDAY($Y35,-Q$9,Settings!$D$4:$D$211)</f>
        <v>42527</v>
      </c>
      <c r="R35" s="326">
        <f>WORKDAY($Y35,-R$9,Settings!$D$4:$D$211)</f>
        <v>42530</v>
      </c>
      <c r="S35" s="326">
        <f>WORKDAY($Y35,-S$9,Settings!$D$4:$D$211)</f>
        <v>42534</v>
      </c>
      <c r="T35" s="327">
        <f>WORKDAY($Y35,-T$9,Settings!$D$4:$D$211)</f>
        <v>42538</v>
      </c>
      <c r="U35" s="327">
        <f>WORKDAY($Y35,-U$9,Settings!$D$4:$D$211)</f>
        <v>42563</v>
      </c>
      <c r="V35" s="327">
        <f>WORKDAY($Y35,-V$9,Settings!$D$4:$D$211)</f>
        <v>42566</v>
      </c>
      <c r="W35" s="328"/>
      <c r="X35" s="328"/>
      <c r="Y35" s="329">
        <v>42573</v>
      </c>
      <c r="Z35" s="420"/>
      <c r="AA35" s="358"/>
      <c r="AB35" s="333"/>
      <c r="AC35" s="253"/>
      <c r="AD35" s="253"/>
      <c r="AE35" s="5"/>
      <c r="AF35" s="5"/>
      <c r="AG35" s="5"/>
      <c r="AH35" s="5"/>
      <c r="AI35" s="5"/>
      <c r="AJ35" s="5"/>
      <c r="AK35" s="5"/>
      <c r="AL35" s="5"/>
      <c r="AM35" s="5"/>
      <c r="AN35" s="5"/>
      <c r="AO35" s="5"/>
      <c r="AP35" s="5"/>
      <c r="AQ35" s="5"/>
      <c r="AR35" s="5"/>
      <c r="AS35" s="5"/>
      <c r="AT35" s="5"/>
      <c r="AU35" s="5"/>
      <c r="AV35" s="5"/>
      <c r="AW35" s="5"/>
    </row>
    <row r="36" spans="1:49" s="3" customFormat="1" ht="18" customHeight="1" thickBot="1" x14ac:dyDescent="0.3">
      <c r="A36" s="140" t="s">
        <v>0</v>
      </c>
      <c r="B36" s="146"/>
      <c r="C36" s="382"/>
      <c r="D36" s="142" t="s">
        <v>257</v>
      </c>
      <c r="E36" s="136"/>
      <c r="F36" s="150"/>
      <c r="G36" s="152"/>
      <c r="H36" s="156"/>
      <c r="I36" s="163"/>
      <c r="J36" s="171" t="s">
        <v>18</v>
      </c>
      <c r="K36" s="126" t="s">
        <v>118</v>
      </c>
      <c r="L36" s="257"/>
      <c r="M36" s="257">
        <v>42577</v>
      </c>
      <c r="N36" s="257">
        <v>42606</v>
      </c>
      <c r="O36" s="257">
        <v>42612</v>
      </c>
      <c r="P36" s="257">
        <f>IF(O36="","",WORKDAY(O36,O$9-P$9,Settings!$D$4:$D$211))</f>
        <v>42614</v>
      </c>
      <c r="Q36" s="257">
        <f>IF(P36="","",WORKDAY(P36,P$9-Q$9,Settings!$D$4:$D$211))</f>
        <v>42618</v>
      </c>
      <c r="R36" s="257">
        <v>42621</v>
      </c>
      <c r="S36" s="257">
        <v>42622</v>
      </c>
      <c r="T36" s="243">
        <f>IF(S36="","",WORKDAY(S36,S$9-T$9,Settings!$D$4:$D$211))</f>
        <v>42628</v>
      </c>
      <c r="U36" s="243">
        <f>IF(T36="","",WORKDAY(T36,T$10-U$10,Settings!$E$4:$E$211))</f>
        <v>42643</v>
      </c>
      <c r="V36" s="243">
        <f>IF(U36="","",WORKDAY(U36,U$9-V$9,Settings!$D$4:$D$211))</f>
        <v>42647</v>
      </c>
      <c r="W36" s="244"/>
      <c r="X36" s="244"/>
      <c r="Y36" s="243"/>
      <c r="Z36" s="420"/>
      <c r="AA36" s="360"/>
      <c r="AB36" s="334"/>
      <c r="AC36" s="254"/>
      <c r="AD36" s="254"/>
      <c r="AE36" s="5"/>
      <c r="AF36" s="5"/>
      <c r="AG36" s="5"/>
      <c r="AH36" s="5"/>
      <c r="AI36" s="5"/>
      <c r="AJ36" s="5"/>
      <c r="AK36" s="5"/>
      <c r="AL36" s="5"/>
      <c r="AM36" s="5"/>
      <c r="AN36" s="5"/>
      <c r="AO36" s="5"/>
      <c r="AP36" s="5"/>
      <c r="AQ36" s="5"/>
      <c r="AR36" s="5"/>
      <c r="AS36" s="5"/>
      <c r="AT36" s="5"/>
      <c r="AU36" s="5"/>
      <c r="AV36" s="5"/>
      <c r="AW36" s="5"/>
    </row>
    <row r="37" spans="1:49" s="3" customFormat="1" ht="18" customHeight="1" x14ac:dyDescent="0.25">
      <c r="A37" s="139" t="s">
        <v>0</v>
      </c>
      <c r="B37" s="145" t="s">
        <v>30</v>
      </c>
      <c r="C37" s="381" t="s">
        <v>330</v>
      </c>
      <c r="D37" s="181">
        <v>1872187</v>
      </c>
      <c r="E37" s="131"/>
      <c r="F37" s="149"/>
      <c r="G37" s="145">
        <v>1</v>
      </c>
      <c r="H37" s="155"/>
      <c r="I37" s="162" t="s">
        <v>16</v>
      </c>
      <c r="J37" s="272" t="s">
        <v>17</v>
      </c>
      <c r="K37" s="72"/>
      <c r="L37" s="72"/>
      <c r="M37" s="72">
        <f>WORKDAY($Y37,-M$9,Settings!$D$4:$D$211)</f>
        <v>42510</v>
      </c>
      <c r="N37" s="72">
        <f>WORKDAY($Y37,-N$9,Settings!$D$4:$D$211)</f>
        <v>42517</v>
      </c>
      <c r="O37" s="72">
        <f>WORKDAY($Y37,-O$9,Settings!$D$4:$D$211)</f>
        <v>42521</v>
      </c>
      <c r="P37" s="72">
        <f>WORKDAY($Y37,-P$9,Settings!$D$4:$D$211)</f>
        <v>42523</v>
      </c>
      <c r="Q37" s="72">
        <f>WORKDAY($Y37,-Q$9,Settings!$D$4:$D$211)</f>
        <v>42527</v>
      </c>
      <c r="R37" s="72">
        <f>WORKDAY($Y37,-R$9,Settings!$D$4:$D$211)</f>
        <v>42530</v>
      </c>
      <c r="S37" s="72">
        <f>WORKDAY($Y37,-S$9,Settings!$D$4:$D$211)</f>
        <v>42534</v>
      </c>
      <c r="T37" s="61">
        <f>WORKDAY($Y37,-T$9,Settings!$D$4:$D$211)</f>
        <v>42538</v>
      </c>
      <c r="U37" s="61">
        <f>WORKDAY($Y37,-U$9,Settings!$D$4:$D$211)</f>
        <v>42563</v>
      </c>
      <c r="V37" s="61">
        <f>WORKDAY($Y37,-V$9,Settings!$D$4:$D$211)</f>
        <v>42566</v>
      </c>
      <c r="W37" s="134"/>
      <c r="X37" s="134"/>
      <c r="Y37" s="329">
        <v>42573</v>
      </c>
      <c r="Z37" s="420"/>
      <c r="AA37" s="361"/>
      <c r="AB37" s="251"/>
      <c r="AC37" s="253"/>
      <c r="AD37" s="253"/>
      <c r="AE37" s="5"/>
      <c r="AF37" s="5"/>
      <c r="AG37" s="5"/>
      <c r="AH37" s="5"/>
      <c r="AI37" s="5"/>
      <c r="AJ37" s="5"/>
      <c r="AK37" s="5"/>
      <c r="AL37" s="5"/>
      <c r="AM37" s="5"/>
      <c r="AN37" s="5"/>
      <c r="AO37" s="5"/>
      <c r="AP37" s="5"/>
      <c r="AQ37" s="5"/>
      <c r="AR37" s="5"/>
      <c r="AS37" s="5"/>
      <c r="AT37" s="5"/>
      <c r="AU37" s="5"/>
      <c r="AV37" s="5"/>
      <c r="AW37" s="5"/>
    </row>
    <row r="38" spans="1:49" s="3" customFormat="1" ht="18" customHeight="1" thickBot="1" x14ac:dyDescent="0.3">
      <c r="A38" s="140" t="s">
        <v>0</v>
      </c>
      <c r="B38" s="146"/>
      <c r="C38" s="382"/>
      <c r="D38" s="142" t="s">
        <v>258</v>
      </c>
      <c r="E38" s="136"/>
      <c r="F38" s="150"/>
      <c r="G38" s="152"/>
      <c r="H38" s="156"/>
      <c r="I38" s="163"/>
      <c r="J38" s="274" t="s">
        <v>18</v>
      </c>
      <c r="K38" s="71" t="s">
        <v>118</v>
      </c>
      <c r="L38" s="330"/>
      <c r="M38" s="330">
        <v>42577</v>
      </c>
      <c r="N38" s="330">
        <v>42577</v>
      </c>
      <c r="O38" s="330">
        <f>IF(N38="","",WORKDAY(N38,N$9-O$9,Settings!$D$4:$D$211))</f>
        <v>42579</v>
      </c>
      <c r="P38" s="330">
        <v>42607</v>
      </c>
      <c r="Q38" s="330">
        <f>IF(P38="","",WORKDAY(P38,P$9-Q$9,Settings!$D$4:$D$211))</f>
        <v>42611</v>
      </c>
      <c r="R38" s="330">
        <v>42622</v>
      </c>
      <c r="S38" s="330">
        <f>IF(R38="","",WORKDAY(R38,R$9-S$9,Settings!$D$4:$D$211))</f>
        <v>42626</v>
      </c>
      <c r="T38" s="241">
        <f>IF(S38="","",WORKDAY(S38,S$9-T$9,Settings!$D$4:$D$211))</f>
        <v>42632</v>
      </c>
      <c r="U38" s="241">
        <f>IF(T38="","",WORKDAY(T38,T$10-U$10,Settings!$E$4:$E$211))</f>
        <v>42647</v>
      </c>
      <c r="V38" s="241">
        <f>IF(U38="","",WORKDAY(U38,U$9-V$9,Settings!$D$4:$D$211))</f>
        <v>42649</v>
      </c>
      <c r="W38" s="242"/>
      <c r="X38" s="242"/>
      <c r="Y38" s="241"/>
      <c r="Z38" s="420"/>
      <c r="AA38" s="359"/>
      <c r="AB38" s="250"/>
      <c r="AC38" s="254"/>
      <c r="AD38" s="254"/>
      <c r="AE38" s="5"/>
      <c r="AF38" s="5"/>
      <c r="AG38" s="5"/>
      <c r="AH38" s="5"/>
      <c r="AI38" s="5"/>
      <c r="AJ38" s="5"/>
      <c r="AK38" s="5"/>
      <c r="AL38" s="5"/>
      <c r="AM38" s="5"/>
      <c r="AN38" s="5"/>
      <c r="AO38" s="5"/>
      <c r="AP38" s="5"/>
      <c r="AQ38" s="5"/>
      <c r="AR38" s="5"/>
      <c r="AS38" s="5"/>
      <c r="AT38" s="5"/>
      <c r="AU38" s="5"/>
      <c r="AV38" s="5"/>
      <c r="AW38" s="5"/>
    </row>
    <row r="39" spans="1:49" s="3" customFormat="1" ht="18" customHeight="1" x14ac:dyDescent="0.25">
      <c r="A39" s="139" t="s">
        <v>0</v>
      </c>
      <c r="B39" s="145" t="s">
        <v>30</v>
      </c>
      <c r="C39" s="381" t="s">
        <v>330</v>
      </c>
      <c r="D39" s="181">
        <v>1872188</v>
      </c>
      <c r="E39" s="131"/>
      <c r="F39" s="149"/>
      <c r="G39" s="145">
        <v>1</v>
      </c>
      <c r="H39" s="155"/>
      <c r="I39" s="162" t="s">
        <v>16</v>
      </c>
      <c r="J39" s="331" t="s">
        <v>17</v>
      </c>
      <c r="K39" s="326"/>
      <c r="L39" s="326"/>
      <c r="M39" s="326">
        <f>WORKDAY($Y39,-M$9,Settings!$D$4:$D$211)</f>
        <v>42510</v>
      </c>
      <c r="N39" s="326">
        <f>WORKDAY($Y39,-N$9,Settings!$D$4:$D$211)</f>
        <v>42517</v>
      </c>
      <c r="O39" s="326">
        <f>WORKDAY($Y39,-O$9,Settings!$D$4:$D$211)</f>
        <v>42521</v>
      </c>
      <c r="P39" s="326">
        <f>WORKDAY($Y39,-P$9,Settings!$D$4:$D$211)</f>
        <v>42523</v>
      </c>
      <c r="Q39" s="326">
        <f>WORKDAY($Y39,-Q$9,Settings!$D$4:$D$211)</f>
        <v>42527</v>
      </c>
      <c r="R39" s="326">
        <f>WORKDAY($Y39,-R$9,Settings!$D$4:$D$211)</f>
        <v>42530</v>
      </c>
      <c r="S39" s="326">
        <f>WORKDAY($Y39,-S$9,Settings!$D$4:$D$211)</f>
        <v>42534</v>
      </c>
      <c r="T39" s="327">
        <f>WORKDAY($Y39,-T$9,Settings!$D$4:$D$211)</f>
        <v>42538</v>
      </c>
      <c r="U39" s="327">
        <f>WORKDAY($Y39,-U$9,Settings!$D$4:$D$211)</f>
        <v>42563</v>
      </c>
      <c r="V39" s="327">
        <f>WORKDAY($Y39,-V$9,Settings!$D$4:$D$211)</f>
        <v>42566</v>
      </c>
      <c r="W39" s="328"/>
      <c r="X39" s="328"/>
      <c r="Y39" s="329">
        <v>42573</v>
      </c>
      <c r="Z39" s="420"/>
      <c r="AA39" s="358"/>
      <c r="AB39" s="333"/>
      <c r="AC39" s="253"/>
      <c r="AD39" s="253"/>
      <c r="AE39" s="5"/>
      <c r="AF39" s="5"/>
      <c r="AG39" s="5"/>
      <c r="AH39" s="5"/>
      <c r="AI39" s="5"/>
      <c r="AJ39" s="5"/>
      <c r="AK39" s="5"/>
      <c r="AL39" s="5"/>
      <c r="AM39" s="5"/>
      <c r="AN39" s="5"/>
      <c r="AO39" s="5"/>
      <c r="AP39" s="5"/>
      <c r="AQ39" s="5"/>
      <c r="AR39" s="5"/>
      <c r="AS39" s="5"/>
      <c r="AT39" s="5"/>
      <c r="AU39" s="5"/>
      <c r="AV39" s="5"/>
      <c r="AW39" s="5"/>
    </row>
    <row r="40" spans="1:49" s="3" customFormat="1" ht="18" customHeight="1" thickBot="1" x14ac:dyDescent="0.3">
      <c r="A40" s="140" t="s">
        <v>0</v>
      </c>
      <c r="B40" s="146"/>
      <c r="C40" s="382"/>
      <c r="D40" s="142" t="s">
        <v>259</v>
      </c>
      <c r="E40" s="136"/>
      <c r="F40" s="150"/>
      <c r="G40" s="152"/>
      <c r="H40" s="156"/>
      <c r="I40" s="163"/>
      <c r="J40" s="171" t="s">
        <v>18</v>
      </c>
      <c r="K40" s="126" t="s">
        <v>118</v>
      </c>
      <c r="L40" s="257"/>
      <c r="M40" s="257">
        <v>42573</v>
      </c>
      <c r="N40" s="257">
        <v>42577</v>
      </c>
      <c r="O40" s="257">
        <f>IF(N40="","",WORKDAY(N40,N$9-O$9,Settings!$D$4:$D$211))</f>
        <v>42579</v>
      </c>
      <c r="P40" s="330">
        <v>42607</v>
      </c>
      <c r="Q40" s="257">
        <f>IF(P40="","",WORKDAY(P40,P$9-Q$9,Settings!$D$4:$D$211))</f>
        <v>42611</v>
      </c>
      <c r="R40" s="257">
        <f>IF(Q40="","",WORKDAY(Q40,Q$9-R$9,Settings!$D$4:$D$211))</f>
        <v>42614</v>
      </c>
      <c r="S40" s="257">
        <f>IF(R40="","",WORKDAY(R40,R$9-S$9,Settings!$D$4:$D$211))</f>
        <v>42618</v>
      </c>
      <c r="T40" s="243">
        <f>IF(S40="","",WORKDAY(S40,S$9-T$9,Settings!$D$4:$D$211))</f>
        <v>42622</v>
      </c>
      <c r="U40" s="243">
        <f>IF(T40="","",WORKDAY(T40,T$10-U$10,Settings!$E$4:$E$211))</f>
        <v>42639</v>
      </c>
      <c r="V40" s="243">
        <f>IF(U40="","",WORKDAY(U40,U$9-V$9,Settings!$D$4:$D$211))</f>
        <v>42641</v>
      </c>
      <c r="W40" s="244"/>
      <c r="X40" s="244"/>
      <c r="Y40" s="243"/>
      <c r="Z40" s="420"/>
      <c r="AA40" s="360"/>
      <c r="AB40" s="334"/>
      <c r="AC40" s="254"/>
      <c r="AD40" s="254"/>
      <c r="AE40" s="5"/>
      <c r="AF40" s="5"/>
      <c r="AG40" s="5"/>
      <c r="AH40" s="5"/>
      <c r="AI40" s="5"/>
      <c r="AJ40" s="5"/>
      <c r="AK40" s="5"/>
      <c r="AL40" s="5"/>
      <c r="AM40" s="5"/>
      <c r="AN40" s="5"/>
      <c r="AO40" s="5"/>
      <c r="AP40" s="5"/>
      <c r="AQ40" s="5"/>
      <c r="AR40" s="5"/>
      <c r="AS40" s="5"/>
      <c r="AT40" s="5"/>
      <c r="AU40" s="5"/>
      <c r="AV40" s="5"/>
      <c r="AW40" s="5"/>
    </row>
    <row r="41" spans="1:49" s="3" customFormat="1" ht="18" customHeight="1" x14ac:dyDescent="0.25">
      <c r="A41" s="139" t="s">
        <v>0</v>
      </c>
      <c r="B41" s="145" t="s">
        <v>30</v>
      </c>
      <c r="C41" s="381" t="s">
        <v>330</v>
      </c>
      <c r="D41" s="181">
        <v>1872189</v>
      </c>
      <c r="E41" s="131"/>
      <c r="F41" s="149"/>
      <c r="G41" s="145">
        <v>1</v>
      </c>
      <c r="H41" s="155"/>
      <c r="I41" s="162" t="s">
        <v>16</v>
      </c>
      <c r="J41" s="272" t="s">
        <v>17</v>
      </c>
      <c r="K41" s="72"/>
      <c r="L41" s="72"/>
      <c r="M41" s="72">
        <f>WORKDAY($Y41,-M$9,Settings!$D$4:$D$211)</f>
        <v>42543</v>
      </c>
      <c r="N41" s="72">
        <f>WORKDAY($Y41,-N$9,Settings!$D$4:$D$211)</f>
        <v>42550</v>
      </c>
      <c r="O41" s="72">
        <f>WORKDAY($Y41,-O$9,Settings!$D$4:$D$211)</f>
        <v>42552</v>
      </c>
      <c r="P41" s="72">
        <f>WORKDAY($Y41,-P$9,Settings!$D$4:$D$211)</f>
        <v>42556</v>
      </c>
      <c r="Q41" s="72">
        <f>WORKDAY($Y41,-Q$9,Settings!$D$4:$D$211)</f>
        <v>42558</v>
      </c>
      <c r="R41" s="72">
        <f>WORKDAY($Y41,-R$9,Settings!$D$4:$D$211)</f>
        <v>42563</v>
      </c>
      <c r="S41" s="72">
        <f>WORKDAY($Y41,-S$9,Settings!$D$4:$D$211)</f>
        <v>42566</v>
      </c>
      <c r="T41" s="61">
        <f>WORKDAY($Y41,-T$9,Settings!$D$4:$D$211)</f>
        <v>42572</v>
      </c>
      <c r="U41" s="61">
        <f>WORKDAY($Y41,-U$9,Settings!$D$4:$D$211)</f>
        <v>42601</v>
      </c>
      <c r="V41" s="61">
        <f>WORKDAY($Y41,-V$9,Settings!$D$4:$D$211)</f>
        <v>42605</v>
      </c>
      <c r="W41" s="134"/>
      <c r="X41" s="134"/>
      <c r="Y41" s="205">
        <v>42612</v>
      </c>
      <c r="Z41" s="420"/>
      <c r="AA41" s="361"/>
      <c r="AB41" s="251"/>
      <c r="AC41" s="253"/>
      <c r="AD41" s="253"/>
      <c r="AE41" s="5"/>
      <c r="AF41" s="5"/>
      <c r="AG41" s="5"/>
      <c r="AH41" s="5"/>
      <c r="AI41" s="5"/>
      <c r="AJ41" s="5"/>
      <c r="AK41" s="5"/>
      <c r="AL41" s="5"/>
      <c r="AM41" s="5"/>
      <c r="AN41" s="5"/>
      <c r="AO41" s="5"/>
      <c r="AP41" s="5"/>
      <c r="AQ41" s="5"/>
      <c r="AR41" s="5"/>
      <c r="AS41" s="5"/>
      <c r="AT41" s="5"/>
      <c r="AU41" s="5"/>
      <c r="AV41" s="5"/>
      <c r="AW41" s="5"/>
    </row>
    <row r="42" spans="1:49" s="3" customFormat="1" ht="18" customHeight="1" thickBot="1" x14ac:dyDescent="0.3">
      <c r="A42" s="140" t="s">
        <v>0</v>
      </c>
      <c r="B42" s="146"/>
      <c r="C42" s="382"/>
      <c r="D42" s="142" t="s">
        <v>260</v>
      </c>
      <c r="E42" s="136"/>
      <c r="F42" s="150"/>
      <c r="G42" s="152"/>
      <c r="H42" s="156"/>
      <c r="I42" s="163"/>
      <c r="J42" s="274" t="s">
        <v>18</v>
      </c>
      <c r="K42" s="71" t="s">
        <v>118</v>
      </c>
      <c r="L42" s="330"/>
      <c r="M42" s="330">
        <v>42576</v>
      </c>
      <c r="N42" s="330">
        <v>42577</v>
      </c>
      <c r="O42" s="330">
        <f>IF(N42="","",WORKDAY(N42,N$9-O$9,Settings!$D$4:$D$211))</f>
        <v>42579</v>
      </c>
      <c r="P42" s="330">
        <v>42607</v>
      </c>
      <c r="Q42" s="330">
        <f>IF(P42="","",WORKDAY(P42,P$9-Q$9,Settings!$D$4:$D$211))</f>
        <v>42611</v>
      </c>
      <c r="R42" s="330">
        <v>42622</v>
      </c>
      <c r="S42" s="330">
        <f>IF(R42="","",WORKDAY(R42,R$9-S$9,Settings!$D$4:$D$211))</f>
        <v>42626</v>
      </c>
      <c r="T42" s="241">
        <f>IF(S42="","",WORKDAY(S42,S$9-T$9,Settings!$D$4:$D$211))</f>
        <v>42632</v>
      </c>
      <c r="U42" s="241">
        <f>IF(T42="","",WORKDAY(T42,T$10-U$10,Settings!$E$4:$E$211))</f>
        <v>42647</v>
      </c>
      <c r="V42" s="241">
        <f>IF(U42="","",WORKDAY(U42,U$9-V$9,Settings!$D$4:$D$211))</f>
        <v>42649</v>
      </c>
      <c r="W42" s="242"/>
      <c r="X42" s="242"/>
      <c r="Y42" s="241"/>
      <c r="Z42" s="421"/>
      <c r="AA42" s="359"/>
      <c r="AB42" s="250"/>
      <c r="AC42" s="254"/>
      <c r="AD42" s="254"/>
      <c r="AE42" s="5"/>
      <c r="AF42" s="5"/>
      <c r="AG42" s="5"/>
      <c r="AH42" s="5"/>
      <c r="AI42" s="5"/>
      <c r="AJ42" s="5"/>
      <c r="AK42" s="5"/>
      <c r="AL42" s="5"/>
      <c r="AM42" s="5"/>
      <c r="AN42" s="5"/>
      <c r="AO42" s="5"/>
      <c r="AP42" s="5"/>
      <c r="AQ42" s="5"/>
      <c r="AR42" s="5"/>
      <c r="AS42" s="5"/>
      <c r="AT42" s="5"/>
      <c r="AU42" s="5"/>
      <c r="AV42" s="5"/>
      <c r="AW42" s="5"/>
    </row>
    <row r="43" spans="1:49" s="3" customFormat="1" ht="18" customHeight="1" x14ac:dyDescent="0.25">
      <c r="A43" s="139" t="s">
        <v>0</v>
      </c>
      <c r="B43" s="145" t="s">
        <v>30</v>
      </c>
      <c r="C43" s="381" t="s">
        <v>330</v>
      </c>
      <c r="D43" s="181">
        <v>1872190</v>
      </c>
      <c r="E43" s="131"/>
      <c r="F43" s="149"/>
      <c r="G43" s="145">
        <v>1</v>
      </c>
      <c r="H43" s="155"/>
      <c r="I43" s="162" t="s">
        <v>16</v>
      </c>
      <c r="J43" s="331" t="s">
        <v>17</v>
      </c>
      <c r="K43" s="326"/>
      <c r="L43" s="326"/>
      <c r="M43" s="326">
        <f>WORKDAY($Y43,-M$9,Settings!$D$4:$D$211)</f>
        <v>42543</v>
      </c>
      <c r="N43" s="326">
        <f>WORKDAY($Y43,-N$9,Settings!$D$4:$D$211)</f>
        <v>42550</v>
      </c>
      <c r="O43" s="326">
        <f>WORKDAY($Y43,-O$9,Settings!$D$4:$D$211)</f>
        <v>42552</v>
      </c>
      <c r="P43" s="326">
        <f>WORKDAY($Y43,-P$9,Settings!$D$4:$D$211)</f>
        <v>42556</v>
      </c>
      <c r="Q43" s="326">
        <f>WORKDAY($Y43,-Q$9,Settings!$D$4:$D$211)</f>
        <v>42558</v>
      </c>
      <c r="R43" s="326">
        <f>WORKDAY($Y43,-R$9,Settings!$D$4:$D$211)</f>
        <v>42563</v>
      </c>
      <c r="S43" s="326">
        <f>WORKDAY($Y43,-S$9,Settings!$D$4:$D$211)</f>
        <v>42566</v>
      </c>
      <c r="T43" s="327">
        <f>WORKDAY($Y43,-T$9,Settings!$D$4:$D$211)</f>
        <v>42572</v>
      </c>
      <c r="U43" s="327">
        <f>WORKDAY($Y43,-U$9,Settings!$D$4:$D$211)</f>
        <v>42601</v>
      </c>
      <c r="V43" s="327">
        <f>WORKDAY($Y43,-V$9,Settings!$D$4:$D$211)</f>
        <v>42605</v>
      </c>
      <c r="W43" s="328"/>
      <c r="X43" s="328"/>
      <c r="Y43" s="205">
        <v>42612</v>
      </c>
      <c r="Z43" s="422" t="s">
        <v>305</v>
      </c>
      <c r="AA43" s="358"/>
      <c r="AB43" s="333"/>
      <c r="AC43" s="253"/>
      <c r="AD43" s="253"/>
      <c r="AE43" s="5"/>
      <c r="AF43" s="5"/>
      <c r="AG43" s="5"/>
      <c r="AH43" s="5"/>
      <c r="AI43" s="5"/>
      <c r="AJ43" s="5"/>
      <c r="AK43" s="5"/>
      <c r="AL43" s="5"/>
      <c r="AM43" s="5"/>
      <c r="AN43" s="5"/>
      <c r="AO43" s="5"/>
      <c r="AP43" s="5"/>
      <c r="AQ43" s="5"/>
      <c r="AR43" s="5"/>
      <c r="AS43" s="5"/>
      <c r="AT43" s="5"/>
      <c r="AU43" s="5"/>
      <c r="AV43" s="5"/>
      <c r="AW43" s="5"/>
    </row>
    <row r="44" spans="1:49" s="3" customFormat="1" ht="18" customHeight="1" thickBot="1" x14ac:dyDescent="0.3">
      <c r="A44" s="140" t="s">
        <v>0</v>
      </c>
      <c r="B44" s="146"/>
      <c r="C44" s="382"/>
      <c r="D44" s="142" t="s">
        <v>261</v>
      </c>
      <c r="E44" s="136"/>
      <c r="F44" s="150"/>
      <c r="G44" s="152"/>
      <c r="H44" s="156"/>
      <c r="I44" s="163"/>
      <c r="J44" s="171" t="s">
        <v>18</v>
      </c>
      <c r="K44" s="126" t="s">
        <v>118</v>
      </c>
      <c r="L44" s="257"/>
      <c r="M44" s="257">
        <v>42577</v>
      </c>
      <c r="N44" s="257">
        <v>42577</v>
      </c>
      <c r="O44" s="257">
        <v>42580</v>
      </c>
      <c r="P44" s="330">
        <v>42607</v>
      </c>
      <c r="Q44" s="257">
        <f>IF(P44="","",WORKDAY(P44,P$9-Q$9,Settings!$D$4:$D$211))</f>
        <v>42611</v>
      </c>
      <c r="R44" s="257">
        <v>42622</v>
      </c>
      <c r="S44" s="257">
        <f>IF(R44="","",WORKDAY(R44,R$9-S$9,Settings!$D$4:$D$211))</f>
        <v>42626</v>
      </c>
      <c r="T44" s="243">
        <f>IF(S44="","",WORKDAY(S44,S$9-T$9,Settings!$D$4:$D$211))</f>
        <v>42632</v>
      </c>
      <c r="U44" s="243">
        <f>IF(T44="","",WORKDAY(T44,T$10-U$10,Settings!$E$4:$E$211))</f>
        <v>42647</v>
      </c>
      <c r="V44" s="243">
        <f>IF(U44="","",WORKDAY(U44,U$9-V$9,Settings!$D$4:$D$211))</f>
        <v>42649</v>
      </c>
      <c r="W44" s="244"/>
      <c r="X44" s="244"/>
      <c r="Y44" s="243"/>
      <c r="Z44" s="420"/>
      <c r="AA44" s="360"/>
      <c r="AB44" s="334"/>
      <c r="AC44" s="254"/>
      <c r="AD44" s="254"/>
      <c r="AE44" s="5"/>
      <c r="AF44" s="5"/>
      <c r="AG44" s="5"/>
      <c r="AH44" s="5"/>
      <c r="AI44" s="5"/>
      <c r="AJ44" s="5"/>
      <c r="AK44" s="5"/>
      <c r="AL44" s="5"/>
      <c r="AM44" s="5"/>
      <c r="AN44" s="5"/>
      <c r="AO44" s="5"/>
      <c r="AP44" s="5"/>
      <c r="AQ44" s="5"/>
      <c r="AR44" s="5"/>
      <c r="AS44" s="5"/>
      <c r="AT44" s="5"/>
      <c r="AU44" s="5"/>
      <c r="AV44" s="5"/>
      <c r="AW44" s="5"/>
    </row>
    <row r="45" spans="1:49" s="3" customFormat="1" ht="18" customHeight="1" x14ac:dyDescent="0.25">
      <c r="A45" s="139" t="s">
        <v>0</v>
      </c>
      <c r="B45" s="145" t="s">
        <v>30</v>
      </c>
      <c r="C45" s="381" t="s">
        <v>330</v>
      </c>
      <c r="D45" s="181">
        <v>1848503</v>
      </c>
      <c r="E45" s="131"/>
      <c r="F45" s="149"/>
      <c r="G45" s="145">
        <v>1</v>
      </c>
      <c r="H45" s="155"/>
      <c r="I45" s="162" t="s">
        <v>16</v>
      </c>
      <c r="J45" s="272" t="s">
        <v>17</v>
      </c>
      <c r="K45" s="72"/>
      <c r="L45" s="72">
        <f>WORKDAY($Y45,-L$9,Settings!$D$4:$D$211)</f>
        <v>42542</v>
      </c>
      <c r="M45" s="72">
        <f>WORKDAY($Y45,-M$9,Settings!$D$4:$D$211)</f>
        <v>42543</v>
      </c>
      <c r="N45" s="72">
        <f>WORKDAY($Y45,-N$9,Settings!$D$4:$D$211)</f>
        <v>42550</v>
      </c>
      <c r="O45" s="72">
        <f>WORKDAY($Y45,-O$9,Settings!$D$4:$D$211)</f>
        <v>42552</v>
      </c>
      <c r="P45" s="72">
        <f>WORKDAY($Y45,-P$9,Settings!$D$4:$D$211)</f>
        <v>42556</v>
      </c>
      <c r="Q45" s="72">
        <f>WORKDAY($Y45,-Q$9,Settings!$D$4:$D$211)</f>
        <v>42558</v>
      </c>
      <c r="R45" s="72">
        <f>WORKDAY($Y45,-R$9,Settings!$D$4:$D$211)</f>
        <v>42563</v>
      </c>
      <c r="S45" s="72">
        <f>WORKDAY($Y45,-S$9,Settings!$D$4:$D$211)</f>
        <v>42566</v>
      </c>
      <c r="T45" s="61">
        <f>WORKDAY($Y45,-T$9,Settings!$D$4:$D$211)</f>
        <v>42572</v>
      </c>
      <c r="U45" s="61">
        <f>WORKDAY($Y45,-U$9,Settings!$D$4:$D$211)</f>
        <v>42601</v>
      </c>
      <c r="V45" s="61">
        <f>WORKDAY($Y45,-V$9,Settings!$D$4:$D$211)</f>
        <v>42605</v>
      </c>
      <c r="W45" s="134"/>
      <c r="X45" s="134"/>
      <c r="Y45" s="205">
        <v>42612</v>
      </c>
      <c r="Z45" s="420"/>
      <c r="AA45" s="361"/>
      <c r="AB45" s="251"/>
      <c r="AC45" s="253"/>
      <c r="AD45" s="253"/>
      <c r="AE45" s="5"/>
      <c r="AF45" s="5"/>
      <c r="AG45" s="5"/>
      <c r="AH45" s="5"/>
      <c r="AI45" s="5"/>
      <c r="AJ45" s="5"/>
      <c r="AK45" s="5"/>
      <c r="AL45" s="5"/>
      <c r="AM45" s="5"/>
      <c r="AN45" s="5"/>
      <c r="AO45" s="5"/>
      <c r="AP45" s="5"/>
      <c r="AQ45" s="5"/>
      <c r="AR45" s="5"/>
      <c r="AS45" s="5"/>
      <c r="AT45" s="5"/>
      <c r="AU45" s="5"/>
      <c r="AV45" s="5"/>
      <c r="AW45" s="5"/>
    </row>
    <row r="46" spans="1:49" s="3" customFormat="1" ht="18" customHeight="1" thickBot="1" x14ac:dyDescent="0.3">
      <c r="A46" s="140" t="s">
        <v>0</v>
      </c>
      <c r="B46" s="146"/>
      <c r="C46" s="382"/>
      <c r="D46" s="142" t="s">
        <v>203</v>
      </c>
      <c r="E46" s="136"/>
      <c r="F46" s="150"/>
      <c r="G46" s="152"/>
      <c r="H46" s="156"/>
      <c r="I46" s="163"/>
      <c r="J46" s="274" t="s">
        <v>18</v>
      </c>
      <c r="K46" s="71" t="s">
        <v>118</v>
      </c>
      <c r="L46" s="330">
        <v>42538</v>
      </c>
      <c r="M46" s="330">
        <v>42579</v>
      </c>
      <c r="N46" s="330">
        <v>42606</v>
      </c>
      <c r="O46" s="330">
        <v>42608</v>
      </c>
      <c r="P46" s="330">
        <f>IF(O46="","",WORKDAY(O46,O$9-P$9,Settings!$D$4:$D$211))</f>
        <v>42612</v>
      </c>
      <c r="Q46" s="330">
        <f>IF(P46="","",WORKDAY(P46,P$9-Q$9,Settings!$D$4:$D$211))</f>
        <v>42614</v>
      </c>
      <c r="R46" s="330">
        <v>42623</v>
      </c>
      <c r="S46" s="330">
        <f>IF(R46="","",WORKDAY(R46,R$9-S$9,Settings!$D$4:$D$211))</f>
        <v>42626</v>
      </c>
      <c r="T46" s="241">
        <f>IF(S46="","",WORKDAY(S46,S$9-T$9,Settings!$D$4:$D$211))</f>
        <v>42632</v>
      </c>
      <c r="U46" s="241">
        <f>IF(T46="","",WORKDAY(T46,T$10-U$10,Settings!$E$4:$E$211))</f>
        <v>42647</v>
      </c>
      <c r="V46" s="241">
        <f>IF(U46="","",WORKDAY(U46,U$9-V$9,Settings!$D$4:$D$211))</f>
        <v>42649</v>
      </c>
      <c r="W46" s="242"/>
      <c r="X46" s="242"/>
      <c r="Y46" s="241"/>
      <c r="Z46" s="420"/>
      <c r="AA46" s="359"/>
      <c r="AB46" s="250"/>
      <c r="AC46" s="254"/>
      <c r="AD46" s="254"/>
      <c r="AE46" s="5"/>
      <c r="AF46" s="5"/>
      <c r="AG46" s="5"/>
      <c r="AH46" s="5"/>
      <c r="AI46" s="5"/>
      <c r="AJ46" s="5"/>
      <c r="AK46" s="5"/>
      <c r="AL46" s="5"/>
      <c r="AM46" s="5"/>
      <c r="AN46" s="5"/>
      <c r="AO46" s="5"/>
      <c r="AP46" s="5"/>
      <c r="AQ46" s="5"/>
      <c r="AR46" s="5"/>
      <c r="AS46" s="5"/>
      <c r="AT46" s="5"/>
      <c r="AU46" s="5"/>
      <c r="AV46" s="5"/>
      <c r="AW46" s="5"/>
    </row>
    <row r="47" spans="1:49" s="3" customFormat="1" ht="18" customHeight="1" x14ac:dyDescent="0.25">
      <c r="A47" s="139" t="s">
        <v>0</v>
      </c>
      <c r="B47" s="145" t="s">
        <v>30</v>
      </c>
      <c r="C47" s="381" t="s">
        <v>328</v>
      </c>
      <c r="D47" s="181">
        <v>1848504</v>
      </c>
      <c r="E47" s="131"/>
      <c r="F47" s="149"/>
      <c r="G47" s="145">
        <v>1</v>
      </c>
      <c r="H47" s="155"/>
      <c r="I47" s="162" t="s">
        <v>16</v>
      </c>
      <c r="J47" s="331" t="s">
        <v>17</v>
      </c>
      <c r="K47" s="326"/>
      <c r="L47" s="326">
        <f>WORKDAY($Y47,-L$9,Settings!$D$4:$D$211)</f>
        <v>42542</v>
      </c>
      <c r="M47" s="326">
        <f>WORKDAY($Y47,-M$9,Settings!$D$4:$D$211)</f>
        <v>42543</v>
      </c>
      <c r="N47" s="72">
        <f>WORKDAY($Y47,-N$9,Settings!$D$4:$D$211)</f>
        <v>42550</v>
      </c>
      <c r="O47" s="326">
        <f>WORKDAY($Y47,-O$9,Settings!$D$4:$D$211)</f>
        <v>42552</v>
      </c>
      <c r="P47" s="326">
        <f>WORKDAY($Y47,-P$9,Settings!$D$4:$D$211)</f>
        <v>42556</v>
      </c>
      <c r="Q47" s="326">
        <f>WORKDAY($Y47,-Q$9,Settings!$D$4:$D$211)</f>
        <v>42558</v>
      </c>
      <c r="R47" s="326">
        <f>WORKDAY($Y47,-R$9,Settings!$D$4:$D$211)</f>
        <v>42563</v>
      </c>
      <c r="S47" s="326">
        <f>WORKDAY($Y47,-S$9,Settings!$D$4:$D$211)</f>
        <v>42566</v>
      </c>
      <c r="T47" s="327">
        <f>WORKDAY($Y47,-T$9,Settings!$D$4:$D$211)</f>
        <v>42572</v>
      </c>
      <c r="U47" s="327">
        <f>WORKDAY($Y47,-U$9,Settings!$D$4:$D$211)</f>
        <v>42601</v>
      </c>
      <c r="V47" s="327">
        <f>WORKDAY($Y47,-V$9,Settings!$D$4:$D$211)</f>
        <v>42605</v>
      </c>
      <c r="W47" s="328"/>
      <c r="X47" s="328"/>
      <c r="Y47" s="205">
        <v>42612</v>
      </c>
      <c r="Z47" s="420"/>
      <c r="AA47" s="358"/>
      <c r="AB47" s="333"/>
      <c r="AC47" s="253"/>
      <c r="AD47" s="253"/>
      <c r="AE47" s="5"/>
      <c r="AF47" s="5"/>
      <c r="AG47" s="5"/>
      <c r="AH47" s="5"/>
      <c r="AI47" s="5"/>
      <c r="AJ47" s="5"/>
      <c r="AK47" s="5"/>
      <c r="AL47" s="5"/>
      <c r="AM47" s="5"/>
      <c r="AN47" s="5"/>
      <c r="AO47" s="5"/>
      <c r="AP47" s="5"/>
      <c r="AQ47" s="5"/>
      <c r="AR47" s="5"/>
      <c r="AS47" s="5"/>
      <c r="AT47" s="5"/>
      <c r="AU47" s="5"/>
      <c r="AV47" s="5"/>
      <c r="AW47" s="5"/>
    </row>
    <row r="48" spans="1:49" s="3" customFormat="1" ht="18" customHeight="1" thickBot="1" x14ac:dyDescent="0.3">
      <c r="A48" s="140" t="s">
        <v>0</v>
      </c>
      <c r="B48" s="146"/>
      <c r="C48" s="382"/>
      <c r="D48" s="142" t="s">
        <v>204</v>
      </c>
      <c r="E48" s="136"/>
      <c r="F48" s="150"/>
      <c r="G48" s="152"/>
      <c r="H48" s="156"/>
      <c r="I48" s="163"/>
      <c r="J48" s="171" t="s">
        <v>18</v>
      </c>
      <c r="K48" s="126" t="s">
        <v>118</v>
      </c>
      <c r="L48" s="257">
        <v>42538</v>
      </c>
      <c r="M48" s="257">
        <v>42580</v>
      </c>
      <c r="N48" s="330">
        <v>42606</v>
      </c>
      <c r="O48" s="257">
        <v>42611</v>
      </c>
      <c r="P48" s="257">
        <f>IF(O48="","",WORKDAY(O48,O$9-P$9,Settings!$D$4:$D$211))</f>
        <v>42613</v>
      </c>
      <c r="Q48" s="257">
        <f>IF(P48="","",WORKDAY(P48,P$9-Q$9,Settings!$D$4:$D$211))</f>
        <v>42615</v>
      </c>
      <c r="R48" s="257">
        <f>IF(Q48="","",WORKDAY(Q48,Q$9-R$9,Settings!$D$4:$D$211))</f>
        <v>42620</v>
      </c>
      <c r="S48" s="257">
        <f>IF(R48="","",WORKDAY(R48,R$9-S$9,Settings!$D$4:$D$211))</f>
        <v>42622</v>
      </c>
      <c r="T48" s="243">
        <f>IF(S48="","",WORKDAY(S48,S$9-T$9,Settings!$D$4:$D$211))</f>
        <v>42628</v>
      </c>
      <c r="U48" s="243">
        <f>IF(T48="","",WORKDAY(T48,T$10-U$10,Settings!$E$4:$E$211))</f>
        <v>42643</v>
      </c>
      <c r="V48" s="243">
        <f>IF(U48="","",WORKDAY(U48,U$9-V$9,Settings!$D$4:$D$211))</f>
        <v>42647</v>
      </c>
      <c r="W48" s="244"/>
      <c r="X48" s="244"/>
      <c r="Y48" s="243"/>
      <c r="Z48" s="420"/>
      <c r="AA48" s="360"/>
      <c r="AB48" s="334"/>
      <c r="AC48" s="254"/>
      <c r="AD48" s="254"/>
      <c r="AE48" s="5"/>
      <c r="AF48" s="5"/>
      <c r="AG48" s="5"/>
      <c r="AH48" s="5"/>
      <c r="AI48" s="5"/>
      <c r="AJ48" s="5"/>
      <c r="AK48" s="5"/>
      <c r="AL48" s="5"/>
      <c r="AM48" s="5"/>
      <c r="AN48" s="5"/>
      <c r="AO48" s="5"/>
      <c r="AP48" s="5"/>
      <c r="AQ48" s="5"/>
      <c r="AR48" s="5"/>
      <c r="AS48" s="5"/>
      <c r="AT48" s="5"/>
      <c r="AU48" s="5"/>
      <c r="AV48" s="5"/>
      <c r="AW48" s="5"/>
    </row>
    <row r="49" spans="1:49" s="3" customFormat="1" ht="18" customHeight="1" x14ac:dyDescent="0.25">
      <c r="A49" s="139" t="s">
        <v>0</v>
      </c>
      <c r="B49" s="145" t="s">
        <v>30</v>
      </c>
      <c r="C49" s="381" t="s">
        <v>330</v>
      </c>
      <c r="D49" s="181">
        <v>1848505</v>
      </c>
      <c r="E49" s="131"/>
      <c r="F49" s="149"/>
      <c r="G49" s="145">
        <v>1</v>
      </c>
      <c r="H49" s="155"/>
      <c r="I49" s="162" t="s">
        <v>16</v>
      </c>
      <c r="J49" s="272" t="s">
        <v>17</v>
      </c>
      <c r="K49" s="72"/>
      <c r="L49" s="72">
        <f>WORKDAY($Y49,-L$9,Settings!$D$4:$D$211)</f>
        <v>42542</v>
      </c>
      <c r="M49" s="72">
        <f>WORKDAY($Y49,-M$9,Settings!$D$4:$D$211)</f>
        <v>42543</v>
      </c>
      <c r="N49" s="72">
        <f>WORKDAY($Y49,-N$9,Settings!$D$4:$D$211)</f>
        <v>42550</v>
      </c>
      <c r="O49" s="72">
        <f>WORKDAY($Y49,-O$9,Settings!$D$4:$D$211)</f>
        <v>42552</v>
      </c>
      <c r="P49" s="72">
        <f>WORKDAY($Y49,-P$9,Settings!$D$4:$D$211)</f>
        <v>42556</v>
      </c>
      <c r="Q49" s="72">
        <f>WORKDAY($Y49,-Q$9,Settings!$D$4:$D$211)</f>
        <v>42558</v>
      </c>
      <c r="R49" s="72">
        <f>WORKDAY($Y49,-R$9,Settings!$D$4:$D$211)</f>
        <v>42563</v>
      </c>
      <c r="S49" s="72">
        <f>WORKDAY($Y49,-S$9,Settings!$D$4:$D$211)</f>
        <v>42566</v>
      </c>
      <c r="T49" s="61">
        <f>WORKDAY($Y49,-T$9,Settings!$D$4:$D$211)</f>
        <v>42572</v>
      </c>
      <c r="U49" s="61">
        <f>WORKDAY($Y49,-U$9,Settings!$D$4:$D$211)</f>
        <v>42601</v>
      </c>
      <c r="V49" s="61">
        <f>WORKDAY($Y49,-V$9,Settings!$D$4:$D$211)</f>
        <v>42605</v>
      </c>
      <c r="W49" s="134"/>
      <c r="X49" s="134"/>
      <c r="Y49" s="205">
        <v>42612</v>
      </c>
      <c r="Z49" s="420"/>
      <c r="AA49" s="361"/>
      <c r="AB49" s="251"/>
      <c r="AC49" s="253"/>
      <c r="AD49" s="253"/>
      <c r="AE49" s="5"/>
      <c r="AF49" s="5"/>
      <c r="AG49" s="5"/>
      <c r="AH49" s="5"/>
      <c r="AI49" s="5"/>
      <c r="AJ49" s="5"/>
      <c r="AK49" s="5"/>
      <c r="AL49" s="5"/>
      <c r="AM49" s="5"/>
      <c r="AN49" s="5"/>
      <c r="AO49" s="5"/>
      <c r="AP49" s="5"/>
      <c r="AQ49" s="5"/>
      <c r="AR49" s="5"/>
      <c r="AS49" s="5"/>
      <c r="AT49" s="5"/>
      <c r="AU49" s="5"/>
      <c r="AV49" s="5"/>
      <c r="AW49" s="5"/>
    </row>
    <row r="50" spans="1:49" s="3" customFormat="1" ht="18" customHeight="1" thickBot="1" x14ac:dyDescent="0.3">
      <c r="A50" s="140" t="s">
        <v>0</v>
      </c>
      <c r="B50" s="146"/>
      <c r="C50" s="382"/>
      <c r="D50" s="142" t="s">
        <v>205</v>
      </c>
      <c r="E50" s="136"/>
      <c r="F50" s="150"/>
      <c r="G50" s="152"/>
      <c r="H50" s="156"/>
      <c r="I50" s="163"/>
      <c r="J50" s="274" t="s">
        <v>18</v>
      </c>
      <c r="K50" s="71" t="s">
        <v>118</v>
      </c>
      <c r="L50" s="330">
        <v>42538</v>
      </c>
      <c r="M50" s="330">
        <v>42580</v>
      </c>
      <c r="N50" s="330">
        <v>42606</v>
      </c>
      <c r="O50" s="330">
        <v>42612</v>
      </c>
      <c r="P50" s="330">
        <f>IF(O50="","",WORKDAY(O50,O$9-P$9,Settings!$D$4:$D$211))</f>
        <v>42614</v>
      </c>
      <c r="Q50" s="330">
        <f>IF(P50="","",WORKDAY(P50,P$9-Q$9,Settings!$D$4:$D$211))</f>
        <v>42618</v>
      </c>
      <c r="R50" s="330">
        <f>IF(Q50="","",WORKDAY(Q50,Q$9-R$9,Settings!$D$4:$D$211))</f>
        <v>42621</v>
      </c>
      <c r="S50" s="330">
        <f>IF(R50="","",WORKDAY(R50,R$9-S$9,Settings!$D$4:$D$211))</f>
        <v>42625</v>
      </c>
      <c r="T50" s="241">
        <f>IF(S50="","",WORKDAY(S50,S$9-T$9,Settings!$D$4:$D$211))</f>
        <v>42629</v>
      </c>
      <c r="U50" s="241">
        <f>IF(T50="","",WORKDAY(T50,T$10-U$10,Settings!$E$4:$E$211))</f>
        <v>42646</v>
      </c>
      <c r="V50" s="241">
        <f>IF(U50="","",WORKDAY(U50,U$9-V$9,Settings!$D$4:$D$211))</f>
        <v>42648</v>
      </c>
      <c r="W50" s="242"/>
      <c r="X50" s="242"/>
      <c r="Y50" s="241"/>
      <c r="Z50" s="420"/>
      <c r="AA50" s="359"/>
      <c r="AB50" s="250"/>
      <c r="AC50" s="254"/>
      <c r="AD50" s="254"/>
      <c r="AE50" s="5"/>
      <c r="AF50" s="5"/>
      <c r="AG50" s="5"/>
      <c r="AH50" s="5"/>
      <c r="AI50" s="5"/>
      <c r="AJ50" s="5"/>
      <c r="AK50" s="5"/>
      <c r="AL50" s="5"/>
      <c r="AM50" s="5"/>
      <c r="AN50" s="5"/>
      <c r="AO50" s="5"/>
      <c r="AP50" s="5"/>
      <c r="AQ50" s="5"/>
      <c r="AR50" s="5"/>
      <c r="AS50" s="5"/>
      <c r="AT50" s="5"/>
      <c r="AU50" s="5"/>
      <c r="AV50" s="5"/>
      <c r="AW50" s="5"/>
    </row>
    <row r="51" spans="1:49" s="3" customFormat="1" ht="18" customHeight="1" x14ac:dyDescent="0.25">
      <c r="A51" s="139" t="s">
        <v>0</v>
      </c>
      <c r="B51" s="145" t="s">
        <v>30</v>
      </c>
      <c r="C51" s="381" t="s">
        <v>328</v>
      </c>
      <c r="D51" s="181">
        <v>1848506</v>
      </c>
      <c r="E51" s="131"/>
      <c r="F51" s="149"/>
      <c r="G51" s="145">
        <v>1</v>
      </c>
      <c r="H51" s="155"/>
      <c r="I51" s="162" t="s">
        <v>16</v>
      </c>
      <c r="J51" s="331" t="s">
        <v>17</v>
      </c>
      <c r="K51" s="326"/>
      <c r="L51" s="326">
        <f>WORKDAY($Y51,-L$9,Settings!$D$4:$D$211)</f>
        <v>42542</v>
      </c>
      <c r="M51" s="326">
        <f>WORKDAY($Y51,-M$9,Settings!$D$4:$D$211)</f>
        <v>42543</v>
      </c>
      <c r="N51" s="326">
        <f>WORKDAY($Y51,-N$9,Settings!$D$4:$D$211)</f>
        <v>42550</v>
      </c>
      <c r="O51" s="326">
        <f>WORKDAY($Y51,-O$9,Settings!$D$4:$D$211)</f>
        <v>42552</v>
      </c>
      <c r="P51" s="326">
        <f>WORKDAY($Y51,-P$9,Settings!$D$4:$D$211)</f>
        <v>42556</v>
      </c>
      <c r="Q51" s="326">
        <f>WORKDAY($Y51,-Q$9,Settings!$D$4:$D$211)</f>
        <v>42558</v>
      </c>
      <c r="R51" s="326">
        <f>WORKDAY($Y51,-R$9,Settings!$D$4:$D$211)</f>
        <v>42563</v>
      </c>
      <c r="S51" s="326">
        <f>WORKDAY($Y51,-S$9,Settings!$D$4:$D$211)</f>
        <v>42566</v>
      </c>
      <c r="T51" s="327">
        <f>WORKDAY($Y51,-T$9,Settings!$D$4:$D$211)</f>
        <v>42572</v>
      </c>
      <c r="U51" s="327">
        <f>WORKDAY($Y51,-U$9,Settings!$D$4:$D$211)</f>
        <v>42601</v>
      </c>
      <c r="V51" s="327">
        <f>WORKDAY($Y51,-V$9,Settings!$D$4:$D$211)</f>
        <v>42605</v>
      </c>
      <c r="W51" s="328"/>
      <c r="X51" s="328"/>
      <c r="Y51" s="205">
        <v>42612</v>
      </c>
      <c r="Z51" s="420"/>
      <c r="AA51" s="358"/>
      <c r="AB51" s="333"/>
      <c r="AC51" s="253"/>
      <c r="AD51" s="253"/>
      <c r="AE51" s="5"/>
      <c r="AF51" s="5"/>
      <c r="AG51" s="5"/>
      <c r="AH51" s="5"/>
      <c r="AI51" s="5"/>
      <c r="AJ51" s="5"/>
      <c r="AK51" s="5"/>
      <c r="AL51" s="5"/>
      <c r="AM51" s="5"/>
      <c r="AN51" s="5"/>
      <c r="AO51" s="5"/>
      <c r="AP51" s="5"/>
      <c r="AQ51" s="5"/>
      <c r="AR51" s="5"/>
      <c r="AS51" s="5"/>
      <c r="AT51" s="5"/>
      <c r="AU51" s="5"/>
      <c r="AV51" s="5"/>
      <c r="AW51" s="5"/>
    </row>
    <row r="52" spans="1:49" s="3" customFormat="1" ht="18" customHeight="1" thickBot="1" x14ac:dyDescent="0.3">
      <c r="A52" s="140" t="s">
        <v>0</v>
      </c>
      <c r="B52" s="146"/>
      <c r="C52" s="382"/>
      <c r="D52" s="142" t="s">
        <v>206</v>
      </c>
      <c r="E52" s="136"/>
      <c r="F52" s="150"/>
      <c r="G52" s="152"/>
      <c r="H52" s="156"/>
      <c r="I52" s="163"/>
      <c r="J52" s="171" t="s">
        <v>18</v>
      </c>
      <c r="K52" s="126" t="s">
        <v>118</v>
      </c>
      <c r="L52" s="257">
        <v>42538</v>
      </c>
      <c r="M52" s="257">
        <v>42583</v>
      </c>
      <c r="N52" s="257">
        <v>42606</v>
      </c>
      <c r="O52" s="257">
        <v>42609</v>
      </c>
      <c r="P52" s="257">
        <f>IF(O52="","",WORKDAY(O52,O$9-P$9,Settings!$D$4:$D$211))</f>
        <v>42612</v>
      </c>
      <c r="Q52" s="257">
        <f>IF(P52="","",WORKDAY(P52,P$9-Q$9,Settings!$D$4:$D$211))</f>
        <v>42614</v>
      </c>
      <c r="R52" s="257">
        <f>IF(Q52="","",WORKDAY(Q52,Q$9-R$9,Settings!$D$4:$D$211))</f>
        <v>42619</v>
      </c>
      <c r="S52" s="257">
        <f>IF(R52="","",WORKDAY(R52,R$9-S$9,Settings!$D$4:$D$211))</f>
        <v>42621</v>
      </c>
      <c r="T52" s="243">
        <f>IF(S52="","",WORKDAY(S52,S$9-T$9,Settings!$D$4:$D$211))</f>
        <v>42627</v>
      </c>
      <c r="U52" s="243">
        <f>IF(T52="","",WORKDAY(T52,T$10-U$10,Settings!$E$4:$E$211))</f>
        <v>42642</v>
      </c>
      <c r="V52" s="243">
        <f>IF(U52="","",WORKDAY(U52,U$9-V$9,Settings!$D$4:$D$211))</f>
        <v>42646</v>
      </c>
      <c r="W52" s="244"/>
      <c r="X52" s="244"/>
      <c r="Y52" s="241"/>
      <c r="Z52" s="420"/>
      <c r="AA52" s="360"/>
      <c r="AB52" s="334"/>
      <c r="AC52" s="254"/>
      <c r="AD52" s="254"/>
      <c r="AE52" s="5"/>
      <c r="AF52" s="5"/>
      <c r="AG52" s="5"/>
      <c r="AH52" s="5"/>
      <c r="AI52" s="5"/>
      <c r="AJ52" s="5"/>
      <c r="AK52" s="5"/>
      <c r="AL52" s="5"/>
      <c r="AM52" s="5"/>
      <c r="AN52" s="5"/>
      <c r="AO52" s="5"/>
      <c r="AP52" s="5"/>
      <c r="AQ52" s="5"/>
      <c r="AR52" s="5"/>
      <c r="AS52" s="5"/>
      <c r="AT52" s="5"/>
      <c r="AU52" s="5"/>
      <c r="AV52" s="5"/>
      <c r="AW52" s="5"/>
    </row>
    <row r="53" spans="1:49" s="3" customFormat="1" ht="18" customHeight="1" x14ac:dyDescent="0.25">
      <c r="A53" s="139" t="s">
        <v>0</v>
      </c>
      <c r="B53" s="145" t="s">
        <v>30</v>
      </c>
      <c r="C53" s="381" t="s">
        <v>329</v>
      </c>
      <c r="D53" s="181">
        <v>1848507</v>
      </c>
      <c r="E53" s="131"/>
      <c r="F53" s="149"/>
      <c r="G53" s="145">
        <v>1</v>
      </c>
      <c r="H53" s="155"/>
      <c r="I53" s="162" t="s">
        <v>16</v>
      </c>
      <c r="J53" s="272" t="s">
        <v>17</v>
      </c>
      <c r="K53" s="72"/>
      <c r="L53" s="72">
        <f>WORKDAY($Y53,-L$9,Settings!$D$4:$D$211)</f>
        <v>42556</v>
      </c>
      <c r="M53" s="72">
        <f>WORKDAY($Y53,-M$9,Settings!$D$4:$D$211)</f>
        <v>42557</v>
      </c>
      <c r="N53" s="72">
        <f>WORKDAY($Y53,-N$9,Settings!$D$4:$D$211)</f>
        <v>42564</v>
      </c>
      <c r="O53" s="72">
        <f>WORKDAY($Y53,-O$9,Settings!$D$4:$D$211)</f>
        <v>42569</v>
      </c>
      <c r="P53" s="72">
        <f>WORKDAY($Y53,-P$9,Settings!$D$4:$D$211)</f>
        <v>42571</v>
      </c>
      <c r="Q53" s="72">
        <f>WORKDAY($Y53,-Q$9,Settings!$D$4:$D$211)</f>
        <v>42573</v>
      </c>
      <c r="R53" s="72">
        <f>WORKDAY($Y53,-R$9,Settings!$D$4:$D$211)</f>
        <v>42578</v>
      </c>
      <c r="S53" s="72">
        <f>WORKDAY($Y53,-S$9,Settings!$D$4:$D$211)</f>
        <v>42580</v>
      </c>
      <c r="T53" s="61">
        <f>WORKDAY($Y53,-T$9,Settings!$D$4:$D$211)</f>
        <v>42586</v>
      </c>
      <c r="U53" s="61">
        <f>WORKDAY($Y53,-U$9,Settings!$D$4:$D$211)</f>
        <v>42615</v>
      </c>
      <c r="V53" s="61">
        <f>WORKDAY($Y53,-V$9,Settings!$D$4:$D$211)</f>
        <v>42619</v>
      </c>
      <c r="W53" s="134"/>
      <c r="X53" s="134"/>
      <c r="Y53" s="205">
        <v>42626</v>
      </c>
      <c r="Z53" s="420"/>
      <c r="AA53" s="361"/>
      <c r="AB53" s="251"/>
      <c r="AC53" s="253"/>
      <c r="AD53" s="253"/>
      <c r="AE53" s="5"/>
      <c r="AF53" s="5"/>
      <c r="AG53" s="5"/>
      <c r="AH53" s="5"/>
      <c r="AI53" s="5"/>
      <c r="AJ53" s="5"/>
      <c r="AK53" s="5"/>
      <c r="AL53" s="5"/>
      <c r="AM53" s="5"/>
      <c r="AN53" s="5"/>
      <c r="AO53" s="5"/>
      <c r="AP53" s="5"/>
      <c r="AQ53" s="5"/>
      <c r="AR53" s="5"/>
      <c r="AS53" s="5"/>
      <c r="AT53" s="5"/>
      <c r="AU53" s="5"/>
      <c r="AV53" s="5"/>
      <c r="AW53" s="5"/>
    </row>
    <row r="54" spans="1:49" s="3" customFormat="1" ht="18" customHeight="1" thickBot="1" x14ac:dyDescent="0.3">
      <c r="A54" s="140" t="s">
        <v>0</v>
      </c>
      <c r="B54" s="146"/>
      <c r="C54" s="382"/>
      <c r="D54" s="142" t="s">
        <v>207</v>
      </c>
      <c r="E54" s="136"/>
      <c r="F54" s="150"/>
      <c r="G54" s="152"/>
      <c r="H54" s="156"/>
      <c r="I54" s="163"/>
      <c r="J54" s="274" t="s">
        <v>18</v>
      </c>
      <c r="K54" s="71" t="s">
        <v>118</v>
      </c>
      <c r="L54" s="330">
        <v>42538</v>
      </c>
      <c r="M54" s="330">
        <v>42583</v>
      </c>
      <c r="N54" s="330">
        <v>42606</v>
      </c>
      <c r="O54" s="330">
        <v>42611</v>
      </c>
      <c r="P54" s="330">
        <f>IF(O54="","",WORKDAY(O54,O$9-P$9,Settings!$D$4:$D$211))</f>
        <v>42613</v>
      </c>
      <c r="Q54" s="330">
        <f>IF(P54="","",WORKDAY(P54,P$9-Q$9,Settings!$D$4:$D$211))</f>
        <v>42615</v>
      </c>
      <c r="R54" s="330">
        <f>IF(Q54="","",WORKDAY(Q54,Q$9-R$9,Settings!$D$4:$D$211))</f>
        <v>42620</v>
      </c>
      <c r="S54" s="330">
        <f>IF(R54="","",WORKDAY(R54,R$9-S$9,Settings!$D$4:$D$211))</f>
        <v>42622</v>
      </c>
      <c r="T54" s="241">
        <f>IF(S54="","",WORKDAY(S54,S$9-T$9,Settings!$D$4:$D$211))</f>
        <v>42628</v>
      </c>
      <c r="U54" s="241">
        <f>IF(T54="","",WORKDAY(T54,T$10-U$10,Settings!$E$4:$E$211))</f>
        <v>42643</v>
      </c>
      <c r="V54" s="241">
        <f>IF(U54="","",WORKDAY(U54,U$9-V$9,Settings!$D$4:$D$211))</f>
        <v>42647</v>
      </c>
      <c r="W54" s="242"/>
      <c r="X54" s="242"/>
      <c r="Y54" s="241"/>
      <c r="Z54" s="420"/>
      <c r="AA54" s="359"/>
      <c r="AB54" s="250"/>
      <c r="AC54" s="254"/>
      <c r="AD54" s="254"/>
      <c r="AE54" s="5"/>
      <c r="AF54" s="5"/>
      <c r="AG54" s="5"/>
      <c r="AH54" s="5"/>
      <c r="AI54" s="5"/>
      <c r="AJ54" s="5"/>
      <c r="AK54" s="5"/>
      <c r="AL54" s="5"/>
      <c r="AM54" s="5"/>
      <c r="AN54" s="5"/>
      <c r="AO54" s="5"/>
      <c r="AP54" s="5"/>
      <c r="AQ54" s="5"/>
      <c r="AR54" s="5"/>
      <c r="AS54" s="5"/>
      <c r="AT54" s="5"/>
      <c r="AU54" s="5"/>
      <c r="AV54" s="5"/>
      <c r="AW54" s="5"/>
    </row>
    <row r="55" spans="1:49" s="3" customFormat="1" ht="18" customHeight="1" x14ac:dyDescent="0.25">
      <c r="A55" s="139" t="s">
        <v>0</v>
      </c>
      <c r="B55" s="145" t="s">
        <v>30</v>
      </c>
      <c r="C55" s="381" t="s">
        <v>330</v>
      </c>
      <c r="D55" s="181">
        <v>1848508</v>
      </c>
      <c r="E55" s="131"/>
      <c r="F55" s="149"/>
      <c r="G55" s="145">
        <v>1</v>
      </c>
      <c r="H55" s="155"/>
      <c r="I55" s="162" t="s">
        <v>16</v>
      </c>
      <c r="J55" s="331" t="s">
        <v>17</v>
      </c>
      <c r="K55" s="326"/>
      <c r="L55" s="326">
        <f>WORKDAY($Y55,-L$9,Settings!$D$4:$D$211)</f>
        <v>42556</v>
      </c>
      <c r="M55" s="326">
        <f>WORKDAY($Y55,-M$9,Settings!$D$4:$D$211)</f>
        <v>42557</v>
      </c>
      <c r="N55" s="72">
        <f>WORKDAY($Y55,-N$9,Settings!$D$4:$D$211)</f>
        <v>42564</v>
      </c>
      <c r="O55" s="72">
        <f>WORKDAY($Y55,-O$9,Settings!$D$4:$D$211)</f>
        <v>42569</v>
      </c>
      <c r="P55" s="326">
        <f>WORKDAY($Y55,-P$9,Settings!$D$4:$D$211)</f>
        <v>42571</v>
      </c>
      <c r="Q55" s="326">
        <f>WORKDAY($Y55,-Q$9,Settings!$D$4:$D$211)</f>
        <v>42573</v>
      </c>
      <c r="R55" s="326">
        <f>WORKDAY($Y55,-R$9,Settings!$D$4:$D$211)</f>
        <v>42578</v>
      </c>
      <c r="S55" s="326">
        <f>WORKDAY($Y55,-S$9,Settings!$D$4:$D$211)</f>
        <v>42580</v>
      </c>
      <c r="T55" s="327">
        <f>WORKDAY($Y55,-T$9,Settings!$D$4:$D$211)</f>
        <v>42586</v>
      </c>
      <c r="U55" s="327">
        <f>WORKDAY($Y55,-U$9,Settings!$D$4:$D$211)</f>
        <v>42615</v>
      </c>
      <c r="V55" s="327">
        <f>WORKDAY($Y55,-V$9,Settings!$D$4:$D$211)</f>
        <v>42619</v>
      </c>
      <c r="W55" s="328"/>
      <c r="X55" s="328"/>
      <c r="Y55" s="205">
        <v>42626</v>
      </c>
      <c r="Z55" s="420"/>
      <c r="AA55" s="358"/>
      <c r="AB55" s="333"/>
      <c r="AC55" s="253"/>
      <c r="AD55" s="253"/>
      <c r="AE55" s="5"/>
      <c r="AF55" s="5"/>
      <c r="AG55" s="5"/>
      <c r="AH55" s="5"/>
      <c r="AI55" s="5"/>
      <c r="AJ55" s="5"/>
      <c r="AK55" s="5"/>
      <c r="AL55" s="5"/>
      <c r="AM55" s="5"/>
      <c r="AN55" s="5"/>
      <c r="AO55" s="5"/>
      <c r="AP55" s="5"/>
      <c r="AQ55" s="5"/>
      <c r="AR55" s="5"/>
      <c r="AS55" s="5"/>
      <c r="AT55" s="5"/>
      <c r="AU55" s="5"/>
      <c r="AV55" s="5"/>
      <c r="AW55" s="5"/>
    </row>
    <row r="56" spans="1:49" s="3" customFormat="1" ht="18" customHeight="1" thickBot="1" x14ac:dyDescent="0.3">
      <c r="A56" s="140" t="s">
        <v>0</v>
      </c>
      <c r="B56" s="146"/>
      <c r="C56" s="382"/>
      <c r="D56" s="142" t="s">
        <v>208</v>
      </c>
      <c r="E56" s="136"/>
      <c r="F56" s="150"/>
      <c r="G56" s="152"/>
      <c r="H56" s="156"/>
      <c r="I56" s="163"/>
      <c r="J56" s="171" t="s">
        <v>18</v>
      </c>
      <c r="K56" s="126" t="s">
        <v>118</v>
      </c>
      <c r="L56" s="257">
        <v>42538</v>
      </c>
      <c r="M56" s="257">
        <v>42584</v>
      </c>
      <c r="N56" s="330">
        <v>42606</v>
      </c>
      <c r="O56" s="330">
        <v>42608</v>
      </c>
      <c r="P56" s="257">
        <f>IF(O56="","",WORKDAY(O56,O$9-P$9,Settings!$D$4:$D$211))</f>
        <v>42612</v>
      </c>
      <c r="Q56" s="257">
        <f>IF(P56="","",WORKDAY(P56,P$9-Q$9,Settings!$D$4:$D$211))</f>
        <v>42614</v>
      </c>
      <c r="R56" s="257">
        <f>IF(Q56="","",WORKDAY(Q56,Q$9-R$9,Settings!$D$4:$D$211))</f>
        <v>42619</v>
      </c>
      <c r="S56" s="257">
        <f>IF(R56="","",WORKDAY(R56,R$9-S$9,Settings!$D$4:$D$211))</f>
        <v>42621</v>
      </c>
      <c r="T56" s="243">
        <f>IF(S56="","",WORKDAY(S56,S$9-T$9,Settings!$D$4:$D$211))</f>
        <v>42627</v>
      </c>
      <c r="U56" s="243">
        <f>IF(T56="","",WORKDAY(T56,T$10-U$10,Settings!$E$4:$E$211))</f>
        <v>42642</v>
      </c>
      <c r="V56" s="243">
        <f>IF(U56="","",WORKDAY(U56,U$9-V$9,Settings!$D$4:$D$211))</f>
        <v>42646</v>
      </c>
      <c r="W56" s="244"/>
      <c r="X56" s="244"/>
      <c r="Y56" s="241"/>
      <c r="Z56" s="420"/>
      <c r="AA56" s="360"/>
      <c r="AB56" s="334"/>
      <c r="AC56" s="254"/>
      <c r="AD56" s="254"/>
      <c r="AE56" s="5"/>
      <c r="AF56" s="5"/>
      <c r="AG56" s="5"/>
      <c r="AH56" s="5"/>
      <c r="AI56" s="5"/>
      <c r="AJ56" s="5"/>
      <c r="AK56" s="5"/>
      <c r="AL56" s="5"/>
      <c r="AM56" s="5"/>
      <c r="AN56" s="5"/>
      <c r="AO56" s="5"/>
      <c r="AP56" s="5"/>
      <c r="AQ56" s="5"/>
      <c r="AR56" s="5"/>
      <c r="AS56" s="5"/>
      <c r="AT56" s="5"/>
      <c r="AU56" s="5"/>
      <c r="AV56" s="5"/>
      <c r="AW56" s="5"/>
    </row>
    <row r="57" spans="1:49" s="3" customFormat="1" ht="18" customHeight="1" x14ac:dyDescent="0.25">
      <c r="A57" s="139" t="s">
        <v>0</v>
      </c>
      <c r="B57" s="145" t="s">
        <v>30</v>
      </c>
      <c r="C57" s="381" t="s">
        <v>330</v>
      </c>
      <c r="D57" s="181">
        <v>1831599</v>
      </c>
      <c r="E57" s="131"/>
      <c r="F57" s="149"/>
      <c r="G57" s="145">
        <v>1</v>
      </c>
      <c r="H57" s="155"/>
      <c r="I57" s="162" t="s">
        <v>16</v>
      </c>
      <c r="J57" s="272" t="s">
        <v>17</v>
      </c>
      <c r="K57" s="72"/>
      <c r="L57" s="72">
        <f>WORKDAY($Y57,-L$9,Settings!$D$4:$D$211)</f>
        <v>42556</v>
      </c>
      <c r="M57" s="72">
        <f>WORKDAY($Y57,-M$9,Settings!$D$4:$D$211)</f>
        <v>42557</v>
      </c>
      <c r="N57" s="72">
        <f>WORKDAY($Y57,-N$9,Settings!$D$4:$D$211)</f>
        <v>42564</v>
      </c>
      <c r="O57" s="72">
        <f>WORKDAY($Y57,-O$9,Settings!$D$4:$D$211)</f>
        <v>42569</v>
      </c>
      <c r="P57" s="72">
        <f>WORKDAY($Y57,-P$9,Settings!$D$4:$D$211)</f>
        <v>42571</v>
      </c>
      <c r="Q57" s="72">
        <f>WORKDAY($Y57,-Q$9,Settings!$D$4:$D$211)</f>
        <v>42573</v>
      </c>
      <c r="R57" s="72">
        <f>WORKDAY($Y57,-R$9,Settings!$D$4:$D$211)</f>
        <v>42578</v>
      </c>
      <c r="S57" s="72">
        <f>WORKDAY($Y57,-S$9,Settings!$D$4:$D$211)</f>
        <v>42580</v>
      </c>
      <c r="T57" s="61">
        <f>WORKDAY($Y57,-T$9,Settings!$D$4:$D$211)</f>
        <v>42586</v>
      </c>
      <c r="U57" s="61">
        <f>WORKDAY($Y57,-U$9,Settings!$D$4:$D$211)</f>
        <v>42615</v>
      </c>
      <c r="V57" s="61">
        <f>WORKDAY($Y57,-V$9,Settings!$D$4:$D$211)</f>
        <v>42619</v>
      </c>
      <c r="W57" s="134"/>
      <c r="X57" s="134"/>
      <c r="Y57" s="205">
        <v>42626</v>
      </c>
      <c r="Z57" s="420"/>
      <c r="AA57" s="361"/>
      <c r="AB57" s="251"/>
      <c r="AC57" s="253"/>
      <c r="AD57" s="253"/>
      <c r="AE57" s="5"/>
      <c r="AF57" s="5"/>
      <c r="AG57" s="5"/>
      <c r="AH57" s="5"/>
      <c r="AI57" s="5"/>
      <c r="AJ57" s="5"/>
      <c r="AK57" s="5"/>
      <c r="AL57" s="5"/>
      <c r="AM57" s="5"/>
      <c r="AN57" s="5"/>
      <c r="AO57" s="5"/>
      <c r="AP57" s="5"/>
      <c r="AQ57" s="5"/>
      <c r="AR57" s="5"/>
      <c r="AS57" s="5"/>
      <c r="AT57" s="5"/>
      <c r="AU57" s="5"/>
      <c r="AV57" s="5"/>
      <c r="AW57" s="5"/>
    </row>
    <row r="58" spans="1:49" s="3" customFormat="1" ht="18" customHeight="1" thickBot="1" x14ac:dyDescent="0.3">
      <c r="A58" s="140" t="s">
        <v>0</v>
      </c>
      <c r="B58" s="146"/>
      <c r="C58" s="382"/>
      <c r="D58" s="142" t="s">
        <v>179</v>
      </c>
      <c r="E58" s="136"/>
      <c r="F58" s="150"/>
      <c r="G58" s="152"/>
      <c r="H58" s="156"/>
      <c r="I58" s="163"/>
      <c r="J58" s="274" t="s">
        <v>18</v>
      </c>
      <c r="K58" s="71" t="s">
        <v>118</v>
      </c>
      <c r="L58" s="330"/>
      <c r="M58" s="330">
        <v>42584</v>
      </c>
      <c r="N58" s="330">
        <v>42606</v>
      </c>
      <c r="O58" s="330">
        <v>42612</v>
      </c>
      <c r="P58" s="330">
        <f>IF(O58="","",WORKDAY(O58,O$9-P$9,Settings!$D$4:$D$211))</f>
        <v>42614</v>
      </c>
      <c r="Q58" s="330">
        <f>IF(P58="","",WORKDAY(P58,P$9-Q$9,Settings!$D$4:$D$211))</f>
        <v>42618</v>
      </c>
      <c r="R58" s="330">
        <f>IF(Q58="","",WORKDAY(Q58,Q$9-R$9,Settings!$D$4:$D$211))</f>
        <v>42621</v>
      </c>
      <c r="S58" s="330">
        <f>IF(R58="","",WORKDAY(R58,R$9-S$9,Settings!$D$4:$D$211))</f>
        <v>42625</v>
      </c>
      <c r="T58" s="241">
        <f>IF(S58="","",WORKDAY(S58,S$9-T$9,Settings!$D$4:$D$211))</f>
        <v>42629</v>
      </c>
      <c r="U58" s="241">
        <f>IF(T58="","",WORKDAY(T58,T$10-U$10,Settings!$E$4:$E$211))</f>
        <v>42646</v>
      </c>
      <c r="V58" s="241">
        <f>IF(U58="","",WORKDAY(U58,U$9-V$9,Settings!$D$4:$D$211))</f>
        <v>42648</v>
      </c>
      <c r="W58" s="242"/>
      <c r="X58" s="242"/>
      <c r="Y58" s="241"/>
      <c r="Z58" s="421"/>
      <c r="AA58" s="359"/>
      <c r="AB58" s="250"/>
      <c r="AC58" s="254"/>
      <c r="AD58" s="254"/>
      <c r="AE58" s="5"/>
      <c r="AF58" s="5"/>
      <c r="AG58" s="5"/>
      <c r="AH58" s="5"/>
      <c r="AI58" s="5"/>
      <c r="AJ58" s="5"/>
      <c r="AK58" s="5"/>
      <c r="AL58" s="5"/>
      <c r="AM58" s="5"/>
      <c r="AN58" s="5"/>
      <c r="AO58" s="5"/>
      <c r="AP58" s="5"/>
      <c r="AQ58" s="5"/>
      <c r="AR58" s="5"/>
      <c r="AS58" s="5"/>
      <c r="AT58" s="5"/>
      <c r="AU58" s="5"/>
      <c r="AV58" s="5"/>
      <c r="AW58" s="5"/>
    </row>
    <row r="59" spans="1:49" s="3" customFormat="1" ht="18" customHeight="1" x14ac:dyDescent="0.25">
      <c r="A59" s="139"/>
      <c r="B59" s="145" t="s">
        <v>30</v>
      </c>
      <c r="C59" s="378"/>
      <c r="D59" s="181" t="s">
        <v>303</v>
      </c>
      <c r="E59" s="131"/>
      <c r="F59" s="149"/>
      <c r="G59" s="362">
        <v>7</v>
      </c>
      <c r="H59" s="155"/>
      <c r="I59" s="162" t="s">
        <v>16</v>
      </c>
      <c r="J59" s="335" t="s">
        <v>17</v>
      </c>
      <c r="K59" s="326"/>
      <c r="L59" s="326"/>
      <c r="M59" s="326"/>
      <c r="N59" s="326"/>
      <c r="O59" s="372"/>
      <c r="P59" s="327"/>
      <c r="Q59" s="327"/>
      <c r="R59" s="327"/>
      <c r="S59" s="327"/>
      <c r="T59" s="327"/>
      <c r="U59" s="327"/>
      <c r="V59" s="327"/>
      <c r="W59" s="328"/>
      <c r="X59" s="328"/>
      <c r="Y59" s="329"/>
      <c r="Z59" s="422" t="s">
        <v>313</v>
      </c>
      <c r="AA59" s="332"/>
      <c r="AB59" s="333"/>
      <c r="AC59" s="253"/>
      <c r="AD59" s="253"/>
      <c r="AE59" s="5"/>
      <c r="AF59" s="5"/>
      <c r="AG59" s="5"/>
      <c r="AH59" s="5"/>
      <c r="AI59" s="5"/>
      <c r="AJ59" s="5"/>
      <c r="AK59" s="5"/>
      <c r="AL59" s="5"/>
      <c r="AM59" s="5"/>
      <c r="AN59" s="5"/>
      <c r="AO59" s="5"/>
      <c r="AP59" s="5"/>
      <c r="AQ59" s="5"/>
      <c r="AR59" s="5"/>
      <c r="AS59" s="5"/>
      <c r="AT59" s="5"/>
      <c r="AU59" s="5"/>
      <c r="AV59" s="5"/>
      <c r="AW59" s="5"/>
    </row>
    <row r="60" spans="1:49" s="3" customFormat="1" ht="18" customHeight="1" thickBot="1" x14ac:dyDescent="0.3">
      <c r="A60" s="140"/>
      <c r="B60" s="146"/>
      <c r="C60" s="380"/>
      <c r="D60" s="142"/>
      <c r="E60" s="136"/>
      <c r="F60" s="150"/>
      <c r="G60" s="152"/>
      <c r="H60" s="156"/>
      <c r="I60" s="163"/>
      <c r="J60" s="274" t="s">
        <v>18</v>
      </c>
      <c r="K60" s="71" t="s">
        <v>118</v>
      </c>
      <c r="L60" s="330">
        <v>42607</v>
      </c>
      <c r="M60" s="330">
        <v>42633</v>
      </c>
      <c r="N60" s="330">
        <f>IF(M60="","",WORKDAY(M60,M$10-N$10,Settings!$E$4:$E$211))</f>
        <v>42640</v>
      </c>
      <c r="O60" s="373">
        <f>IF(N60="","",WORKDAY(N60,N$10-O$10,Settings!$E$4:$E$211))</f>
        <v>42642</v>
      </c>
      <c r="P60" s="241">
        <f>IF(O60="","",WORKDAY(O60,O$10-P$10,Settings!$E$4:$E$211))</f>
        <v>42646</v>
      </c>
      <c r="Q60" s="241">
        <f>IF(P60="","",WORKDAY(P60,P$10-Q$10,Settings!$E$4:$E$211))</f>
        <v>42648</v>
      </c>
      <c r="R60" s="241">
        <f>IF(Q60="","",WORKDAY(Q60,Q$10-R$10,Settings!$E$4:$E$211))</f>
        <v>42653</v>
      </c>
      <c r="S60" s="241">
        <f>IF(R60="","",WORKDAY(R60,R$10-S$10,Settings!$E$4:$E$211))</f>
        <v>42655</v>
      </c>
      <c r="T60" s="241">
        <f>IF(S60="","",WORKDAY(S60,S$10-T$10,Settings!$E$4:$E$211))</f>
        <v>42657</v>
      </c>
      <c r="U60" s="241">
        <f>IF(T60="","",WORKDAY(T60,T$10-U$10,Settings!$E$4:$E$211))</f>
        <v>42674</v>
      </c>
      <c r="V60" s="241">
        <f>IF(U60="","",WORKDAY(U60,U$10-V$10,Settings!$E$4:$E$211))</f>
        <v>42675</v>
      </c>
      <c r="W60" s="242"/>
      <c r="X60" s="242"/>
      <c r="Y60" s="241"/>
      <c r="Z60" s="421"/>
      <c r="AA60" s="137"/>
      <c r="AB60" s="250"/>
      <c r="AC60" s="254"/>
      <c r="AD60" s="254"/>
      <c r="AE60" s="5"/>
      <c r="AF60" s="5"/>
      <c r="AG60" s="5"/>
      <c r="AH60" s="5"/>
      <c r="AI60" s="5"/>
      <c r="AJ60" s="5"/>
      <c r="AK60" s="5"/>
      <c r="AL60" s="5"/>
      <c r="AM60" s="5"/>
      <c r="AN60" s="5"/>
      <c r="AO60" s="5"/>
      <c r="AP60" s="5"/>
      <c r="AQ60" s="5"/>
      <c r="AR60" s="5"/>
      <c r="AS60" s="5"/>
      <c r="AT60" s="5"/>
      <c r="AU60" s="5"/>
      <c r="AV60" s="5"/>
      <c r="AW60" s="5"/>
    </row>
    <row r="61" spans="1:49" s="3" customFormat="1" ht="18" customHeight="1" x14ac:dyDescent="0.25">
      <c r="A61" s="139"/>
      <c r="B61" s="145" t="s">
        <v>30</v>
      </c>
      <c r="C61" s="378"/>
      <c r="D61" s="181" t="s">
        <v>304</v>
      </c>
      <c r="E61" s="131"/>
      <c r="F61" s="149"/>
      <c r="G61" s="362">
        <v>7</v>
      </c>
      <c r="H61" s="155"/>
      <c r="I61" s="162" t="s">
        <v>16</v>
      </c>
      <c r="J61" s="335" t="s">
        <v>17</v>
      </c>
      <c r="K61" s="326"/>
      <c r="L61" s="326"/>
      <c r="M61" s="327"/>
      <c r="N61" s="327"/>
      <c r="O61" s="327"/>
      <c r="P61" s="327"/>
      <c r="Q61" s="327"/>
      <c r="R61" s="327"/>
      <c r="S61" s="327"/>
      <c r="T61" s="327"/>
      <c r="U61" s="327"/>
      <c r="V61" s="327"/>
      <c r="W61" s="328"/>
      <c r="X61" s="328"/>
      <c r="Y61" s="329"/>
      <c r="Z61" s="422" t="s">
        <v>314</v>
      </c>
      <c r="AA61" s="332"/>
      <c r="AB61" s="333"/>
      <c r="AC61" s="253"/>
      <c r="AD61" s="253"/>
      <c r="AE61" s="5"/>
      <c r="AF61" s="5"/>
      <c r="AG61" s="5"/>
      <c r="AH61" s="5"/>
      <c r="AI61" s="5"/>
      <c r="AJ61" s="5"/>
      <c r="AK61" s="5"/>
      <c r="AL61" s="5"/>
      <c r="AM61" s="5"/>
      <c r="AN61" s="5"/>
      <c r="AO61" s="5"/>
      <c r="AP61" s="5"/>
      <c r="AQ61" s="5"/>
      <c r="AR61" s="5"/>
      <c r="AS61" s="5"/>
      <c r="AT61" s="5"/>
      <c r="AU61" s="5"/>
      <c r="AV61" s="5"/>
      <c r="AW61" s="5"/>
    </row>
    <row r="62" spans="1:49" s="3" customFormat="1" ht="18" customHeight="1" thickBot="1" x14ac:dyDescent="0.3">
      <c r="A62" s="140"/>
      <c r="B62" s="146"/>
      <c r="C62" s="380"/>
      <c r="D62" s="142"/>
      <c r="E62" s="136"/>
      <c r="F62" s="150"/>
      <c r="G62" s="152"/>
      <c r="H62" s="156"/>
      <c r="I62" s="163"/>
      <c r="J62" s="274" t="s">
        <v>18</v>
      </c>
      <c r="K62" s="71" t="s">
        <v>118</v>
      </c>
      <c r="L62" s="330">
        <v>42625</v>
      </c>
      <c r="M62" s="241">
        <v>42640</v>
      </c>
      <c r="N62" s="241">
        <f>IF(M62="","",WORKDAY(M62,M$10-N$10,Settings!$E$4:$E$211))</f>
        <v>42647</v>
      </c>
      <c r="O62" s="241">
        <f>IF(N62="","",WORKDAY(N62,N$10-O$10,Settings!$E$4:$E$211))</f>
        <v>42649</v>
      </c>
      <c r="P62" s="241">
        <f>IF(O62="","",WORKDAY(O62,O$10-P$10,Settings!$E$4:$E$211))</f>
        <v>42653</v>
      </c>
      <c r="Q62" s="241">
        <f>IF(P62="","",WORKDAY(P62,P$10-Q$10,Settings!$E$4:$E$211))</f>
        <v>42655</v>
      </c>
      <c r="R62" s="241">
        <f>IF(Q62="","",WORKDAY(Q62,Q$10-R$10,Settings!$E$4:$E$211))</f>
        <v>42660</v>
      </c>
      <c r="S62" s="241">
        <f>IF(R62="","",WORKDAY(R62,R$10-S$10,Settings!$E$4:$E$211))</f>
        <v>42662</v>
      </c>
      <c r="T62" s="241">
        <f>IF(S62="","",WORKDAY(S62,S$10-T$10,Settings!$E$4:$E$211))</f>
        <v>42664</v>
      </c>
      <c r="U62" s="241">
        <f>IF(T62="","",WORKDAY(T62,T$10-U$10,Settings!$E$4:$E$211))</f>
        <v>42681</v>
      </c>
      <c r="V62" s="241">
        <f>IF(U62="","",WORKDAY(U62,U$10-V$10,Settings!$E$4:$E$211))</f>
        <v>42682</v>
      </c>
      <c r="W62" s="242"/>
      <c r="X62" s="242"/>
      <c r="Y62" s="241"/>
      <c r="Z62" s="421"/>
      <c r="AA62" s="137"/>
      <c r="AB62" s="250"/>
      <c r="AC62" s="254"/>
      <c r="AD62" s="254"/>
      <c r="AE62" s="5"/>
      <c r="AF62" s="5"/>
      <c r="AG62" s="5"/>
      <c r="AH62" s="5"/>
      <c r="AI62" s="5"/>
      <c r="AJ62" s="5"/>
      <c r="AK62" s="5"/>
      <c r="AL62" s="5"/>
      <c r="AM62" s="5"/>
      <c r="AN62" s="5"/>
      <c r="AO62" s="5"/>
      <c r="AP62" s="5"/>
      <c r="AQ62" s="5"/>
      <c r="AR62" s="5"/>
      <c r="AS62" s="5"/>
      <c r="AT62" s="5"/>
      <c r="AU62" s="5"/>
      <c r="AV62" s="5"/>
      <c r="AW62" s="5"/>
    </row>
  </sheetData>
  <sheetProtection selectLockedCells="1" selectUnlockedCells="1"/>
  <autoFilter ref="A12:AA14"/>
  <mergeCells count="16">
    <mergeCell ref="Z29:Z42"/>
    <mergeCell ref="Z43:Z58"/>
    <mergeCell ref="E1:F1"/>
    <mergeCell ref="G1:Y1"/>
    <mergeCell ref="K2:K3"/>
    <mergeCell ref="Z13:Z16"/>
    <mergeCell ref="Z59:Z60"/>
    <mergeCell ref="Z61:Z62"/>
    <mergeCell ref="AB8:AD11"/>
    <mergeCell ref="AB15:AB16"/>
    <mergeCell ref="AC15:AC16"/>
    <mergeCell ref="AD15:AD16"/>
    <mergeCell ref="AB13:AB14"/>
    <mergeCell ref="AC13:AC14"/>
    <mergeCell ref="AD13:AD14"/>
    <mergeCell ref="Z17:Z28"/>
  </mergeCells>
  <conditionalFormatting sqref="B13:D13 E13:H36 E45:H58 E61:H62">
    <cfRule type="expression" dxfId="326" priority="79" stopIfTrue="1">
      <formula>#REF!&lt;&gt;0</formula>
    </cfRule>
  </conditionalFormatting>
  <conditionalFormatting sqref="I13">
    <cfRule type="expression" dxfId="325" priority="80" stopIfTrue="1">
      <formula>#REF!&lt;&gt;0</formula>
    </cfRule>
  </conditionalFormatting>
  <conditionalFormatting sqref="B15:D15">
    <cfRule type="expression" dxfId="324" priority="77" stopIfTrue="1">
      <formula>#REF!&lt;&gt;0</formula>
    </cfRule>
  </conditionalFormatting>
  <conditionalFormatting sqref="I15">
    <cfRule type="expression" dxfId="323" priority="78" stopIfTrue="1">
      <formula>#REF!&lt;&gt;0</formula>
    </cfRule>
  </conditionalFormatting>
  <conditionalFormatting sqref="I17">
    <cfRule type="expression" dxfId="322" priority="76" stopIfTrue="1">
      <formula>#REF!&lt;&gt;0</formula>
    </cfRule>
  </conditionalFormatting>
  <conditionalFormatting sqref="B17:D17">
    <cfRule type="expression" dxfId="321" priority="74" stopIfTrue="1">
      <formula>#REF!&lt;&gt;0</formula>
    </cfRule>
  </conditionalFormatting>
  <conditionalFormatting sqref="B19:C19">
    <cfRule type="expression" dxfId="320" priority="72" stopIfTrue="1">
      <formula>#REF!&lt;&gt;0</formula>
    </cfRule>
  </conditionalFormatting>
  <conditionalFormatting sqref="B27:C27">
    <cfRule type="expression" dxfId="319" priority="64" stopIfTrue="1">
      <formula>#REF!&lt;&gt;0</formula>
    </cfRule>
  </conditionalFormatting>
  <conditionalFormatting sqref="B21:D21">
    <cfRule type="expression" dxfId="318" priority="70" stopIfTrue="1">
      <formula>#REF!&lt;&gt;0</formula>
    </cfRule>
  </conditionalFormatting>
  <conditionalFormatting sqref="B23:C23">
    <cfRule type="expression" dxfId="317" priority="68" stopIfTrue="1">
      <formula>#REF!&lt;&gt;0</formula>
    </cfRule>
  </conditionalFormatting>
  <conditionalFormatting sqref="B25:D25">
    <cfRule type="expression" dxfId="316" priority="66" stopIfTrue="1">
      <formula>#REF!&lt;&gt;0</formula>
    </cfRule>
  </conditionalFormatting>
  <conditionalFormatting sqref="B45:D45">
    <cfRule type="expression" dxfId="315" priority="62" stopIfTrue="1">
      <formula>#REF!&lt;&gt;0</formula>
    </cfRule>
  </conditionalFormatting>
  <conditionalFormatting sqref="B49:D49">
    <cfRule type="expression" dxfId="314" priority="58" stopIfTrue="1">
      <formula>#REF!&lt;&gt;0</formula>
    </cfRule>
  </conditionalFormatting>
  <conditionalFormatting sqref="B47:C47">
    <cfRule type="expression" dxfId="313" priority="60" stopIfTrue="1">
      <formula>#REF!&lt;&gt;0</formula>
    </cfRule>
  </conditionalFormatting>
  <conditionalFormatting sqref="B51:D51">
    <cfRule type="expression" dxfId="312" priority="56" stopIfTrue="1">
      <formula>#REF!&lt;&gt;0</formula>
    </cfRule>
  </conditionalFormatting>
  <conditionalFormatting sqref="B55:C55">
    <cfRule type="expression" dxfId="311" priority="54" stopIfTrue="1">
      <formula>#REF!&lt;&gt;0</formula>
    </cfRule>
  </conditionalFormatting>
  <conditionalFormatting sqref="I19">
    <cfRule type="expression" dxfId="310" priority="53" stopIfTrue="1">
      <formula>#REF!&lt;&gt;0</formula>
    </cfRule>
  </conditionalFormatting>
  <conditionalFormatting sqref="I21">
    <cfRule type="expression" dxfId="309" priority="52" stopIfTrue="1">
      <formula>#REF!&lt;&gt;0</formula>
    </cfRule>
  </conditionalFormatting>
  <conditionalFormatting sqref="I23">
    <cfRule type="expression" dxfId="308" priority="51" stopIfTrue="1">
      <formula>#REF!&lt;&gt;0</formula>
    </cfRule>
  </conditionalFormatting>
  <conditionalFormatting sqref="I25">
    <cfRule type="expression" dxfId="307" priority="50" stopIfTrue="1">
      <formula>#REF!&lt;&gt;0</formula>
    </cfRule>
  </conditionalFormatting>
  <conditionalFormatting sqref="I27 I45 I47 I49 I51 I53 I55">
    <cfRule type="expression" dxfId="306" priority="49" stopIfTrue="1">
      <formula>#REF!&lt;&gt;0</formula>
    </cfRule>
  </conditionalFormatting>
  <conditionalFormatting sqref="D55">
    <cfRule type="expression" dxfId="305" priority="47" stopIfTrue="1">
      <formula>#REF!&lt;&gt;0</formula>
    </cfRule>
  </conditionalFormatting>
  <conditionalFormatting sqref="D19">
    <cfRule type="expression" dxfId="304" priority="46" stopIfTrue="1">
      <formula>#REF!&lt;&gt;0</formula>
    </cfRule>
  </conditionalFormatting>
  <conditionalFormatting sqref="D47">
    <cfRule type="expression" dxfId="303" priority="43" stopIfTrue="1">
      <formula>#REF!&lt;&gt;0</formula>
    </cfRule>
  </conditionalFormatting>
  <conditionalFormatting sqref="D27">
    <cfRule type="expression" dxfId="302" priority="42" stopIfTrue="1">
      <formula>#REF!&lt;&gt;0</formula>
    </cfRule>
  </conditionalFormatting>
  <conditionalFormatting sqref="D23">
    <cfRule type="expression" dxfId="301" priority="41" stopIfTrue="1">
      <formula>#REF!&lt;&gt;0</formula>
    </cfRule>
  </conditionalFormatting>
  <conditionalFormatting sqref="B53:C53">
    <cfRule type="expression" dxfId="300" priority="39" stopIfTrue="1">
      <formula>#REF!&lt;&gt;0</formula>
    </cfRule>
  </conditionalFormatting>
  <conditionalFormatting sqref="D53">
    <cfRule type="expression" dxfId="299" priority="38" stopIfTrue="1">
      <formula>#REF!&lt;&gt;0</formula>
    </cfRule>
  </conditionalFormatting>
  <conditionalFormatting sqref="I61">
    <cfRule type="expression" dxfId="298" priority="36" stopIfTrue="1">
      <formula>#REF!&lt;&gt;0</formula>
    </cfRule>
  </conditionalFormatting>
  <conditionalFormatting sqref="D61">
    <cfRule type="expression" dxfId="297" priority="35" stopIfTrue="1">
      <formula>#REF!&lt;&gt;0</formula>
    </cfRule>
  </conditionalFormatting>
  <conditionalFormatting sqref="B61:C61">
    <cfRule type="expression" dxfId="296" priority="33" stopIfTrue="1">
      <formula>#REF!&lt;&gt;0</formula>
    </cfRule>
  </conditionalFormatting>
  <conditionalFormatting sqref="B57:C57">
    <cfRule type="expression" dxfId="295" priority="30" stopIfTrue="1">
      <formula>#REF!&lt;&gt;0</formula>
    </cfRule>
  </conditionalFormatting>
  <conditionalFormatting sqref="I57">
    <cfRule type="expression" dxfId="294" priority="29" stopIfTrue="1">
      <formula>#REF!&lt;&gt;0</formula>
    </cfRule>
  </conditionalFormatting>
  <conditionalFormatting sqref="D57">
    <cfRule type="expression" dxfId="293" priority="28" stopIfTrue="1">
      <formula>#REF!&lt;&gt;0</formula>
    </cfRule>
  </conditionalFormatting>
  <conditionalFormatting sqref="B29:D29">
    <cfRule type="expression" dxfId="292" priority="25" stopIfTrue="1">
      <formula>#REF!&lt;&gt;0</formula>
    </cfRule>
  </conditionalFormatting>
  <conditionalFormatting sqref="B33:C33">
    <cfRule type="expression" dxfId="291" priority="21" stopIfTrue="1">
      <formula>#REF!&lt;&gt;0</formula>
    </cfRule>
  </conditionalFormatting>
  <conditionalFormatting sqref="B31:C31">
    <cfRule type="expression" dxfId="290" priority="23" stopIfTrue="1">
      <formula>#REF!&lt;&gt;0</formula>
    </cfRule>
  </conditionalFormatting>
  <conditionalFormatting sqref="B35:C35">
    <cfRule type="expression" dxfId="289" priority="19" stopIfTrue="1">
      <formula>#REF!&lt;&gt;0</formula>
    </cfRule>
  </conditionalFormatting>
  <conditionalFormatting sqref="I29 I31 I33 I35">
    <cfRule type="expression" dxfId="288" priority="18" stopIfTrue="1">
      <formula>#REF!&lt;&gt;0</formula>
    </cfRule>
  </conditionalFormatting>
  <conditionalFormatting sqref="D31">
    <cfRule type="expression" dxfId="287" priority="16" stopIfTrue="1">
      <formula>#REF!&lt;&gt;0</formula>
    </cfRule>
  </conditionalFormatting>
  <conditionalFormatting sqref="D33">
    <cfRule type="expression" dxfId="286" priority="15" stopIfTrue="1">
      <formula>#REF!&lt;&gt;0</formula>
    </cfRule>
  </conditionalFormatting>
  <conditionalFormatting sqref="D35">
    <cfRule type="expression" dxfId="285" priority="14" stopIfTrue="1">
      <formula>#REF!&lt;&gt;0</formula>
    </cfRule>
  </conditionalFormatting>
  <conditionalFormatting sqref="E37:H44">
    <cfRule type="expression" dxfId="284" priority="13" stopIfTrue="1">
      <formula>#REF!&lt;&gt;0</formula>
    </cfRule>
  </conditionalFormatting>
  <conditionalFormatting sqref="B37:D37">
    <cfRule type="expression" dxfId="283" priority="12" stopIfTrue="1">
      <formula>#REF!&lt;&gt;0</formula>
    </cfRule>
  </conditionalFormatting>
  <conditionalFormatting sqref="B41:C41">
    <cfRule type="expression" dxfId="282" priority="10" stopIfTrue="1">
      <formula>#REF!&lt;&gt;0</formula>
    </cfRule>
  </conditionalFormatting>
  <conditionalFormatting sqref="B39:C39">
    <cfRule type="expression" dxfId="281" priority="11" stopIfTrue="1">
      <formula>#REF!&lt;&gt;0</formula>
    </cfRule>
  </conditionalFormatting>
  <conditionalFormatting sqref="B43:C43">
    <cfRule type="expression" dxfId="280" priority="9" stopIfTrue="1">
      <formula>#REF!&lt;&gt;0</formula>
    </cfRule>
  </conditionalFormatting>
  <conditionalFormatting sqref="I37 I39 I41 I43">
    <cfRule type="expression" dxfId="279" priority="8" stopIfTrue="1">
      <formula>#REF!&lt;&gt;0</formula>
    </cfRule>
  </conditionalFormatting>
  <conditionalFormatting sqref="D39">
    <cfRule type="expression" dxfId="278" priority="7" stopIfTrue="1">
      <formula>#REF!&lt;&gt;0</formula>
    </cfRule>
  </conditionalFormatting>
  <conditionalFormatting sqref="D41">
    <cfRule type="expression" dxfId="277" priority="6" stopIfTrue="1">
      <formula>#REF!&lt;&gt;0</formula>
    </cfRule>
  </conditionalFormatting>
  <conditionalFormatting sqref="D43">
    <cfRule type="expression" dxfId="276" priority="5" stopIfTrue="1">
      <formula>#REF!&lt;&gt;0</formula>
    </cfRule>
  </conditionalFormatting>
  <conditionalFormatting sqref="E59:H60">
    <cfRule type="expression" dxfId="275" priority="4" stopIfTrue="1">
      <formula>#REF!&lt;&gt;0</formula>
    </cfRule>
  </conditionalFormatting>
  <conditionalFormatting sqref="I59">
    <cfRule type="expression" dxfId="274" priority="3" stopIfTrue="1">
      <formula>#REF!&lt;&gt;0</formula>
    </cfRule>
  </conditionalFormatting>
  <conditionalFormatting sqref="D59">
    <cfRule type="expression" dxfId="273" priority="2" stopIfTrue="1">
      <formula>#REF!&lt;&gt;0</formula>
    </cfRule>
  </conditionalFormatting>
  <conditionalFormatting sqref="B59:C59">
    <cfRule type="expression" dxfId="272" priority="1" stopIfTrue="1">
      <formula>#REF!&lt;&gt;0</formula>
    </cfRule>
  </conditionalFormatting>
  <pageMargins left="0.25" right="0.25" top="0.75" bottom="0.75" header="0.3" footer="0.3"/>
  <pageSetup paperSize="8" scale="48" firstPageNumber="0"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AY68"/>
  <sheetViews>
    <sheetView showGridLines="0" zoomScale="70" zoomScaleNormal="70" zoomScaleSheetLayoutView="70" workbookViewId="0">
      <pane xSplit="9" ySplit="12" topLeftCell="Q13" activePane="bottomRight" state="frozen"/>
      <selection activeCell="U26" sqref="U26"/>
      <selection pane="topRight" activeCell="U26" sqref="U26"/>
      <selection pane="bottomLeft" activeCell="U26" sqref="U26"/>
      <selection pane="bottomRight" activeCell="U26" sqref="U26"/>
    </sheetView>
  </sheetViews>
  <sheetFormatPr baseColWidth="10" defaultColWidth="8" defaultRowHeight="13.8" x14ac:dyDescent="0.25"/>
  <cols>
    <col min="1" max="1" width="2.3984375" style="5" customWidth="1"/>
    <col min="2" max="2" width="13.5" style="5" customWidth="1"/>
    <col min="3" max="3" width="17.8984375" style="67" customWidth="1"/>
    <col min="4" max="4" width="7.3984375" style="67" hidden="1" customWidth="1"/>
    <col min="5" max="5" width="4" style="5" customWidth="1"/>
    <col min="6" max="6" width="4.5" style="65" hidden="1" customWidth="1"/>
    <col min="7" max="7" width="14" style="5" customWidth="1"/>
    <col min="8" max="8" width="3.09765625" style="66" hidden="1" customWidth="1"/>
    <col min="9" max="9" width="8" style="5" bestFit="1" customWidth="1"/>
    <col min="10" max="10" width="8.69921875" style="5" customWidth="1"/>
    <col min="11" max="21" width="7.19921875" style="5" customWidth="1"/>
    <col min="22" max="23" width="7.19921875" style="5" hidden="1" customWidth="1"/>
    <col min="24" max="25" width="8.5" style="5" customWidth="1"/>
    <col min="26" max="26" width="53.3984375" style="5" bestFit="1" customWidth="1"/>
    <col min="27" max="27" width="37.59765625" style="6" bestFit="1" customWidth="1"/>
    <col min="28" max="28" width="22.09765625" style="6" customWidth="1"/>
    <col min="29" max="29" width="81.3984375" style="6" customWidth="1"/>
    <col min="30" max="16384" width="8" style="5"/>
  </cols>
  <sheetData>
    <row r="1" spans="1:51" s="3" customFormat="1" ht="16.5" customHeight="1" x14ac:dyDescent="0.25">
      <c r="A1" s="1" t="s">
        <v>0</v>
      </c>
      <c r="B1" s="2">
        <v>42646</v>
      </c>
      <c r="C1" s="430" t="s">
        <v>1</v>
      </c>
      <c r="D1" s="430"/>
      <c r="E1" s="432" t="s">
        <v>35</v>
      </c>
      <c r="F1" s="433"/>
      <c r="G1" s="433"/>
      <c r="H1" s="433"/>
      <c r="I1" s="433"/>
      <c r="J1" s="433"/>
      <c r="K1" s="433"/>
      <c r="L1" s="433"/>
      <c r="M1" s="433"/>
      <c r="N1" s="433"/>
      <c r="O1" s="433"/>
      <c r="P1" s="433"/>
      <c r="Q1" s="433"/>
      <c r="R1" s="433"/>
      <c r="S1" s="433"/>
      <c r="T1" s="433"/>
      <c r="U1" s="433"/>
      <c r="V1" s="433"/>
      <c r="W1" s="433"/>
      <c r="X1" s="433"/>
      <c r="Y1" s="342"/>
      <c r="Z1" s="5"/>
      <c r="AA1" s="6"/>
      <c r="AB1" s="6"/>
      <c r="AC1" s="6"/>
    </row>
    <row r="2" spans="1:51" s="3" customFormat="1" ht="12" hidden="1" customHeight="1" x14ac:dyDescent="0.25">
      <c r="B2" s="7"/>
      <c r="C2" s="8"/>
      <c r="D2" s="9"/>
      <c r="E2" s="10"/>
      <c r="F2" s="11"/>
      <c r="G2" s="12"/>
      <c r="H2" s="10"/>
      <c r="I2" s="10"/>
      <c r="J2" s="431"/>
      <c r="K2" s="13"/>
      <c r="L2" s="5"/>
      <c r="M2" s="5"/>
      <c r="N2" s="5"/>
      <c r="O2" s="5"/>
      <c r="P2" s="5"/>
      <c r="Q2" s="5"/>
      <c r="R2" s="5"/>
      <c r="S2" s="5"/>
      <c r="T2" s="5"/>
      <c r="U2" s="5"/>
      <c r="V2" s="5"/>
      <c r="W2" s="5"/>
      <c r="X2" s="5"/>
      <c r="Y2" s="5"/>
      <c r="Z2" s="5"/>
      <c r="AA2" s="6"/>
      <c r="AB2" s="6"/>
      <c r="AC2" s="6"/>
    </row>
    <row r="3" spans="1:51" s="3" customFormat="1" ht="9.75" customHeight="1" x14ac:dyDescent="0.25">
      <c r="B3" s="313"/>
      <c r="C3" s="311" t="s">
        <v>20</v>
      </c>
      <c r="D3" s="9"/>
      <c r="E3" s="10"/>
      <c r="F3" s="11"/>
      <c r="G3" s="12"/>
      <c r="H3" s="10"/>
      <c r="J3" s="431"/>
      <c r="K3" s="13"/>
      <c r="L3" s="5"/>
      <c r="M3" s="5"/>
      <c r="N3" s="5"/>
      <c r="O3" s="5"/>
      <c r="P3" s="5"/>
      <c r="Q3" s="5"/>
      <c r="R3" s="5"/>
      <c r="S3" s="5"/>
      <c r="T3" s="5"/>
      <c r="U3" s="5"/>
      <c r="V3" s="5"/>
      <c r="W3" s="5"/>
      <c r="X3" s="5"/>
      <c r="Y3" s="5"/>
      <c r="Z3" s="5"/>
      <c r="AA3" s="6"/>
      <c r="AB3" s="6"/>
      <c r="AC3" s="6"/>
    </row>
    <row r="4" spans="1:51" s="3" customFormat="1" ht="9.75" customHeight="1" x14ac:dyDescent="0.25">
      <c r="B4" s="314"/>
      <c r="C4" s="311" t="s">
        <v>19</v>
      </c>
      <c r="D4" s="9"/>
      <c r="E4" s="10"/>
      <c r="F4" s="11"/>
      <c r="G4" s="12"/>
      <c r="H4" s="10"/>
      <c r="J4" s="13"/>
      <c r="K4" s="13"/>
      <c r="L4" s="5"/>
      <c r="M4" s="5"/>
      <c r="N4" s="5"/>
      <c r="O4" s="5"/>
      <c r="P4" s="5"/>
      <c r="Q4" s="5"/>
      <c r="R4" s="5"/>
      <c r="S4" s="5"/>
      <c r="T4" s="5"/>
      <c r="U4" s="5"/>
      <c r="V4" s="5"/>
      <c r="W4" s="5"/>
      <c r="X4" s="5"/>
      <c r="Y4" s="5"/>
      <c r="Z4" s="5"/>
      <c r="AA4" s="6"/>
      <c r="AB4" s="6"/>
      <c r="AC4" s="6"/>
    </row>
    <row r="5" spans="1:51" s="3" customFormat="1" ht="9.75" customHeight="1" x14ac:dyDescent="0.25">
      <c r="B5" s="315"/>
      <c r="C5" s="311" t="s">
        <v>21</v>
      </c>
      <c r="D5" s="16"/>
      <c r="E5" s="16"/>
      <c r="F5" s="17"/>
      <c r="G5" s="16"/>
      <c r="H5" s="18"/>
      <c r="I5" s="18"/>
      <c r="J5" s="18"/>
      <c r="K5" s="18"/>
      <c r="L5" s="5"/>
      <c r="M5" s="5"/>
      <c r="N5" s="5"/>
      <c r="O5" s="5"/>
      <c r="P5" s="5"/>
      <c r="Q5" s="5"/>
      <c r="R5" s="5"/>
      <c r="S5" s="5"/>
      <c r="T5" s="5"/>
      <c r="U5" s="5"/>
      <c r="V5" s="5"/>
      <c r="W5" s="5"/>
      <c r="X5" s="5"/>
      <c r="Y5" s="5"/>
      <c r="Z5" s="5"/>
      <c r="AA5" s="6"/>
      <c r="AB5" s="6"/>
      <c r="AC5" s="6"/>
    </row>
    <row r="6" spans="1:51" s="3" customFormat="1" ht="9.75" customHeight="1" thickBot="1" x14ac:dyDescent="0.3">
      <c r="B6" s="316"/>
      <c r="C6" s="311" t="s">
        <v>2</v>
      </c>
      <c r="D6" s="16"/>
      <c r="E6" s="16"/>
      <c r="F6" s="17"/>
      <c r="G6" s="16"/>
      <c r="H6" s="18"/>
      <c r="I6" s="18"/>
      <c r="J6" s="18"/>
      <c r="K6" s="18"/>
      <c r="L6" s="5">
        <v>50128</v>
      </c>
      <c r="M6" s="5">
        <v>50110</v>
      </c>
      <c r="N6" s="5">
        <v>50110</v>
      </c>
      <c r="O6" s="5">
        <v>50110</v>
      </c>
      <c r="P6" s="5">
        <v>50110</v>
      </c>
      <c r="Q6" s="5">
        <v>50110</v>
      </c>
      <c r="R6" s="5" t="s">
        <v>290</v>
      </c>
      <c r="S6" s="5"/>
      <c r="T6" s="5"/>
      <c r="U6" s="5"/>
      <c r="V6" s="5"/>
      <c r="W6" s="5"/>
      <c r="X6" s="5"/>
      <c r="Y6" s="5"/>
      <c r="Z6" s="5"/>
      <c r="AA6" s="6"/>
      <c r="AB6" s="6"/>
      <c r="AC6" s="6"/>
    </row>
    <row r="7" spans="1:51" s="3" customFormat="1" ht="9.75" hidden="1" customHeight="1" thickBot="1" x14ac:dyDescent="0.3">
      <c r="B7" s="317"/>
      <c r="C7" s="311"/>
      <c r="D7" s="16"/>
      <c r="E7" s="16"/>
      <c r="F7" s="17"/>
      <c r="G7" s="16"/>
      <c r="H7" s="18"/>
      <c r="I7" s="18"/>
      <c r="J7" s="18"/>
      <c r="K7" s="18"/>
      <c r="L7" s="5"/>
      <c r="M7" s="5"/>
      <c r="N7" s="5"/>
      <c r="O7" s="5"/>
      <c r="P7" s="5"/>
      <c r="Q7" s="5"/>
      <c r="R7" s="5"/>
      <c r="S7" s="5"/>
      <c r="T7" s="5"/>
      <c r="U7" s="5"/>
      <c r="V7" s="5"/>
      <c r="W7" s="5"/>
      <c r="X7" s="5"/>
      <c r="Y7" s="5"/>
      <c r="Z7" s="5"/>
      <c r="AA7" s="6"/>
      <c r="AB7" s="6"/>
      <c r="AC7" s="6"/>
    </row>
    <row r="8" spans="1:51" s="34" customFormat="1" ht="84.75" customHeight="1" thickBot="1" x14ac:dyDescent="0.3">
      <c r="A8" s="20" t="s">
        <v>3</v>
      </c>
      <c r="B8" s="21" t="s">
        <v>4</v>
      </c>
      <c r="C8" s="127" t="s">
        <v>115</v>
      </c>
      <c r="D8" s="23" t="s">
        <v>6</v>
      </c>
      <c r="E8" s="24" t="s">
        <v>7</v>
      </c>
      <c r="F8" s="25" t="s">
        <v>8</v>
      </c>
      <c r="G8" s="26" t="s">
        <v>9</v>
      </c>
      <c r="H8" s="27" t="s">
        <v>10</v>
      </c>
      <c r="I8" s="28" t="s">
        <v>11</v>
      </c>
      <c r="J8" s="29" t="s">
        <v>28</v>
      </c>
      <c r="K8" s="125" t="s">
        <v>111</v>
      </c>
      <c r="L8" s="31" t="s">
        <v>112</v>
      </c>
      <c r="M8" s="31" t="s">
        <v>23</v>
      </c>
      <c r="N8" s="31" t="s">
        <v>113</v>
      </c>
      <c r="O8" s="31" t="s">
        <v>114</v>
      </c>
      <c r="P8" s="31" t="s">
        <v>132</v>
      </c>
      <c r="Q8" s="31" t="s">
        <v>133</v>
      </c>
      <c r="R8" s="31" t="s">
        <v>33</v>
      </c>
      <c r="S8" s="31" t="s">
        <v>34</v>
      </c>
      <c r="T8" s="31" t="s">
        <v>36</v>
      </c>
      <c r="U8" s="30" t="s">
        <v>37</v>
      </c>
      <c r="V8" s="30" t="s">
        <v>94</v>
      </c>
      <c r="W8" s="30" t="s">
        <v>95</v>
      </c>
      <c r="X8" s="31" t="s">
        <v>96</v>
      </c>
      <c r="Y8" s="31" t="s">
        <v>262</v>
      </c>
      <c r="Z8" s="263" t="s">
        <v>12</v>
      </c>
      <c r="AA8" s="434" t="s">
        <v>13</v>
      </c>
      <c r="AB8" s="435"/>
      <c r="AC8" s="436"/>
      <c r="AD8" s="33"/>
      <c r="AE8" s="33"/>
      <c r="AF8" s="33"/>
      <c r="AG8" s="33"/>
      <c r="AH8" s="33"/>
      <c r="AI8" s="33"/>
      <c r="AJ8" s="33"/>
      <c r="AK8" s="33"/>
      <c r="AL8" s="33"/>
      <c r="AM8" s="33"/>
      <c r="AN8" s="33"/>
      <c r="AO8" s="33"/>
      <c r="AP8" s="33"/>
      <c r="AQ8" s="33"/>
      <c r="AR8" s="33"/>
      <c r="AS8" s="33"/>
      <c r="AT8" s="33"/>
      <c r="AU8" s="33"/>
      <c r="AV8" s="33"/>
      <c r="AW8" s="33"/>
      <c r="AX8" s="33"/>
      <c r="AY8" s="33"/>
    </row>
    <row r="9" spans="1:51" s="34" customFormat="1" ht="12" customHeight="1" thickBot="1" x14ac:dyDescent="0.3">
      <c r="A9" s="35"/>
      <c r="B9" s="36"/>
      <c r="C9" s="36" t="s">
        <v>14</v>
      </c>
      <c r="D9" s="36"/>
      <c r="E9" s="37"/>
      <c r="F9" s="38"/>
      <c r="G9" s="39" t="s">
        <v>139</v>
      </c>
      <c r="H9" s="40"/>
      <c r="I9" s="41"/>
      <c r="J9" s="42" t="s">
        <v>15</v>
      </c>
      <c r="K9" s="43">
        <v>45</v>
      </c>
      <c r="L9" s="43">
        <v>44</v>
      </c>
      <c r="M9" s="43">
        <v>39</v>
      </c>
      <c r="N9" s="43">
        <v>37</v>
      </c>
      <c r="O9" s="43">
        <v>35</v>
      </c>
      <c r="P9" s="43">
        <v>33</v>
      </c>
      <c r="Q9" s="43">
        <v>30</v>
      </c>
      <c r="R9" s="43">
        <v>28</v>
      </c>
      <c r="S9" s="43">
        <v>24</v>
      </c>
      <c r="T9" s="43">
        <v>7</v>
      </c>
      <c r="U9" s="43">
        <v>5</v>
      </c>
      <c r="V9" s="43"/>
      <c r="W9" s="43"/>
      <c r="X9" s="43"/>
      <c r="Y9" s="343"/>
      <c r="Z9" s="264"/>
      <c r="AA9" s="437"/>
      <c r="AB9" s="438"/>
      <c r="AC9" s="439"/>
      <c r="AD9" s="33"/>
      <c r="AE9" s="33"/>
      <c r="AF9" s="33"/>
      <c r="AG9" s="33"/>
      <c r="AH9" s="33"/>
      <c r="AI9" s="33"/>
      <c r="AJ9" s="33"/>
      <c r="AK9" s="33"/>
      <c r="AL9" s="33"/>
      <c r="AM9" s="33"/>
      <c r="AN9" s="33"/>
      <c r="AO9" s="33"/>
      <c r="AP9" s="33"/>
      <c r="AQ9" s="33"/>
      <c r="AR9" s="33"/>
      <c r="AS9" s="33"/>
      <c r="AT9" s="33"/>
      <c r="AU9" s="33"/>
      <c r="AV9" s="33"/>
      <c r="AW9" s="33"/>
      <c r="AX9" s="33"/>
      <c r="AY9" s="33"/>
    </row>
    <row r="10" spans="1:51" s="34" customFormat="1" ht="12" customHeight="1" thickBot="1" x14ac:dyDescent="0.3">
      <c r="A10" s="197"/>
      <c r="B10" s="36"/>
      <c r="C10" s="36"/>
      <c r="D10" s="36"/>
      <c r="E10" s="36"/>
      <c r="F10" s="198"/>
      <c r="G10" s="199" t="s">
        <v>140</v>
      </c>
      <c r="H10" s="202"/>
      <c r="I10" s="41"/>
      <c r="J10" s="42"/>
      <c r="K10" s="200">
        <v>35</v>
      </c>
      <c r="L10" s="200">
        <v>34</v>
      </c>
      <c r="M10" s="200">
        <v>29</v>
      </c>
      <c r="N10" s="200">
        <v>27</v>
      </c>
      <c r="O10" s="200">
        <v>25</v>
      </c>
      <c r="P10" s="200">
        <v>23</v>
      </c>
      <c r="Q10" s="200">
        <v>20</v>
      </c>
      <c r="R10" s="200">
        <v>18</v>
      </c>
      <c r="S10" s="200">
        <v>16</v>
      </c>
      <c r="T10" s="200">
        <v>5</v>
      </c>
      <c r="U10" s="200">
        <v>4</v>
      </c>
      <c r="V10" s="200"/>
      <c r="W10" s="200"/>
      <c r="X10" s="200"/>
      <c r="Y10" s="343"/>
      <c r="Z10" s="265"/>
      <c r="AA10" s="437"/>
      <c r="AB10" s="438"/>
      <c r="AC10" s="439"/>
      <c r="AD10" s="33"/>
      <c r="AE10" s="33"/>
      <c r="AF10" s="33"/>
      <c r="AG10" s="33"/>
      <c r="AH10" s="33"/>
      <c r="AI10" s="33"/>
      <c r="AJ10" s="33"/>
      <c r="AK10" s="33"/>
      <c r="AL10" s="33"/>
      <c r="AM10" s="33"/>
      <c r="AN10" s="33"/>
      <c r="AO10" s="33"/>
      <c r="AP10" s="33"/>
      <c r="AQ10" s="33"/>
      <c r="AR10" s="33"/>
      <c r="AS10" s="33"/>
      <c r="AT10" s="33"/>
      <c r="AU10" s="33"/>
      <c r="AV10" s="33"/>
      <c r="AW10" s="33"/>
      <c r="AX10" s="33"/>
      <c r="AY10" s="33"/>
    </row>
    <row r="11" spans="1:51" s="48" customFormat="1" ht="16.5" hidden="1" customHeight="1" thickBot="1" x14ac:dyDescent="0.3">
      <c r="A11" s="45"/>
      <c r="B11" s="46"/>
      <c r="C11" s="46"/>
      <c r="D11" s="46"/>
      <c r="E11" s="46"/>
      <c r="F11" s="47"/>
      <c r="H11" s="49"/>
      <c r="I11" s="50" t="s">
        <v>0</v>
      </c>
      <c r="J11" s="51"/>
      <c r="K11" s="51"/>
      <c r="L11" s="53"/>
      <c r="M11" s="53"/>
      <c r="N11" s="53"/>
      <c r="O11" s="53"/>
      <c r="P11" s="53"/>
      <c r="Q11" s="53"/>
      <c r="R11" s="53"/>
      <c r="S11" s="53"/>
      <c r="T11" s="53"/>
      <c r="U11" s="53"/>
      <c r="V11" s="53"/>
      <c r="W11" s="53"/>
      <c r="X11" s="52"/>
      <c r="Y11" s="344"/>
      <c r="Z11" s="266"/>
      <c r="AA11" s="440"/>
      <c r="AB11" s="441"/>
      <c r="AC11" s="442"/>
    </row>
    <row r="12" spans="1:51" s="48" customFormat="1" ht="14.25" customHeight="1" thickBot="1" x14ac:dyDescent="0.3">
      <c r="A12" s="55"/>
      <c r="B12" s="46"/>
      <c r="C12" s="46"/>
      <c r="D12" s="46"/>
      <c r="E12" s="46"/>
      <c r="F12" s="47"/>
      <c r="H12" s="49"/>
      <c r="I12" s="56"/>
      <c r="J12" s="57"/>
      <c r="K12" s="57"/>
      <c r="L12" s="59"/>
      <c r="M12" s="59"/>
      <c r="N12" s="59"/>
      <c r="O12" s="59"/>
      <c r="P12" s="59"/>
      <c r="Q12" s="59"/>
      <c r="R12" s="59"/>
      <c r="S12" s="58"/>
      <c r="T12" s="68"/>
      <c r="U12" s="68"/>
      <c r="V12" s="68"/>
      <c r="W12" s="68"/>
      <c r="X12" s="60"/>
      <c r="Y12" s="345"/>
      <c r="Z12" s="266"/>
      <c r="AA12" s="246" t="s">
        <v>164</v>
      </c>
      <c r="AB12" s="247" t="s">
        <v>165</v>
      </c>
      <c r="AC12" s="247" t="s">
        <v>166</v>
      </c>
    </row>
    <row r="13" spans="1:51" s="3" customFormat="1" ht="18" hidden="1" customHeight="1" x14ac:dyDescent="0.25">
      <c r="A13" s="138" t="s">
        <v>0</v>
      </c>
      <c r="B13" s="318" t="s">
        <v>31</v>
      </c>
      <c r="C13" s="180">
        <v>1744221</v>
      </c>
      <c r="D13" s="133"/>
      <c r="E13" s="147">
        <v>1</v>
      </c>
      <c r="F13" s="143"/>
      <c r="G13" s="256" t="s">
        <v>116</v>
      </c>
      <c r="H13" s="160"/>
      <c r="I13" s="191" t="s">
        <v>17</v>
      </c>
      <c r="J13" s="189"/>
      <c r="K13" s="189"/>
      <c r="L13" s="189"/>
      <c r="M13" s="189"/>
      <c r="N13" s="189"/>
      <c r="O13" s="189"/>
      <c r="P13" s="189"/>
      <c r="Q13" s="189"/>
      <c r="R13" s="189"/>
      <c r="S13" s="189"/>
      <c r="T13" s="189"/>
      <c r="U13" s="134"/>
      <c r="V13" s="134"/>
      <c r="W13" s="134"/>
      <c r="X13" s="134"/>
      <c r="Y13" s="134"/>
      <c r="Z13" s="267" t="s">
        <v>116</v>
      </c>
      <c r="AA13" s="466" t="s">
        <v>163</v>
      </c>
      <c r="AB13" s="417"/>
      <c r="AC13" s="417" t="s">
        <v>172</v>
      </c>
      <c r="AD13" s="5"/>
      <c r="AE13" s="5"/>
      <c r="AF13" s="5"/>
      <c r="AG13" s="5"/>
      <c r="AH13" s="5"/>
      <c r="AI13" s="5"/>
      <c r="AJ13" s="5"/>
      <c r="AK13" s="5"/>
      <c r="AL13" s="5"/>
      <c r="AM13" s="5"/>
      <c r="AN13" s="5"/>
      <c r="AO13" s="5"/>
      <c r="AP13" s="5"/>
      <c r="AQ13" s="5"/>
      <c r="AR13" s="5"/>
      <c r="AS13" s="5"/>
      <c r="AT13" s="5"/>
      <c r="AU13" s="5"/>
      <c r="AV13" s="5"/>
    </row>
    <row r="14" spans="1:51" s="3" customFormat="1" ht="18" hidden="1" customHeight="1" thickBot="1" x14ac:dyDescent="0.3">
      <c r="A14" s="139" t="s">
        <v>0</v>
      </c>
      <c r="B14" s="144"/>
      <c r="C14" s="141" t="s">
        <v>135</v>
      </c>
      <c r="D14" s="130"/>
      <c r="E14" s="148"/>
      <c r="F14" s="151"/>
      <c r="G14" s="255"/>
      <c r="H14" s="161"/>
      <c r="I14" s="192" t="s">
        <v>18</v>
      </c>
      <c r="J14" s="190" t="s">
        <v>118</v>
      </c>
      <c r="K14" s="190"/>
      <c r="L14" s="190"/>
      <c r="M14" s="190"/>
      <c r="N14" s="190"/>
      <c r="O14" s="190"/>
      <c r="P14" s="190"/>
      <c r="Q14" s="190" t="s">
        <v>123</v>
      </c>
      <c r="R14" s="190" t="s">
        <v>123</v>
      </c>
      <c r="S14" s="190" t="s">
        <v>123</v>
      </c>
      <c r="T14" s="190"/>
      <c r="U14" s="129"/>
      <c r="V14" s="129"/>
      <c r="W14" s="129"/>
      <c r="X14" s="129"/>
      <c r="Y14" s="129"/>
      <c r="Z14" s="268"/>
      <c r="AA14" s="467"/>
      <c r="AB14" s="418"/>
      <c r="AC14" s="418"/>
      <c r="AD14" s="5"/>
      <c r="AE14" s="5"/>
      <c r="AF14" s="5"/>
      <c r="AG14" s="5"/>
      <c r="AH14" s="5"/>
      <c r="AI14" s="5"/>
      <c r="AJ14" s="5"/>
      <c r="AK14" s="5"/>
      <c r="AL14" s="5"/>
      <c r="AM14" s="5"/>
      <c r="AN14" s="5"/>
      <c r="AO14" s="5"/>
      <c r="AP14" s="5"/>
      <c r="AQ14" s="5"/>
      <c r="AR14" s="5"/>
      <c r="AS14" s="5"/>
      <c r="AT14" s="5"/>
      <c r="AU14" s="5"/>
      <c r="AV14" s="5"/>
    </row>
    <row r="15" spans="1:51" s="3" customFormat="1" ht="17.25" customHeight="1" x14ac:dyDescent="0.25">
      <c r="A15" s="138" t="s">
        <v>0</v>
      </c>
      <c r="B15" s="320" t="s">
        <v>31</v>
      </c>
      <c r="C15" s="182" t="s">
        <v>291</v>
      </c>
      <c r="D15" s="177"/>
      <c r="E15" s="174">
        <v>1</v>
      </c>
      <c r="F15" s="153"/>
      <c r="G15" s="176" t="s">
        <v>16</v>
      </c>
      <c r="H15" s="186"/>
      <c r="I15" s="184" t="s">
        <v>17</v>
      </c>
      <c r="J15" s="72"/>
      <c r="K15" s="72">
        <f>WORKDAY($X15,-K$9,Settings!$D$4:$D$230)</f>
        <v>42478</v>
      </c>
      <c r="L15" s="72">
        <f>WORKDAY($X15,-L$9,Settings!$D$4:$D$230)</f>
        <v>42479</v>
      </c>
      <c r="M15" s="72">
        <f>WORKDAY($X15,-M$9,Settings!$D$4:$D$230)</f>
        <v>42486</v>
      </c>
      <c r="N15" s="72">
        <f>WORKDAY($X15,-N$9,Settings!$D$4:$D$230)</f>
        <v>42488</v>
      </c>
      <c r="O15" s="72">
        <f>WORKDAY($X15,-O$9,Settings!$D$4:$D$230)</f>
        <v>42492</v>
      </c>
      <c r="P15" s="72">
        <f>WORKDAY($X15,-P$9,Settings!$D$4:$D$230)</f>
        <v>42494</v>
      </c>
      <c r="Q15" s="72">
        <f>WORKDAY($X15,-Q$9,Settings!$D$4:$D$230)</f>
        <v>42499</v>
      </c>
      <c r="R15" s="72">
        <f>WORKDAY($X15,-R$9,Settings!$D$4:$D$230)</f>
        <v>42501</v>
      </c>
      <c r="S15" s="72">
        <f>WORKDAY($X15,-S$9,Settings!$D$4:$D$230)</f>
        <v>42507</v>
      </c>
      <c r="T15" s="72">
        <f>WORKDAY($X15,-T$9,Settings!$D$4:$D$230)</f>
        <v>42530</v>
      </c>
      <c r="U15" s="61">
        <f>WORKDAY($X15,-U$9,Settings!$D$4:$D$230)</f>
        <v>42534</v>
      </c>
      <c r="V15" s="61"/>
      <c r="W15" s="61"/>
      <c r="X15" s="206">
        <v>42541</v>
      </c>
      <c r="Y15" s="456" t="s">
        <v>264</v>
      </c>
      <c r="Z15" s="271" t="s">
        <v>297</v>
      </c>
      <c r="AA15" s="464" t="s">
        <v>321</v>
      </c>
      <c r="AB15" s="445" t="s">
        <v>293</v>
      </c>
      <c r="AC15" s="462"/>
      <c r="AD15" s="5"/>
      <c r="AE15" s="5"/>
      <c r="AF15" s="5"/>
      <c r="AG15" s="5"/>
      <c r="AH15" s="5"/>
      <c r="AI15" s="5"/>
      <c r="AJ15" s="5"/>
      <c r="AK15" s="5"/>
      <c r="AL15" s="5"/>
      <c r="AM15" s="5"/>
      <c r="AN15" s="5"/>
      <c r="AO15" s="5"/>
      <c r="AP15" s="5"/>
      <c r="AQ15" s="5"/>
      <c r="AR15" s="5"/>
      <c r="AS15" s="5"/>
      <c r="AT15" s="5"/>
      <c r="AU15" s="5"/>
      <c r="AV15" s="5"/>
      <c r="AW15" s="5"/>
      <c r="AX15" s="5"/>
      <c r="AY15" s="5"/>
    </row>
    <row r="16" spans="1:51" s="3" customFormat="1" ht="18" customHeight="1" thickBot="1" x14ac:dyDescent="0.3">
      <c r="A16" s="139" t="s">
        <v>0</v>
      </c>
      <c r="B16" s="175"/>
      <c r="C16" s="181" t="s">
        <v>136</v>
      </c>
      <c r="D16" s="178"/>
      <c r="E16" s="179"/>
      <c r="F16" s="154"/>
      <c r="G16" s="162"/>
      <c r="H16" s="187"/>
      <c r="I16" s="183" t="s">
        <v>18</v>
      </c>
      <c r="J16" s="73" t="s">
        <v>118</v>
      </c>
      <c r="K16" s="73"/>
      <c r="L16" s="257">
        <v>42529</v>
      </c>
      <c r="M16" s="257">
        <v>42537</v>
      </c>
      <c r="N16" s="257">
        <v>42542</v>
      </c>
      <c r="O16" s="257">
        <v>42545</v>
      </c>
      <c r="P16" s="257">
        <v>42550</v>
      </c>
      <c r="Q16" s="257">
        <v>42556</v>
      </c>
      <c r="R16" s="257">
        <v>42557</v>
      </c>
      <c r="S16" s="257">
        <v>42562</v>
      </c>
      <c r="T16" s="257">
        <v>42601</v>
      </c>
      <c r="U16" s="243">
        <f>IF(T16="","",WORKDAY(T16,T$10-U$10,Settings!$D$4:$D$161))</f>
        <v>42604</v>
      </c>
      <c r="V16" s="243"/>
      <c r="W16" s="292"/>
      <c r="X16" s="239"/>
      <c r="Y16" s="458"/>
      <c r="Z16" s="310" t="s">
        <v>325</v>
      </c>
      <c r="AA16" s="465"/>
      <c r="AB16" s="446"/>
      <c r="AC16" s="463"/>
      <c r="AD16" s="5"/>
      <c r="AE16" s="5"/>
      <c r="AF16" s="5"/>
      <c r="AG16" s="5"/>
      <c r="AH16" s="5"/>
      <c r="AI16" s="5"/>
      <c r="AJ16" s="5"/>
      <c r="AK16" s="5"/>
      <c r="AL16" s="5"/>
      <c r="AM16" s="5"/>
      <c r="AN16" s="5"/>
      <c r="AO16" s="5"/>
      <c r="AP16" s="5"/>
      <c r="AQ16" s="5"/>
      <c r="AR16" s="5"/>
      <c r="AS16" s="5"/>
      <c r="AT16" s="5"/>
      <c r="AU16" s="5"/>
      <c r="AV16" s="5"/>
      <c r="AW16" s="5"/>
      <c r="AX16" s="5"/>
      <c r="AY16" s="5"/>
    </row>
    <row r="17" spans="1:51" s="3" customFormat="1" ht="18" customHeight="1" x14ac:dyDescent="0.25">
      <c r="A17" s="138" t="s">
        <v>0</v>
      </c>
      <c r="B17" s="320" t="s">
        <v>31</v>
      </c>
      <c r="C17" s="182">
        <v>1850525</v>
      </c>
      <c r="D17" s="177"/>
      <c r="E17" s="174">
        <v>1</v>
      </c>
      <c r="F17" s="153"/>
      <c r="G17" s="176" t="s">
        <v>16</v>
      </c>
      <c r="H17" s="186"/>
      <c r="I17" s="184" t="s">
        <v>17</v>
      </c>
      <c r="J17" s="72"/>
      <c r="K17" s="72">
        <f>WORKDAY($X17,-K$9,Settings!$D$4:$D$230)</f>
        <v>42509</v>
      </c>
      <c r="L17" s="72">
        <f>WORKDAY($X17,-L$9,Settings!$D$4:$D$230)</f>
        <v>42510</v>
      </c>
      <c r="M17" s="72">
        <f>WORKDAY($X17,-M$9,Settings!$D$4:$D$230)</f>
        <v>42517</v>
      </c>
      <c r="N17" s="72">
        <f>WORKDAY($X17,-N$9,Settings!$D$4:$D$230)</f>
        <v>42521</v>
      </c>
      <c r="O17" s="72">
        <f>WORKDAY($X17,-O$9,Settings!$D$4:$D$230)</f>
        <v>42523</v>
      </c>
      <c r="P17" s="72">
        <f>WORKDAY($X17,-P$9,Settings!$D$4:$D$230)</f>
        <v>42527</v>
      </c>
      <c r="Q17" s="72">
        <f>WORKDAY($X17,-Q$9,Settings!$D$4:$D$230)</f>
        <v>42530</v>
      </c>
      <c r="R17" s="72">
        <f>WORKDAY($X17,-R$9,Settings!$D$4:$D$230)</f>
        <v>42534</v>
      </c>
      <c r="S17" s="72">
        <f>WORKDAY($X17,-S$9,Settings!$D$4:$D$230)</f>
        <v>42538</v>
      </c>
      <c r="T17" s="72">
        <f>WORKDAY($X17,-T$9,Settings!$D$4:$D$230)</f>
        <v>42563</v>
      </c>
      <c r="U17" s="72">
        <f>WORKDAY($X17,-U$9,Settings!$D$4:$D$230)</f>
        <v>42566</v>
      </c>
      <c r="V17" s="134"/>
      <c r="W17" s="134"/>
      <c r="X17" s="206">
        <v>42573</v>
      </c>
      <c r="Y17" s="368" t="s">
        <v>324</v>
      </c>
      <c r="Z17" s="271" t="s">
        <v>46</v>
      </c>
      <c r="AA17" s="251"/>
      <c r="AB17" s="251"/>
      <c r="AC17" s="251"/>
      <c r="AD17" s="5"/>
      <c r="AE17" s="5"/>
      <c r="AF17" s="5"/>
      <c r="AG17" s="5"/>
      <c r="AH17" s="5"/>
      <c r="AI17" s="5"/>
      <c r="AJ17" s="5"/>
      <c r="AK17" s="5"/>
      <c r="AL17" s="5"/>
      <c r="AM17" s="5"/>
      <c r="AN17" s="5"/>
      <c r="AO17" s="5"/>
      <c r="AP17" s="5"/>
      <c r="AQ17" s="5"/>
      <c r="AR17" s="5"/>
      <c r="AS17" s="5"/>
      <c r="AT17" s="5"/>
      <c r="AU17" s="5"/>
      <c r="AV17" s="5"/>
      <c r="AW17" s="5"/>
      <c r="AX17" s="5"/>
      <c r="AY17" s="5"/>
    </row>
    <row r="18" spans="1:51" s="3" customFormat="1" ht="18" customHeight="1" thickBot="1" x14ac:dyDescent="0.3">
      <c r="A18" s="139" t="s">
        <v>0</v>
      </c>
      <c r="B18" s="175"/>
      <c r="C18" s="181" t="s">
        <v>223</v>
      </c>
      <c r="D18" s="178"/>
      <c r="E18" s="179"/>
      <c r="F18" s="154"/>
      <c r="G18" s="162"/>
      <c r="H18" s="187"/>
      <c r="I18" s="183" t="s">
        <v>18</v>
      </c>
      <c r="J18" s="73" t="s">
        <v>118</v>
      </c>
      <c r="K18" s="257">
        <v>42542</v>
      </c>
      <c r="L18" s="257">
        <v>42573</v>
      </c>
      <c r="M18" s="257">
        <v>42588</v>
      </c>
      <c r="N18" s="257">
        <v>42599</v>
      </c>
      <c r="O18" s="257">
        <v>42611</v>
      </c>
      <c r="P18" s="257">
        <f>IF(O18="","",WORKDAY(O18,O$10-P$10,Settings!$D$4:$D$161))</f>
        <v>42613</v>
      </c>
      <c r="Q18" s="257">
        <v>42614</v>
      </c>
      <c r="R18" s="257">
        <v>42614</v>
      </c>
      <c r="S18" s="257">
        <v>42621</v>
      </c>
      <c r="T18" s="257">
        <v>42640</v>
      </c>
      <c r="U18" s="257">
        <f>IF(T18="","",WORKDAY(T18,T$10-U$10,Settings!$D$4:$D$161))</f>
        <v>42641</v>
      </c>
      <c r="V18" s="244"/>
      <c r="W18" s="244"/>
      <c r="X18" s="239">
        <f>IF(U18="","",WORKDAY(U18,U$9-X$9,Settings!$D$4:$D$161))</f>
        <v>42648</v>
      </c>
      <c r="Y18" s="368"/>
      <c r="Z18" s="269"/>
      <c r="AA18" s="249"/>
      <c r="AB18" s="249"/>
      <c r="AC18" s="249"/>
      <c r="AD18" s="5"/>
      <c r="AE18" s="5"/>
      <c r="AF18" s="5"/>
      <c r="AG18" s="5"/>
      <c r="AH18" s="5" t="s">
        <v>319</v>
      </c>
      <c r="AI18" s="5"/>
      <c r="AJ18" s="5"/>
      <c r="AK18" s="5"/>
      <c r="AL18" s="5"/>
      <c r="AM18" s="5"/>
      <c r="AN18" s="5"/>
      <c r="AO18" s="5"/>
      <c r="AP18" s="5"/>
      <c r="AQ18" s="5"/>
      <c r="AR18" s="5"/>
      <c r="AS18" s="5"/>
      <c r="AT18" s="5"/>
      <c r="AU18" s="5"/>
      <c r="AV18" s="5"/>
      <c r="AW18" s="5"/>
      <c r="AX18" s="5"/>
      <c r="AY18" s="5"/>
    </row>
    <row r="19" spans="1:51" s="3" customFormat="1" ht="18" customHeight="1" x14ac:dyDescent="0.25">
      <c r="A19" s="138" t="s">
        <v>0</v>
      </c>
      <c r="B19" s="320" t="s">
        <v>31</v>
      </c>
      <c r="C19" s="182">
        <v>1861393</v>
      </c>
      <c r="D19" s="177"/>
      <c r="E19" s="174">
        <v>1</v>
      </c>
      <c r="F19" s="153"/>
      <c r="G19" s="176" t="s">
        <v>16</v>
      </c>
      <c r="H19" s="186"/>
      <c r="I19" s="184" t="s">
        <v>17</v>
      </c>
      <c r="J19" s="72"/>
      <c r="K19" s="72">
        <f>WORKDAY($X19,-K$9,Settings!$D$4:$D$230)</f>
        <v>42509</v>
      </c>
      <c r="L19" s="72">
        <f>WORKDAY($X19,-L$9,Settings!$D$4:$D$230)</f>
        <v>42510</v>
      </c>
      <c r="M19" s="72">
        <f>WORKDAY($X19,-M$9,Settings!$D$4:$D$230)</f>
        <v>42517</v>
      </c>
      <c r="N19" s="72">
        <f>WORKDAY($X19,-N$9,Settings!$D$4:$D$230)</f>
        <v>42521</v>
      </c>
      <c r="O19" s="72">
        <f>WORKDAY($X19,-O$9,Settings!$D$4:$D$230)</f>
        <v>42523</v>
      </c>
      <c r="P19" s="72">
        <f>WORKDAY($X19,-P$9,Settings!$D$4:$D$230)</f>
        <v>42527</v>
      </c>
      <c r="Q19" s="72">
        <f>WORKDAY($X19,-Q$9,Settings!$D$4:$D$230)</f>
        <v>42530</v>
      </c>
      <c r="R19" s="72">
        <f>WORKDAY($X19,-R$9,Settings!$D$4:$D$230)</f>
        <v>42534</v>
      </c>
      <c r="S19" s="72">
        <f>WORKDAY($X19,-S$9,Settings!$D$4:$D$230)</f>
        <v>42538</v>
      </c>
      <c r="T19" s="61">
        <f>WORKDAY($X19,-T$9,Settings!$D$4:$D$230)</f>
        <v>42563</v>
      </c>
      <c r="U19" s="61">
        <f>WORKDAY($X19,-U$9,Settings!$D$4:$D$230)</f>
        <v>42566</v>
      </c>
      <c r="V19" s="134"/>
      <c r="W19" s="134"/>
      <c r="X19" s="206">
        <v>42573</v>
      </c>
      <c r="Y19" s="368"/>
      <c r="Z19" s="271"/>
      <c r="AA19" s="251"/>
      <c r="AB19" s="251"/>
      <c r="AC19" s="251"/>
      <c r="AD19" s="5"/>
      <c r="AE19" s="5"/>
      <c r="AF19" s="5"/>
      <c r="AG19" s="5" t="s">
        <v>0</v>
      </c>
      <c r="AH19" s="5"/>
      <c r="AI19" s="5"/>
      <c r="AJ19" s="5"/>
      <c r="AK19" s="5"/>
      <c r="AL19" s="5"/>
      <c r="AM19" s="5"/>
      <c r="AN19" s="5"/>
      <c r="AO19" s="5"/>
      <c r="AP19" s="5"/>
      <c r="AQ19" s="5"/>
      <c r="AR19" s="5"/>
      <c r="AS19" s="5"/>
      <c r="AT19" s="5"/>
      <c r="AU19" s="5"/>
      <c r="AV19" s="5"/>
      <c r="AW19" s="5"/>
      <c r="AX19" s="5"/>
      <c r="AY19" s="5"/>
    </row>
    <row r="20" spans="1:51" s="3" customFormat="1" ht="18" customHeight="1" thickBot="1" x14ac:dyDescent="0.3">
      <c r="A20" s="139" t="s">
        <v>0</v>
      </c>
      <c r="B20" s="175"/>
      <c r="C20" s="181" t="s">
        <v>343</v>
      </c>
      <c r="D20" s="178"/>
      <c r="E20" s="179"/>
      <c r="F20" s="154"/>
      <c r="G20" s="162"/>
      <c r="H20" s="187"/>
      <c r="I20" s="183" t="s">
        <v>18</v>
      </c>
      <c r="J20" s="73" t="s">
        <v>118</v>
      </c>
      <c r="K20" s="257"/>
      <c r="L20" s="257">
        <v>42579</v>
      </c>
      <c r="M20" s="257">
        <v>42590</v>
      </c>
      <c r="N20" s="257">
        <v>42601</v>
      </c>
      <c r="O20" s="257">
        <v>42609</v>
      </c>
      <c r="P20" s="257">
        <f>IF(O20="","",WORKDAY(O20,O$10-P$10,Settings!$D$4:$D$161))</f>
        <v>42612</v>
      </c>
      <c r="Q20" s="257">
        <v>42626</v>
      </c>
      <c r="R20" s="257">
        <v>42626</v>
      </c>
      <c r="S20" s="257">
        <v>42662</v>
      </c>
      <c r="T20" s="243">
        <f>IF(S20="","",WORKDAY(S20,S$10-T$10,Settings!$D$4:$D$161))</f>
        <v>42677</v>
      </c>
      <c r="U20" s="243">
        <f>IF(T20="","",WORKDAY(T20,T$10-U$10,Settings!$D$4:$D$161))</f>
        <v>42678</v>
      </c>
      <c r="V20" s="244"/>
      <c r="W20" s="244"/>
      <c r="X20" s="239">
        <f>IF(U20="","",WORKDAY(U20,U$9-X$9,Settings!$D$4:$D$161))</f>
        <v>42685</v>
      </c>
      <c r="Y20" s="368"/>
      <c r="Z20" s="269"/>
      <c r="AA20" s="249"/>
      <c r="AB20" s="249"/>
      <c r="AC20" s="249"/>
      <c r="AD20" s="5"/>
      <c r="AE20" s="5"/>
      <c r="AF20" s="5"/>
      <c r="AG20" s="5"/>
      <c r="AH20" s="5"/>
      <c r="AI20" s="5"/>
      <c r="AJ20" s="5"/>
      <c r="AK20" s="5"/>
      <c r="AL20" s="5" t="s">
        <v>0</v>
      </c>
      <c r="AM20" s="5"/>
      <c r="AN20" s="5"/>
      <c r="AO20" s="5"/>
      <c r="AP20" s="5"/>
      <c r="AQ20" s="5"/>
      <c r="AR20" s="5"/>
      <c r="AS20" s="5"/>
      <c r="AT20" s="5"/>
      <c r="AU20" s="5"/>
      <c r="AV20" s="5"/>
      <c r="AW20" s="5"/>
      <c r="AX20" s="5"/>
      <c r="AY20" s="5"/>
    </row>
    <row r="21" spans="1:51" s="3" customFormat="1" ht="18" customHeight="1" x14ac:dyDescent="0.25">
      <c r="A21" s="138" t="s">
        <v>0</v>
      </c>
      <c r="B21" s="320" t="s">
        <v>31</v>
      </c>
      <c r="C21" s="182">
        <v>1861390</v>
      </c>
      <c r="D21" s="177"/>
      <c r="E21" s="174">
        <v>1</v>
      </c>
      <c r="F21" s="153"/>
      <c r="G21" s="176" t="s">
        <v>16</v>
      </c>
      <c r="H21" s="186"/>
      <c r="I21" s="184" t="s">
        <v>17</v>
      </c>
      <c r="J21" s="72"/>
      <c r="K21" s="72">
        <f>WORKDAY($X21,-K$9,Settings!$D$4:$D$230)</f>
        <v>42509</v>
      </c>
      <c r="L21" s="72">
        <f>WORKDAY($X21,-L$9,Settings!$D$4:$D$230)</f>
        <v>42510</v>
      </c>
      <c r="M21" s="72">
        <f>WORKDAY($X21,-M$9,Settings!$D$4:$D$230)</f>
        <v>42517</v>
      </c>
      <c r="N21" s="72">
        <f>WORKDAY($X21,-N$9,Settings!$D$4:$D$230)</f>
        <v>42521</v>
      </c>
      <c r="O21" s="72">
        <f>WORKDAY($X21,-O$9,Settings!$D$4:$D$230)</f>
        <v>42523</v>
      </c>
      <c r="P21" s="72">
        <f>WORKDAY($X21,-P$9,Settings!$D$4:$D$230)</f>
        <v>42527</v>
      </c>
      <c r="Q21" s="72">
        <f>WORKDAY($X21,-Q$9,Settings!$D$4:$D$230)</f>
        <v>42530</v>
      </c>
      <c r="R21" s="72">
        <f>WORKDAY($X21,-R$9,Settings!$D$4:$D$230)</f>
        <v>42534</v>
      </c>
      <c r="S21" s="72">
        <f>WORKDAY($X21,-S$9,Settings!$D$4:$D$230)</f>
        <v>42538</v>
      </c>
      <c r="T21" s="61">
        <f>WORKDAY($X21,-T$9,Settings!$D$4:$D$230)</f>
        <v>42563</v>
      </c>
      <c r="U21" s="61">
        <f>WORKDAY($X21,-U$9,Settings!$D$4:$D$230)</f>
        <v>42566</v>
      </c>
      <c r="V21" s="134"/>
      <c r="W21" s="134"/>
      <c r="X21" s="206">
        <v>42573</v>
      </c>
      <c r="Y21" s="368"/>
      <c r="Z21" s="271" t="s">
        <v>347</v>
      </c>
      <c r="AA21" s="251" t="s">
        <v>316</v>
      </c>
      <c r="AB21" s="391" t="s">
        <v>339</v>
      </c>
      <c r="AC21" s="251"/>
      <c r="AD21" s="5"/>
      <c r="AE21" s="5"/>
      <c r="AF21" s="5"/>
      <c r="AG21" s="5"/>
      <c r="AH21" s="5"/>
      <c r="AI21" s="5"/>
      <c r="AJ21" s="5"/>
      <c r="AK21" s="5"/>
      <c r="AL21" s="5"/>
      <c r="AM21" s="5"/>
      <c r="AN21" s="5"/>
      <c r="AO21" s="5"/>
      <c r="AP21" s="5"/>
      <c r="AQ21" s="5"/>
      <c r="AR21" s="5"/>
      <c r="AS21" s="5"/>
      <c r="AT21" s="5"/>
      <c r="AU21" s="5"/>
      <c r="AV21" s="5"/>
      <c r="AW21" s="5"/>
      <c r="AX21" s="5"/>
      <c r="AY21" s="5"/>
    </row>
    <row r="22" spans="1:51" s="3" customFormat="1" ht="18" customHeight="1" thickBot="1" x14ac:dyDescent="0.3">
      <c r="A22" s="139" t="s">
        <v>0</v>
      </c>
      <c r="B22" s="175"/>
      <c r="C22" s="181" t="s">
        <v>333</v>
      </c>
      <c r="D22" s="178"/>
      <c r="E22" s="179"/>
      <c r="F22" s="154"/>
      <c r="G22" s="162"/>
      <c r="H22" s="187"/>
      <c r="I22" s="183" t="s">
        <v>18</v>
      </c>
      <c r="J22" s="73" t="s">
        <v>118</v>
      </c>
      <c r="K22" s="257"/>
      <c r="L22" s="257">
        <v>42578</v>
      </c>
      <c r="M22" s="257">
        <v>42588</v>
      </c>
      <c r="N22" s="257">
        <v>42598</v>
      </c>
      <c r="O22" s="257">
        <v>42608</v>
      </c>
      <c r="P22" s="257">
        <f>IF(O22="","",WORKDAY(O22,O$10-P$10,Settings!$D$4:$D$161))</f>
        <v>42612</v>
      </c>
      <c r="Q22" s="257">
        <v>42618</v>
      </c>
      <c r="R22" s="257">
        <f>IF(Q22="","",WORKDAY(Q22,Q$10-R$10,Settings!$D$4:$D$161))</f>
        <v>42620</v>
      </c>
      <c r="S22" s="257">
        <v>42661</v>
      </c>
      <c r="T22" s="243">
        <f>IF(S22="","",WORKDAY(S22,S$10-T$10,Settings!$D$4:$D$161))</f>
        <v>42676</v>
      </c>
      <c r="U22" s="243">
        <f>IF(T22="","",WORKDAY(T22,T$10-U$10,Settings!$D$4:$D$161))</f>
        <v>42677</v>
      </c>
      <c r="V22" s="244"/>
      <c r="W22" s="244"/>
      <c r="X22" s="239">
        <f>IF(U22="","",WORKDAY(U22,U$9-X$9,Settings!$D$4:$D$161))</f>
        <v>42684</v>
      </c>
      <c r="Y22" s="368"/>
      <c r="Z22" s="269"/>
      <c r="AA22" s="249" t="s">
        <v>317</v>
      </c>
      <c r="AB22" s="249"/>
      <c r="AC22" s="249"/>
      <c r="AD22" s="5"/>
      <c r="AE22" s="5"/>
      <c r="AF22" s="5"/>
      <c r="AG22" s="5"/>
      <c r="AH22" s="5"/>
      <c r="AI22" s="5"/>
      <c r="AJ22" s="5"/>
      <c r="AK22" s="5"/>
      <c r="AL22" s="5"/>
      <c r="AM22" s="5"/>
      <c r="AN22" s="5"/>
      <c r="AO22" s="5"/>
      <c r="AP22" s="5"/>
      <c r="AQ22" s="5"/>
      <c r="AR22" s="5"/>
      <c r="AS22" s="5"/>
      <c r="AT22" s="5"/>
      <c r="AU22" s="5"/>
      <c r="AV22" s="5"/>
      <c r="AW22" s="5"/>
      <c r="AX22" s="5"/>
      <c r="AY22" s="5"/>
    </row>
    <row r="23" spans="1:51" s="3" customFormat="1" ht="18" customHeight="1" x14ac:dyDescent="0.25">
      <c r="A23" s="138" t="s">
        <v>0</v>
      </c>
      <c r="B23" s="320" t="s">
        <v>31</v>
      </c>
      <c r="C23" s="182">
        <v>1872268</v>
      </c>
      <c r="D23" s="177"/>
      <c r="E23" s="174">
        <v>1</v>
      </c>
      <c r="F23" s="153"/>
      <c r="G23" s="176" t="s">
        <v>16</v>
      </c>
      <c r="H23" s="186"/>
      <c r="I23" s="184" t="s">
        <v>17</v>
      </c>
      <c r="J23" s="72"/>
      <c r="K23" s="72">
        <f>WORKDAY($X23,-K$9,Settings!$D$4:$D$230)</f>
        <v>42509</v>
      </c>
      <c r="L23" s="72">
        <f>WORKDAY($X23,-L$9,Settings!$D$4:$D$230)</f>
        <v>42510</v>
      </c>
      <c r="M23" s="72">
        <f>WORKDAY($X23,-M$9,Settings!$D$4:$D$230)</f>
        <v>42517</v>
      </c>
      <c r="N23" s="72">
        <f>WORKDAY($X23,-N$9,Settings!$D$4:$D$230)</f>
        <v>42521</v>
      </c>
      <c r="O23" s="72">
        <f>WORKDAY($X23,-O$9,Settings!$D$4:$D$230)</f>
        <v>42523</v>
      </c>
      <c r="P23" s="72">
        <f>WORKDAY($X23,-P$9,Settings!$D$4:$D$230)</f>
        <v>42527</v>
      </c>
      <c r="Q23" s="72">
        <f>WORKDAY($X23,-Q$9,Settings!$D$4:$D$230)</f>
        <v>42530</v>
      </c>
      <c r="R23" s="72">
        <f>WORKDAY($X23,-R$9,Settings!$D$4:$D$230)</f>
        <v>42534</v>
      </c>
      <c r="S23" s="72">
        <f>WORKDAY($X23,-S$9,Settings!$D$4:$D$230)</f>
        <v>42538</v>
      </c>
      <c r="T23" s="72">
        <f>WORKDAY($X23,-T$9,Settings!$D$4:$D$230)</f>
        <v>42563</v>
      </c>
      <c r="U23" s="61">
        <f>WORKDAY($X23,-U$9,Settings!$D$4:$D$230)</f>
        <v>42566</v>
      </c>
      <c r="V23" s="134"/>
      <c r="W23" s="134"/>
      <c r="X23" s="206">
        <v>42573</v>
      </c>
      <c r="Y23" s="368"/>
      <c r="Z23" s="271" t="s">
        <v>347</v>
      </c>
      <c r="AA23" s="251"/>
      <c r="AB23" s="388" t="s">
        <v>353</v>
      </c>
      <c r="AC23" s="251"/>
      <c r="AD23" s="5"/>
      <c r="AE23" s="5"/>
      <c r="AF23" s="5"/>
      <c r="AG23" s="5"/>
      <c r="AH23" s="5"/>
      <c r="AI23" s="5"/>
      <c r="AJ23" s="5"/>
      <c r="AK23" s="5"/>
      <c r="AL23" s="5"/>
      <c r="AM23" s="5"/>
      <c r="AN23" s="5"/>
      <c r="AO23" s="5"/>
      <c r="AP23" s="5"/>
      <c r="AQ23" s="5"/>
      <c r="AR23" s="5"/>
      <c r="AS23" s="5"/>
      <c r="AT23" s="5"/>
      <c r="AU23" s="5"/>
      <c r="AV23" s="5"/>
      <c r="AW23" s="5"/>
      <c r="AX23" s="5"/>
      <c r="AY23" s="5"/>
    </row>
    <row r="24" spans="1:51" s="3" customFormat="1" ht="18" customHeight="1" thickBot="1" x14ac:dyDescent="0.3">
      <c r="A24" s="139" t="s">
        <v>0</v>
      </c>
      <c r="B24" s="175"/>
      <c r="C24" s="181" t="s">
        <v>344</v>
      </c>
      <c r="D24" s="178"/>
      <c r="E24" s="179"/>
      <c r="F24" s="154"/>
      <c r="G24" s="162"/>
      <c r="H24" s="187"/>
      <c r="I24" s="183" t="s">
        <v>18</v>
      </c>
      <c r="J24" s="73" t="s">
        <v>118</v>
      </c>
      <c r="K24" s="257">
        <v>42572</v>
      </c>
      <c r="L24" s="257">
        <v>42592</v>
      </c>
      <c r="M24" s="257">
        <v>42588</v>
      </c>
      <c r="N24" s="257">
        <v>42599</v>
      </c>
      <c r="O24" s="257">
        <v>42612</v>
      </c>
      <c r="P24" s="257">
        <v>42613</v>
      </c>
      <c r="Q24" s="257">
        <v>42616</v>
      </c>
      <c r="R24" s="257">
        <v>42621</v>
      </c>
      <c r="S24" s="257">
        <v>42636</v>
      </c>
      <c r="T24" s="257">
        <f>IF(S24="","",WORKDAY(S24,S$10-T$10,Settings!$D$4:$D$161))</f>
        <v>42653</v>
      </c>
      <c r="U24" s="243">
        <f>IF(T24="","",WORKDAY(T24,T$10-U$10,Settings!$D$4:$D$161))</f>
        <v>42654</v>
      </c>
      <c r="V24" s="244"/>
      <c r="W24" s="244"/>
      <c r="X24" s="239">
        <f>IF(U24="","",WORKDAY(U24,U$9-X$9,Settings!$D$4:$D$161))</f>
        <v>42661</v>
      </c>
      <c r="Y24" s="368"/>
      <c r="Z24" s="269"/>
      <c r="AA24" s="249"/>
      <c r="AB24" s="249"/>
      <c r="AC24" s="249"/>
      <c r="AD24" s="5"/>
      <c r="AE24" s="5"/>
      <c r="AF24" s="5"/>
      <c r="AG24" s="5"/>
      <c r="AH24" s="5"/>
      <c r="AI24" s="5"/>
      <c r="AJ24" s="5"/>
      <c r="AK24" s="5"/>
      <c r="AL24" s="5" t="s">
        <v>320</v>
      </c>
      <c r="AM24" s="5"/>
      <c r="AN24" s="5"/>
      <c r="AO24" s="5"/>
      <c r="AP24" s="5"/>
      <c r="AQ24" s="5"/>
      <c r="AR24" s="5"/>
      <c r="AS24" s="5"/>
      <c r="AT24" s="5"/>
      <c r="AU24" s="5"/>
      <c r="AV24" s="5"/>
      <c r="AW24" s="5"/>
      <c r="AX24" s="5"/>
      <c r="AY24" s="5"/>
    </row>
    <row r="25" spans="1:51" s="3" customFormat="1" ht="18" customHeight="1" x14ac:dyDescent="0.25">
      <c r="A25" s="138" t="s">
        <v>0</v>
      </c>
      <c r="B25" s="320" t="s">
        <v>31</v>
      </c>
      <c r="C25" s="182">
        <v>1850524</v>
      </c>
      <c r="D25" s="177"/>
      <c r="E25" s="174">
        <v>1</v>
      </c>
      <c r="F25" s="153"/>
      <c r="G25" s="176" t="s">
        <v>16</v>
      </c>
      <c r="H25" s="186"/>
      <c r="I25" s="184" t="s">
        <v>17</v>
      </c>
      <c r="J25" s="72"/>
      <c r="K25" s="72">
        <f>WORKDAY($X25,-K$9,Settings!$D$4:$D$230)</f>
        <v>42509</v>
      </c>
      <c r="L25" s="72">
        <f>WORKDAY($X25,-L$9,Settings!$D$4:$D$230)</f>
        <v>42510</v>
      </c>
      <c r="M25" s="72">
        <f>WORKDAY($X25,-M$9,Settings!$D$4:$D$230)</f>
        <v>42517</v>
      </c>
      <c r="N25" s="72">
        <f>WORKDAY($X25,-N$9,Settings!$D$4:$D$230)</f>
        <v>42521</v>
      </c>
      <c r="O25" s="72">
        <f>WORKDAY($X25,-O$9,Settings!$D$4:$D$230)</f>
        <v>42523</v>
      </c>
      <c r="P25" s="72">
        <f>WORKDAY($X25,-P$9,Settings!$D$4:$D$230)</f>
        <v>42527</v>
      </c>
      <c r="Q25" s="72">
        <f>WORKDAY($X25,-Q$9,Settings!$D$4:$D$230)</f>
        <v>42530</v>
      </c>
      <c r="R25" s="72">
        <f>WORKDAY($X25,-R$9,Settings!$D$4:$D$230)</f>
        <v>42534</v>
      </c>
      <c r="S25" s="61">
        <f>WORKDAY($X25,-S$9,Settings!$D$4:$D$230)</f>
        <v>42538</v>
      </c>
      <c r="T25" s="61">
        <f>WORKDAY($X25,-T$9,Settings!$D$4:$D$230)</f>
        <v>42563</v>
      </c>
      <c r="U25" s="61">
        <f>WORKDAY($X25,-U$9,Settings!$D$4:$D$230)</f>
        <v>42566</v>
      </c>
      <c r="V25" s="134"/>
      <c r="W25" s="134"/>
      <c r="X25" s="206">
        <v>42573</v>
      </c>
      <c r="Y25" s="368"/>
      <c r="Z25" s="271"/>
      <c r="AA25" s="251"/>
      <c r="AB25" s="391" t="s">
        <v>338</v>
      </c>
      <c r="AC25" s="251"/>
      <c r="AD25" s="5"/>
      <c r="AE25" s="5"/>
      <c r="AF25" s="5"/>
      <c r="AG25" s="5"/>
      <c r="AH25" s="5"/>
      <c r="AI25" s="5"/>
      <c r="AJ25" s="5"/>
      <c r="AK25" s="5"/>
      <c r="AL25" s="5"/>
      <c r="AM25" s="5"/>
      <c r="AN25" s="5"/>
      <c r="AO25" s="5"/>
      <c r="AP25" s="5"/>
      <c r="AQ25" s="5"/>
      <c r="AR25" s="5"/>
      <c r="AS25" s="5"/>
      <c r="AT25" s="5"/>
      <c r="AU25" s="5"/>
      <c r="AV25" s="5"/>
      <c r="AW25" s="5"/>
      <c r="AX25" s="5"/>
      <c r="AY25" s="5"/>
    </row>
    <row r="26" spans="1:51" s="3" customFormat="1" ht="18" customHeight="1" thickBot="1" x14ac:dyDescent="0.3">
      <c r="A26" s="139" t="s">
        <v>0</v>
      </c>
      <c r="B26" s="175"/>
      <c r="C26" s="181" t="s">
        <v>222</v>
      </c>
      <c r="D26" s="178"/>
      <c r="E26" s="179"/>
      <c r="F26" s="154"/>
      <c r="G26" s="162"/>
      <c r="H26" s="187"/>
      <c r="I26" s="183" t="s">
        <v>18</v>
      </c>
      <c r="J26" s="73" t="s">
        <v>118</v>
      </c>
      <c r="K26" s="257"/>
      <c r="L26" s="257">
        <v>42578</v>
      </c>
      <c r="M26" s="257">
        <v>42587</v>
      </c>
      <c r="N26" s="257">
        <v>42593</v>
      </c>
      <c r="O26" s="257">
        <v>42608</v>
      </c>
      <c r="P26" s="257">
        <f>IF(O26="","",WORKDAY(O26,O$10-P$10,Settings!$D$4:$D$161))</f>
        <v>42612</v>
      </c>
      <c r="Q26" s="257">
        <v>42625</v>
      </c>
      <c r="R26" s="257">
        <v>42640</v>
      </c>
      <c r="S26" s="243">
        <f>IF(R26="","",WORKDAY(R26,R$10-S$10,Settings!$D$4:$D$161))</f>
        <v>42642</v>
      </c>
      <c r="T26" s="243">
        <f>IF(S26="","",WORKDAY(S26,S$10-T$10,Settings!$D$4:$D$161))</f>
        <v>42657</v>
      </c>
      <c r="U26" s="243">
        <f>IF(T26="","",WORKDAY(T26,T$10-U$10,Settings!$D$4:$D$161))</f>
        <v>42660</v>
      </c>
      <c r="V26" s="244"/>
      <c r="W26" s="244"/>
      <c r="X26" s="239">
        <f>IF(U26="","",WORKDAY(U26,U$9-X$9,Settings!$D$4:$D$161))</f>
        <v>42667</v>
      </c>
      <c r="Y26" s="368"/>
      <c r="Z26" s="269"/>
      <c r="AA26" s="249"/>
      <c r="AB26" s="249"/>
      <c r="AC26" s="249"/>
      <c r="AD26" s="5"/>
      <c r="AE26" s="5"/>
      <c r="AF26" s="5"/>
      <c r="AG26" s="5"/>
      <c r="AH26" s="5"/>
      <c r="AI26" s="5"/>
      <c r="AJ26" s="5"/>
      <c r="AK26" s="5"/>
      <c r="AL26" s="5"/>
      <c r="AM26" s="5"/>
      <c r="AN26" s="5"/>
      <c r="AO26" s="5"/>
      <c r="AP26" s="5"/>
      <c r="AQ26" s="5"/>
      <c r="AR26" s="5"/>
      <c r="AS26" s="5"/>
      <c r="AT26" s="5"/>
      <c r="AU26" s="5"/>
      <c r="AV26" s="5"/>
      <c r="AW26" s="5"/>
      <c r="AX26" s="5"/>
      <c r="AY26" s="5"/>
    </row>
    <row r="27" spans="1:51" s="3" customFormat="1" ht="18" customHeight="1" x14ac:dyDescent="0.25">
      <c r="A27" s="138" t="s">
        <v>0</v>
      </c>
      <c r="B27" s="320" t="s">
        <v>31</v>
      </c>
      <c r="C27" s="182">
        <v>1872270</v>
      </c>
      <c r="D27" s="177"/>
      <c r="E27" s="174">
        <v>1</v>
      </c>
      <c r="F27" s="153"/>
      <c r="G27" s="176" t="s">
        <v>16</v>
      </c>
      <c r="H27" s="186"/>
      <c r="I27" s="184" t="s">
        <v>17</v>
      </c>
      <c r="J27" s="72"/>
      <c r="K27" s="72">
        <f>WORKDAY($X27,-K$9,Settings!$D$4:$D$230)</f>
        <v>42531</v>
      </c>
      <c r="L27" s="72">
        <f>WORKDAY($X27,-L$9,Settings!$D$4:$D$230)</f>
        <v>42534</v>
      </c>
      <c r="M27" s="72">
        <f>WORKDAY($X27,-M$9,Settings!$D$4:$D$230)</f>
        <v>42541</v>
      </c>
      <c r="N27" s="72">
        <f>WORKDAY($X27,-N$9,Settings!$D$4:$D$230)</f>
        <v>42543</v>
      </c>
      <c r="O27" s="72">
        <f>WORKDAY($X27,-O$9,Settings!$D$4:$D$230)</f>
        <v>42545</v>
      </c>
      <c r="P27" s="72">
        <f>WORKDAY($X27,-P$9,Settings!$D$4:$D$230)</f>
        <v>42549</v>
      </c>
      <c r="Q27" s="72">
        <f>WORKDAY($X27,-Q$9,Settings!$D$4:$D$230)</f>
        <v>42552</v>
      </c>
      <c r="R27" s="72">
        <f>WORKDAY($X27,-R$9,Settings!$D$4:$D$230)</f>
        <v>42556</v>
      </c>
      <c r="S27" s="61">
        <f>WORKDAY($X27,-S$9,Settings!$D$4:$D$230)</f>
        <v>42562</v>
      </c>
      <c r="T27" s="61">
        <f>WORKDAY($X27,-T$9,Settings!$D$4:$D$230)</f>
        <v>42586</v>
      </c>
      <c r="U27" s="61">
        <f>WORKDAY($X27,-U$9,Settings!$D$4:$D$230)</f>
        <v>42591</v>
      </c>
      <c r="V27" s="134"/>
      <c r="W27" s="134"/>
      <c r="X27" s="206">
        <v>42601</v>
      </c>
      <c r="Y27" s="368"/>
      <c r="Z27" s="271"/>
      <c r="AA27" s="251"/>
      <c r="AB27" s="251"/>
      <c r="AC27" s="251"/>
      <c r="AD27" s="5"/>
      <c r="AE27" s="5"/>
      <c r="AF27" s="5"/>
      <c r="AG27" s="5"/>
      <c r="AH27" s="5"/>
      <c r="AI27" s="5"/>
      <c r="AJ27" s="5"/>
      <c r="AK27" s="5"/>
      <c r="AL27" s="5"/>
      <c r="AM27" s="5"/>
      <c r="AN27" s="5"/>
      <c r="AO27" s="5"/>
      <c r="AP27" s="5"/>
      <c r="AQ27" s="5"/>
      <c r="AR27" s="5"/>
      <c r="AS27" s="5"/>
      <c r="AT27" s="5"/>
      <c r="AU27" s="5"/>
      <c r="AV27" s="5"/>
      <c r="AW27" s="5"/>
      <c r="AX27" s="5"/>
      <c r="AY27" s="5"/>
    </row>
    <row r="28" spans="1:51" s="3" customFormat="1" ht="18" customHeight="1" thickBot="1" x14ac:dyDescent="0.3">
      <c r="A28" s="139" t="s">
        <v>0</v>
      </c>
      <c r="B28" s="175"/>
      <c r="C28" s="181"/>
      <c r="D28" s="178"/>
      <c r="E28" s="179"/>
      <c r="F28" s="154"/>
      <c r="G28" s="162"/>
      <c r="H28" s="187"/>
      <c r="I28" s="183" t="s">
        <v>18</v>
      </c>
      <c r="J28" s="73" t="s">
        <v>118</v>
      </c>
      <c r="K28" s="257">
        <v>42572</v>
      </c>
      <c r="L28" s="257">
        <v>42586</v>
      </c>
      <c r="M28" s="257">
        <v>42588</v>
      </c>
      <c r="N28" s="257">
        <v>42600</v>
      </c>
      <c r="O28" s="257">
        <v>42611</v>
      </c>
      <c r="P28" s="257">
        <v>42612</v>
      </c>
      <c r="Q28" s="257">
        <v>42636</v>
      </c>
      <c r="R28" s="257">
        <f>IF(Q28="","",WORKDAY(Q28,Q$10-R$10,Settings!$D$4:$D$161))</f>
        <v>42640</v>
      </c>
      <c r="S28" s="243">
        <f>IF(R28="","",WORKDAY(R28,R$10-S$10,Settings!$D$4:$D$161))</f>
        <v>42642</v>
      </c>
      <c r="T28" s="243">
        <f>IF(S28="","",WORKDAY(S28,S$10-T$10,Settings!$D$4:$D$161))</f>
        <v>42657</v>
      </c>
      <c r="U28" s="243">
        <f>IF(T28="","",WORKDAY(T28,T$10-U$10,Settings!$D$4:$D$161))</f>
        <v>42660</v>
      </c>
      <c r="V28" s="244"/>
      <c r="W28" s="244"/>
      <c r="X28" s="239">
        <f>IF(U28="","",WORKDAY(U28,U$9-X$9,Settings!$D$4:$D$161))</f>
        <v>42667</v>
      </c>
      <c r="Y28" s="368"/>
      <c r="Z28" s="269"/>
      <c r="AA28" s="249"/>
      <c r="AB28" s="249"/>
      <c r="AC28" s="249"/>
      <c r="AD28" s="5"/>
      <c r="AE28" s="5"/>
      <c r="AF28" s="5"/>
      <c r="AG28" s="5"/>
      <c r="AH28" s="5"/>
      <c r="AI28" s="5"/>
      <c r="AJ28" s="5"/>
      <c r="AK28" s="5"/>
      <c r="AL28" s="5"/>
      <c r="AM28" s="5"/>
      <c r="AN28" s="5"/>
      <c r="AO28" s="5"/>
      <c r="AP28" s="5"/>
      <c r="AQ28" s="5"/>
      <c r="AR28" s="5"/>
      <c r="AS28" s="5"/>
      <c r="AT28" s="5"/>
      <c r="AU28" s="5"/>
      <c r="AV28" s="5"/>
      <c r="AW28" s="5"/>
      <c r="AX28" s="5"/>
      <c r="AY28" s="5"/>
    </row>
    <row r="29" spans="1:51" s="3" customFormat="1" ht="18" customHeight="1" x14ac:dyDescent="0.25">
      <c r="A29" s="138" t="s">
        <v>0</v>
      </c>
      <c r="B29" s="320" t="s">
        <v>31</v>
      </c>
      <c r="C29" s="182">
        <v>1861388</v>
      </c>
      <c r="D29" s="177"/>
      <c r="E29" s="174">
        <v>1</v>
      </c>
      <c r="F29" s="153"/>
      <c r="G29" s="176" t="s">
        <v>16</v>
      </c>
      <c r="H29" s="186"/>
      <c r="I29" s="184" t="s">
        <v>17</v>
      </c>
      <c r="J29" s="72"/>
      <c r="K29" s="72">
        <f>WORKDAY($X29,-K$9,Settings!$D$4:$D$230)</f>
        <v>42531</v>
      </c>
      <c r="L29" s="72">
        <f>WORKDAY($X29,-L$9,Settings!$D$4:$D$230)</f>
        <v>42534</v>
      </c>
      <c r="M29" s="72">
        <f>WORKDAY($X29,-M$9,Settings!$D$4:$D$230)</f>
        <v>42541</v>
      </c>
      <c r="N29" s="72">
        <f>WORKDAY($X29,-N$9,Settings!$D$4:$D$230)</f>
        <v>42543</v>
      </c>
      <c r="O29" s="72">
        <f>WORKDAY($X29,-O$9,Settings!$D$4:$D$230)</f>
        <v>42545</v>
      </c>
      <c r="P29" s="61">
        <f>WORKDAY($X29,-P$9,Settings!$D$4:$D$230)</f>
        <v>42549</v>
      </c>
      <c r="Q29" s="61">
        <f>WORKDAY($X29,-Q$9,Settings!$D$4:$D$230)</f>
        <v>42552</v>
      </c>
      <c r="R29" s="61">
        <f>WORKDAY($X29,-R$9,Settings!$D$4:$D$230)</f>
        <v>42556</v>
      </c>
      <c r="S29" s="61">
        <f>WORKDAY($X29,-S$9,Settings!$D$4:$D$230)</f>
        <v>42562</v>
      </c>
      <c r="T29" s="61">
        <f>WORKDAY($X29,-T$9,Settings!$D$4:$D$230)</f>
        <v>42586</v>
      </c>
      <c r="U29" s="61">
        <f>WORKDAY($X29,-U$9,Settings!$D$4:$D$230)</f>
        <v>42591</v>
      </c>
      <c r="V29" s="134"/>
      <c r="W29" s="134"/>
      <c r="X29" s="206">
        <v>42601</v>
      </c>
      <c r="Y29" s="459" t="s">
        <v>305</v>
      </c>
      <c r="Z29" s="271"/>
      <c r="AA29" s="251"/>
      <c r="AB29" s="251"/>
      <c r="AC29" s="251"/>
      <c r="AD29" s="5"/>
      <c r="AE29" s="5"/>
      <c r="AF29" s="5"/>
      <c r="AG29" s="5"/>
      <c r="AH29" s="5"/>
      <c r="AI29" s="5"/>
      <c r="AJ29" s="5"/>
      <c r="AK29" s="5"/>
      <c r="AL29" s="5"/>
      <c r="AM29" s="5"/>
      <c r="AN29" s="5"/>
      <c r="AO29" s="5"/>
      <c r="AP29" s="5"/>
      <c r="AQ29" s="5"/>
      <c r="AR29" s="5"/>
      <c r="AS29" s="5"/>
      <c r="AT29" s="5"/>
      <c r="AU29" s="5"/>
      <c r="AV29" s="5"/>
      <c r="AW29" s="5"/>
      <c r="AX29" s="5"/>
      <c r="AY29" s="5"/>
    </row>
    <row r="30" spans="1:51" s="3" customFormat="1" ht="18" customHeight="1" thickBot="1" x14ac:dyDescent="0.3">
      <c r="A30" s="139" t="s">
        <v>0</v>
      </c>
      <c r="B30" s="175"/>
      <c r="C30" s="181" t="s">
        <v>233</v>
      </c>
      <c r="D30" s="178"/>
      <c r="E30" s="179"/>
      <c r="F30" s="154"/>
      <c r="G30" s="162"/>
      <c r="H30" s="187"/>
      <c r="I30" s="183" t="s">
        <v>18</v>
      </c>
      <c r="J30" s="73" t="s">
        <v>118</v>
      </c>
      <c r="K30" s="257">
        <v>42542</v>
      </c>
      <c r="L30" s="257">
        <v>42566</v>
      </c>
      <c r="M30" s="257">
        <v>42590</v>
      </c>
      <c r="N30" s="257">
        <v>42601</v>
      </c>
      <c r="O30" s="257">
        <v>42611</v>
      </c>
      <c r="P30" s="243">
        <v>42639</v>
      </c>
      <c r="Q30" s="243">
        <f>IF(P30="","",WORKDAY(P30,P$10-Q$10,Settings!$D$4:$D$161))</f>
        <v>42642</v>
      </c>
      <c r="R30" s="243">
        <f>IF(Q30="","",WORKDAY(Q30,Q$10-R$10,Settings!$D$4:$D$161))</f>
        <v>42646</v>
      </c>
      <c r="S30" s="243">
        <f>IF(R30="","",WORKDAY(R30,R$10-S$10,Settings!$D$4:$D$161))</f>
        <v>42648</v>
      </c>
      <c r="T30" s="243">
        <f>IF(S30="","",WORKDAY(S30,S$10-T$10,Settings!$E$4:$E$161))</f>
        <v>42663</v>
      </c>
      <c r="U30" s="243">
        <f>IF(T30="","",WORKDAY(T30,T$10-U$10,Settings!$D$4:$D$161))</f>
        <v>42664</v>
      </c>
      <c r="V30" s="244"/>
      <c r="W30" s="244"/>
      <c r="X30" s="239">
        <f>IF(U30="","",WORKDAY(U30,U$9-X$9,Settings!$D$4:$D$161))</f>
        <v>42671</v>
      </c>
      <c r="Y30" s="460"/>
      <c r="Z30" s="269"/>
      <c r="AA30" s="249"/>
      <c r="AB30" s="249"/>
      <c r="AC30" s="249"/>
      <c r="AD30" s="5"/>
      <c r="AE30" s="5"/>
      <c r="AF30" s="5"/>
      <c r="AG30" s="5"/>
      <c r="AH30" s="5"/>
      <c r="AI30" s="5"/>
      <c r="AJ30" s="5"/>
      <c r="AK30" s="5"/>
      <c r="AL30" s="5"/>
      <c r="AM30" s="5"/>
      <c r="AN30" s="5"/>
      <c r="AO30" s="5"/>
      <c r="AP30" s="5"/>
      <c r="AQ30" s="5"/>
      <c r="AR30" s="5"/>
      <c r="AS30" s="5"/>
      <c r="AT30" s="5"/>
      <c r="AU30" s="5"/>
      <c r="AV30" s="5"/>
      <c r="AW30" s="5"/>
      <c r="AX30" s="5"/>
      <c r="AY30" s="5"/>
    </row>
    <row r="31" spans="1:51" s="3" customFormat="1" ht="18" customHeight="1" x14ac:dyDescent="0.25">
      <c r="A31" s="138" t="s">
        <v>0</v>
      </c>
      <c r="B31" s="320" t="s">
        <v>31</v>
      </c>
      <c r="C31" s="182">
        <v>1861389</v>
      </c>
      <c r="D31" s="177"/>
      <c r="E31" s="174">
        <v>1</v>
      </c>
      <c r="F31" s="153"/>
      <c r="G31" s="176" t="s">
        <v>16</v>
      </c>
      <c r="H31" s="186"/>
      <c r="I31" s="184" t="s">
        <v>17</v>
      </c>
      <c r="J31" s="72"/>
      <c r="K31" s="72">
        <f>WORKDAY($X31,-K$9,Settings!$D$4:$D$230)</f>
        <v>42531</v>
      </c>
      <c r="L31" s="72">
        <f>WORKDAY($X31,-L$9,Settings!$D$4:$D$230)</f>
        <v>42534</v>
      </c>
      <c r="M31" s="72">
        <f>WORKDAY($X31,-M$9,Settings!$D$4:$D$230)</f>
        <v>42541</v>
      </c>
      <c r="N31" s="72">
        <f>WORKDAY($X31,-N$9,Settings!$D$4:$D$230)</f>
        <v>42543</v>
      </c>
      <c r="O31" s="72">
        <f>WORKDAY($X31,-O$9,Settings!$D$4:$D$230)</f>
        <v>42545</v>
      </c>
      <c r="P31" s="61">
        <f>WORKDAY($X31,-P$9,Settings!$D$4:$D$230)</f>
        <v>42549</v>
      </c>
      <c r="Q31" s="61">
        <f>WORKDAY($X31,-Q$9,Settings!$D$4:$D$230)</f>
        <v>42552</v>
      </c>
      <c r="R31" s="61">
        <f>WORKDAY($X31,-R$9,Settings!$D$4:$D$230)</f>
        <v>42556</v>
      </c>
      <c r="S31" s="61">
        <f>WORKDAY($X31,-S$9,Settings!$D$4:$D$230)</f>
        <v>42562</v>
      </c>
      <c r="T31" s="61">
        <f>WORKDAY($X31,-T$9,Settings!$D$4:$D$230)</f>
        <v>42586</v>
      </c>
      <c r="U31" s="61">
        <f>WORKDAY($X31,-U$9,Settings!$D$4:$D$230)</f>
        <v>42591</v>
      </c>
      <c r="V31" s="134"/>
      <c r="W31" s="134"/>
      <c r="X31" s="206">
        <v>42601</v>
      </c>
      <c r="Y31" s="460"/>
      <c r="Z31" s="271"/>
      <c r="AA31" s="251"/>
      <c r="AB31" s="251"/>
      <c r="AC31" s="251"/>
      <c r="AD31" s="5"/>
      <c r="AE31" s="5"/>
      <c r="AF31" s="5"/>
      <c r="AG31" s="5"/>
      <c r="AH31" s="5"/>
      <c r="AI31" s="5"/>
      <c r="AJ31" s="5"/>
      <c r="AK31" s="5"/>
      <c r="AL31" s="5"/>
      <c r="AM31" s="5"/>
      <c r="AN31" s="5"/>
      <c r="AO31" s="5"/>
      <c r="AP31" s="5"/>
      <c r="AQ31" s="5"/>
      <c r="AR31" s="5"/>
      <c r="AS31" s="5"/>
      <c r="AT31" s="5"/>
      <c r="AU31" s="5"/>
      <c r="AV31" s="5"/>
      <c r="AW31" s="5"/>
      <c r="AX31" s="5"/>
      <c r="AY31" s="5"/>
    </row>
    <row r="32" spans="1:51" s="3" customFormat="1" ht="18" customHeight="1" thickBot="1" x14ac:dyDescent="0.3">
      <c r="A32" s="139" t="s">
        <v>0</v>
      </c>
      <c r="B32" s="175"/>
      <c r="C32" s="181"/>
      <c r="D32" s="178"/>
      <c r="E32" s="179"/>
      <c r="F32" s="154"/>
      <c r="G32" s="162"/>
      <c r="H32" s="187"/>
      <c r="I32" s="183" t="s">
        <v>18</v>
      </c>
      <c r="J32" s="73" t="s">
        <v>118</v>
      </c>
      <c r="K32" s="257"/>
      <c r="L32" s="257">
        <v>42577</v>
      </c>
      <c r="M32" s="257">
        <v>42588</v>
      </c>
      <c r="N32" s="257">
        <v>42600</v>
      </c>
      <c r="O32" s="257">
        <v>42607</v>
      </c>
      <c r="P32" s="243">
        <v>42639</v>
      </c>
      <c r="Q32" s="243">
        <f>IF(P32="","",WORKDAY(P32,P$10-Q$10,Settings!$D$4:$D$161))</f>
        <v>42642</v>
      </c>
      <c r="R32" s="243">
        <f>IF(Q32="","",WORKDAY(Q32,Q$10-R$10,Settings!$D$4:$D$161))</f>
        <v>42646</v>
      </c>
      <c r="S32" s="243">
        <f>IF(R32="","",WORKDAY(R32,R$10-S$10,Settings!$D$4:$D$161))</f>
        <v>42648</v>
      </c>
      <c r="T32" s="243">
        <f>IF(S32="","",WORKDAY(S32,S$10-T$10,Settings!$D$4:$D$161))</f>
        <v>42663</v>
      </c>
      <c r="U32" s="243">
        <f>IF(T32="","",WORKDAY(T32,T$10-U$10,Settings!$D$4:$D$161))</f>
        <v>42664</v>
      </c>
      <c r="V32" s="244"/>
      <c r="W32" s="244"/>
      <c r="X32" s="239">
        <f>IF(U32="","",WORKDAY(U32,U$9-X$9,Settings!$D$4:$D$161))</f>
        <v>42671</v>
      </c>
      <c r="Y32" s="460"/>
      <c r="Z32" s="269"/>
      <c r="AA32" s="249"/>
      <c r="AB32" s="249"/>
      <c r="AC32" s="249"/>
      <c r="AD32" s="5"/>
      <c r="AE32" s="5"/>
      <c r="AF32" s="5"/>
      <c r="AG32" s="5"/>
      <c r="AH32" s="5"/>
      <c r="AI32" s="5"/>
      <c r="AJ32" s="5"/>
      <c r="AK32" s="5"/>
      <c r="AL32" s="5"/>
      <c r="AM32" s="5"/>
      <c r="AN32" s="5"/>
      <c r="AO32" s="5"/>
      <c r="AP32" s="5"/>
      <c r="AQ32" s="5"/>
      <c r="AR32" s="5"/>
      <c r="AS32" s="5"/>
      <c r="AT32" s="5"/>
      <c r="AU32" s="5"/>
      <c r="AV32" s="5"/>
      <c r="AW32" s="5"/>
      <c r="AX32" s="5"/>
      <c r="AY32" s="5"/>
    </row>
    <row r="33" spans="1:51" s="3" customFormat="1" ht="18" customHeight="1" x14ac:dyDescent="0.25">
      <c r="A33" s="138" t="s">
        <v>0</v>
      </c>
      <c r="B33" s="320" t="s">
        <v>31</v>
      </c>
      <c r="C33" s="182">
        <v>1861391</v>
      </c>
      <c r="D33" s="177"/>
      <c r="E33" s="174">
        <v>1</v>
      </c>
      <c r="F33" s="153"/>
      <c r="G33" s="176" t="s">
        <v>16</v>
      </c>
      <c r="H33" s="186"/>
      <c r="I33" s="184" t="s">
        <v>17</v>
      </c>
      <c r="J33" s="72"/>
      <c r="K33" s="72">
        <f>WORKDAY($X33,-K$9,Settings!$D$4:$D$230)</f>
        <v>42531</v>
      </c>
      <c r="L33" s="72">
        <f>WORKDAY($X33,-L$9,Settings!$D$4:$D$230)</f>
        <v>42534</v>
      </c>
      <c r="M33" s="72">
        <f>WORKDAY($X33,-M$9,Settings!$D$4:$D$230)</f>
        <v>42541</v>
      </c>
      <c r="N33" s="72">
        <f>WORKDAY($X33,-N$9,Settings!$D$4:$D$230)</f>
        <v>42543</v>
      </c>
      <c r="O33" s="72">
        <f>WORKDAY($X33,-O$9,Settings!$D$4:$D$230)</f>
        <v>42545</v>
      </c>
      <c r="P33" s="61">
        <f>WORKDAY($X33,-P$9,Settings!$D$4:$D$230)</f>
        <v>42549</v>
      </c>
      <c r="Q33" s="61">
        <f>WORKDAY($X33,-Q$9,Settings!$D$4:$D$230)</f>
        <v>42552</v>
      </c>
      <c r="R33" s="61">
        <f>WORKDAY($X33,-R$9,Settings!$D$4:$D$230)</f>
        <v>42556</v>
      </c>
      <c r="S33" s="61">
        <f>WORKDAY($X33,-S$9,Settings!$D$4:$D$230)</f>
        <v>42562</v>
      </c>
      <c r="T33" s="61">
        <f>WORKDAY($X33,-T$9,Settings!$D$4:$D$230)</f>
        <v>42586</v>
      </c>
      <c r="U33" s="61">
        <f>WORKDAY($X33,-U$9,Settings!$D$4:$D$230)</f>
        <v>42591</v>
      </c>
      <c r="V33" s="134"/>
      <c r="W33" s="134"/>
      <c r="X33" s="206">
        <v>42601</v>
      </c>
      <c r="Y33" s="460"/>
      <c r="Z33" s="271"/>
      <c r="AA33" s="251"/>
      <c r="AB33" s="251"/>
      <c r="AC33" s="251"/>
      <c r="AD33" s="5"/>
      <c r="AE33" s="5"/>
      <c r="AF33" s="5"/>
      <c r="AG33" s="5"/>
      <c r="AH33" s="5"/>
      <c r="AI33" s="5"/>
      <c r="AJ33" s="5"/>
      <c r="AK33" s="5"/>
      <c r="AL33" s="5"/>
      <c r="AM33" s="5"/>
      <c r="AN33" s="5"/>
      <c r="AO33" s="5"/>
      <c r="AP33" s="5"/>
      <c r="AQ33" s="5"/>
      <c r="AR33" s="5"/>
      <c r="AS33" s="5"/>
      <c r="AT33" s="5"/>
      <c r="AU33" s="5"/>
      <c r="AV33" s="5"/>
      <c r="AW33" s="5"/>
      <c r="AX33" s="5"/>
      <c r="AY33" s="5"/>
    </row>
    <row r="34" spans="1:51" s="3" customFormat="1" ht="18" customHeight="1" thickBot="1" x14ac:dyDescent="0.3">
      <c r="A34" s="139" t="s">
        <v>0</v>
      </c>
      <c r="B34" s="175"/>
      <c r="C34" s="181"/>
      <c r="D34" s="178"/>
      <c r="E34" s="179"/>
      <c r="F34" s="154"/>
      <c r="G34" s="162"/>
      <c r="H34" s="187"/>
      <c r="I34" s="183" t="s">
        <v>18</v>
      </c>
      <c r="J34" s="73" t="s">
        <v>118</v>
      </c>
      <c r="K34" s="257"/>
      <c r="L34" s="257">
        <v>42579</v>
      </c>
      <c r="M34" s="257">
        <v>42590</v>
      </c>
      <c r="N34" s="257">
        <v>42600</v>
      </c>
      <c r="O34" s="257">
        <v>42607</v>
      </c>
      <c r="P34" s="243">
        <v>42639</v>
      </c>
      <c r="Q34" s="243">
        <f>IF(P34="","",WORKDAY(P34,P$10-Q$10,Settings!$D$4:$D$161))</f>
        <v>42642</v>
      </c>
      <c r="R34" s="243">
        <f>IF(Q34="","",WORKDAY(Q34,Q$10-R$10,Settings!$D$4:$D$161))</f>
        <v>42646</v>
      </c>
      <c r="S34" s="243">
        <f>IF(R34="","",WORKDAY(R34,R$10-S$10,Settings!$D$4:$D$161))</f>
        <v>42648</v>
      </c>
      <c r="T34" s="243">
        <f>IF(S34="","",WORKDAY(S34,S$10-T$10,Settings!$D$4:$D$161))</f>
        <v>42663</v>
      </c>
      <c r="U34" s="243">
        <f>IF(T34="","",WORKDAY(T34,T$10-U$10,Settings!$D$4:$D$161))</f>
        <v>42664</v>
      </c>
      <c r="V34" s="244"/>
      <c r="W34" s="244"/>
      <c r="X34" s="239">
        <f>IF(U34="","",WORKDAY(U34,U$9-X$9,Settings!$D$4:$D$161))</f>
        <v>42671</v>
      </c>
      <c r="Y34" s="461"/>
      <c r="Z34" s="269"/>
      <c r="AA34" s="249"/>
      <c r="AB34" s="249"/>
      <c r="AC34" s="249"/>
      <c r="AD34" s="5"/>
      <c r="AE34" s="5"/>
      <c r="AF34" s="5"/>
      <c r="AG34" s="5"/>
      <c r="AH34" s="5"/>
      <c r="AI34" s="5"/>
      <c r="AJ34" s="5"/>
      <c r="AK34" s="5"/>
      <c r="AL34" s="5"/>
      <c r="AM34" s="5"/>
      <c r="AN34" s="5"/>
      <c r="AO34" s="5"/>
      <c r="AP34" s="5"/>
      <c r="AQ34" s="5"/>
      <c r="AR34" s="5"/>
      <c r="AS34" s="5"/>
      <c r="AT34" s="5"/>
      <c r="AU34" s="5"/>
      <c r="AV34" s="5"/>
      <c r="AW34" s="5"/>
      <c r="AX34" s="5"/>
      <c r="AY34" s="5"/>
    </row>
    <row r="35" spans="1:51" s="3" customFormat="1" ht="18" customHeight="1" x14ac:dyDescent="0.25">
      <c r="A35" s="138" t="s">
        <v>0</v>
      </c>
      <c r="B35" s="320" t="s">
        <v>31</v>
      </c>
      <c r="C35" s="182">
        <v>1872272</v>
      </c>
      <c r="D35" s="177"/>
      <c r="E35" s="174">
        <v>1</v>
      </c>
      <c r="F35" s="153"/>
      <c r="G35" s="176" t="s">
        <v>16</v>
      </c>
      <c r="H35" s="186"/>
      <c r="I35" s="184" t="s">
        <v>17</v>
      </c>
      <c r="J35" s="72"/>
      <c r="K35" s="72">
        <f>WORKDAY($X35,-K$9,Settings!$D$4:$D$230)</f>
        <v>42531</v>
      </c>
      <c r="L35" s="72">
        <f>WORKDAY($X35,-L$9,Settings!$D$4:$D$230)</f>
        <v>42534</v>
      </c>
      <c r="M35" s="72">
        <f>WORKDAY($X35,-M$9,Settings!$D$4:$D$230)</f>
        <v>42541</v>
      </c>
      <c r="N35" s="72">
        <f>WORKDAY($X35,-N$9,Settings!$D$4:$D$230)</f>
        <v>42543</v>
      </c>
      <c r="O35" s="72">
        <f>WORKDAY($X35,-O$9,Settings!$D$4:$D$230)</f>
        <v>42545</v>
      </c>
      <c r="P35" s="61">
        <f>WORKDAY($X35,-P$9,Settings!$D$4:$D$230)</f>
        <v>42549</v>
      </c>
      <c r="Q35" s="61">
        <f>WORKDAY($X35,-Q$9,Settings!$D$4:$D$230)</f>
        <v>42552</v>
      </c>
      <c r="R35" s="61">
        <f>WORKDAY($X35,-R$9,Settings!$D$4:$D$230)</f>
        <v>42556</v>
      </c>
      <c r="S35" s="61">
        <f>WORKDAY($X35,-S$9,Settings!$D$4:$D$230)</f>
        <v>42562</v>
      </c>
      <c r="T35" s="61">
        <f>WORKDAY($X35,-T$9,Settings!$D$4:$D$230)</f>
        <v>42586</v>
      </c>
      <c r="U35" s="61">
        <f>WORKDAY($X35,-U$9,Settings!$D$4:$D$230)</f>
        <v>42591</v>
      </c>
      <c r="V35" s="134"/>
      <c r="W35" s="134"/>
      <c r="X35" s="206">
        <v>42601</v>
      </c>
      <c r="Y35" s="456" t="s">
        <v>313</v>
      </c>
      <c r="Z35" s="271"/>
      <c r="AA35" s="251"/>
      <c r="AB35" s="251"/>
      <c r="AC35" s="251"/>
      <c r="AD35" s="5"/>
      <c r="AE35" s="5"/>
      <c r="AF35" s="5"/>
      <c r="AG35" s="5"/>
      <c r="AH35" s="5"/>
      <c r="AI35" s="5"/>
      <c r="AJ35" s="5"/>
      <c r="AK35" s="5"/>
      <c r="AL35" s="5" t="s">
        <v>0</v>
      </c>
      <c r="AM35" s="5"/>
      <c r="AN35" s="5"/>
      <c r="AO35" s="5"/>
      <c r="AP35" s="5"/>
      <c r="AQ35" s="5"/>
      <c r="AR35" s="5"/>
      <c r="AS35" s="5"/>
      <c r="AT35" s="5"/>
      <c r="AU35" s="5"/>
      <c r="AV35" s="5"/>
      <c r="AW35" s="5"/>
      <c r="AX35" s="5"/>
      <c r="AY35" s="5"/>
    </row>
    <row r="36" spans="1:51" s="3" customFormat="1" ht="18" customHeight="1" thickBot="1" x14ac:dyDescent="0.3">
      <c r="A36" s="139" t="s">
        <v>0</v>
      </c>
      <c r="B36" s="175"/>
      <c r="C36" s="181"/>
      <c r="D36" s="178"/>
      <c r="E36" s="179"/>
      <c r="F36" s="154"/>
      <c r="G36" s="162"/>
      <c r="H36" s="187"/>
      <c r="I36" s="183" t="s">
        <v>18</v>
      </c>
      <c r="J36" s="73" t="s">
        <v>118</v>
      </c>
      <c r="K36" s="257">
        <v>42572</v>
      </c>
      <c r="L36" s="257">
        <v>42577</v>
      </c>
      <c r="M36" s="257">
        <v>42587</v>
      </c>
      <c r="N36" s="257">
        <v>42600</v>
      </c>
      <c r="O36" s="257">
        <v>42607</v>
      </c>
      <c r="P36" s="243">
        <v>42639</v>
      </c>
      <c r="Q36" s="243">
        <f>IF(P36="","",WORKDAY(P36,P$10-Q$10,Settings!$D$4:$D$161))</f>
        <v>42642</v>
      </c>
      <c r="R36" s="243">
        <f>IF(Q36="","",WORKDAY(Q36,Q$10-R$10,Settings!$D$4:$D$161))</f>
        <v>42646</v>
      </c>
      <c r="S36" s="243">
        <f>IF(R36="","",WORKDAY(R36,R$10-S$10,Settings!$D$4:$D$161))</f>
        <v>42648</v>
      </c>
      <c r="T36" s="243">
        <f>IF(S36="","",WORKDAY(S36,S$10-T$10,Settings!$D$4:$D$161))</f>
        <v>42663</v>
      </c>
      <c r="U36" s="243">
        <f>IF(T36="","",WORKDAY(T36,T$10-U$10,Settings!$D$4:$D$161))</f>
        <v>42664</v>
      </c>
      <c r="V36" s="244"/>
      <c r="W36" s="244"/>
      <c r="X36" s="239">
        <f>IF(U36="","",WORKDAY(U36,U$9-X$9,Settings!$D$4:$D$161))</f>
        <v>42671</v>
      </c>
      <c r="Y36" s="457"/>
      <c r="Z36" s="269"/>
      <c r="AA36" s="249"/>
      <c r="AB36" s="249"/>
      <c r="AC36" s="249"/>
      <c r="AD36" s="5"/>
      <c r="AE36" s="5"/>
      <c r="AF36" s="5"/>
      <c r="AG36" s="5"/>
      <c r="AH36" s="5"/>
      <c r="AI36" s="5"/>
      <c r="AJ36" s="5"/>
      <c r="AK36" s="5"/>
      <c r="AL36" s="5"/>
      <c r="AM36" s="5"/>
      <c r="AN36" s="5"/>
      <c r="AO36" s="5"/>
      <c r="AP36" s="5"/>
      <c r="AQ36" s="5"/>
      <c r="AR36" s="5"/>
      <c r="AS36" s="5"/>
      <c r="AT36" s="5"/>
      <c r="AU36" s="5"/>
      <c r="AV36" s="5"/>
      <c r="AW36" s="5"/>
      <c r="AX36" s="5"/>
      <c r="AY36" s="5"/>
    </row>
    <row r="37" spans="1:51" s="3" customFormat="1" ht="18" customHeight="1" x14ac:dyDescent="0.25">
      <c r="A37" s="138" t="s">
        <v>0</v>
      </c>
      <c r="B37" s="320" t="s">
        <v>31</v>
      </c>
      <c r="C37" s="182">
        <v>1872269</v>
      </c>
      <c r="D37" s="177"/>
      <c r="E37" s="174">
        <v>1</v>
      </c>
      <c r="F37" s="153"/>
      <c r="G37" s="176" t="s">
        <v>16</v>
      </c>
      <c r="H37" s="186"/>
      <c r="I37" s="184" t="s">
        <v>17</v>
      </c>
      <c r="J37" s="72"/>
      <c r="K37" s="72">
        <f>WORKDAY($X37,-K$9,Settings!$D$4:$D$230)</f>
        <v>42531</v>
      </c>
      <c r="L37" s="72">
        <f>WORKDAY($X37,-L$9,Settings!$D$4:$D$230)</f>
        <v>42534</v>
      </c>
      <c r="M37" s="72">
        <f>WORKDAY($X37,-M$9,Settings!$D$4:$D$230)</f>
        <v>42541</v>
      </c>
      <c r="N37" s="72">
        <f>WORKDAY($X37,-N$9,Settings!$D$4:$D$230)</f>
        <v>42543</v>
      </c>
      <c r="O37" s="61">
        <f>WORKDAY($X37,-O$9,Settings!$D$4:$D$230)</f>
        <v>42545</v>
      </c>
      <c r="P37" s="61">
        <f>WORKDAY($X37,-P$9,Settings!$D$4:$D$230)</f>
        <v>42549</v>
      </c>
      <c r="Q37" s="61">
        <f>WORKDAY($X37,-Q$9,Settings!$D$4:$D$230)</f>
        <v>42552</v>
      </c>
      <c r="R37" s="61">
        <f>WORKDAY($X37,-R$9,Settings!$D$4:$D$230)</f>
        <v>42556</v>
      </c>
      <c r="S37" s="61">
        <f>WORKDAY($X37,-S$9,Settings!$D$4:$D$230)</f>
        <v>42562</v>
      </c>
      <c r="T37" s="61">
        <f>WORKDAY($X37,-T$9,Settings!$D$4:$D$230)</f>
        <v>42586</v>
      </c>
      <c r="U37" s="61">
        <f>WORKDAY($X37,-U$9,Settings!$D$4:$D$230)</f>
        <v>42591</v>
      </c>
      <c r="V37" s="134"/>
      <c r="W37" s="134"/>
      <c r="X37" s="206">
        <v>42601</v>
      </c>
      <c r="Y37" s="457"/>
      <c r="Z37" s="271"/>
      <c r="AA37" s="251"/>
      <c r="AB37" s="251"/>
      <c r="AC37" s="251"/>
      <c r="AD37" s="5"/>
      <c r="AE37" s="5"/>
      <c r="AF37" s="5"/>
      <c r="AG37" s="5"/>
      <c r="AH37" s="5"/>
      <c r="AI37" s="5"/>
      <c r="AJ37" s="5"/>
      <c r="AK37" s="5"/>
      <c r="AL37" s="5"/>
      <c r="AM37" s="5"/>
      <c r="AN37" s="5"/>
      <c r="AO37" s="5"/>
      <c r="AP37" s="5"/>
      <c r="AQ37" s="5"/>
      <c r="AR37" s="5"/>
      <c r="AS37" s="5"/>
      <c r="AT37" s="5"/>
      <c r="AU37" s="5"/>
      <c r="AV37" s="5"/>
      <c r="AW37" s="5"/>
      <c r="AX37" s="5"/>
      <c r="AY37" s="5"/>
    </row>
    <row r="38" spans="1:51" s="3" customFormat="1" ht="18" customHeight="1" thickBot="1" x14ac:dyDescent="0.3">
      <c r="A38" s="139" t="s">
        <v>0</v>
      </c>
      <c r="B38" s="175"/>
      <c r="C38" s="181"/>
      <c r="D38" s="178"/>
      <c r="E38" s="179"/>
      <c r="F38" s="154"/>
      <c r="G38" s="162"/>
      <c r="H38" s="187"/>
      <c r="I38" s="183" t="s">
        <v>18</v>
      </c>
      <c r="J38" s="73" t="s">
        <v>118</v>
      </c>
      <c r="K38" s="257">
        <v>42572</v>
      </c>
      <c r="L38" s="257">
        <v>42593</v>
      </c>
      <c r="M38" s="257">
        <v>42588</v>
      </c>
      <c r="N38" s="257">
        <v>42600</v>
      </c>
      <c r="O38" s="243">
        <v>42639</v>
      </c>
      <c r="P38" s="243">
        <f>IF(O38="","",WORKDAY(O38,O$10-P$10,Settings!$D$4:$D$161))</f>
        <v>42641</v>
      </c>
      <c r="Q38" s="243">
        <f>IF(P38="","",WORKDAY(P38,P$10-Q$10,Settings!$D$4:$D$161))</f>
        <v>42646</v>
      </c>
      <c r="R38" s="243">
        <f>IF(Q38="","",WORKDAY(Q38,Q$10-R$10,Settings!$D$4:$D$161))</f>
        <v>42648</v>
      </c>
      <c r="S38" s="243">
        <f>IF(R38="","",WORKDAY(R38,R$10-S$10,Settings!$D$4:$D$161))</f>
        <v>42650</v>
      </c>
      <c r="T38" s="243">
        <f>IF(S38="","",WORKDAY(S38,S$10-T$10,Settings!$D$4:$D$161))</f>
        <v>42667</v>
      </c>
      <c r="U38" s="243">
        <f>IF(T38="","",WORKDAY(T38,T$10-U$10,Settings!$D$4:$D$161))</f>
        <v>42668</v>
      </c>
      <c r="V38" s="244"/>
      <c r="W38" s="244"/>
      <c r="X38" s="239">
        <f>IF(U38="","",WORKDAY(U38,U$9-X$9,Settings!$D$4:$D$161))</f>
        <v>42675</v>
      </c>
      <c r="Y38" s="457"/>
      <c r="Z38" s="269"/>
      <c r="AA38" s="249"/>
      <c r="AB38" s="249"/>
      <c r="AC38" s="249"/>
      <c r="AD38" s="5"/>
      <c r="AE38" s="5"/>
      <c r="AF38" s="5"/>
      <c r="AG38" s="5"/>
      <c r="AH38" s="5"/>
      <c r="AI38" s="5"/>
      <c r="AJ38" s="5"/>
      <c r="AK38" s="5"/>
      <c r="AL38" s="5"/>
      <c r="AM38" s="5"/>
      <c r="AN38" s="5"/>
      <c r="AO38" s="5"/>
      <c r="AP38" s="5"/>
      <c r="AQ38" s="5"/>
      <c r="AR38" s="5"/>
      <c r="AS38" s="5"/>
      <c r="AT38" s="5"/>
      <c r="AU38" s="5"/>
      <c r="AV38" s="5"/>
      <c r="AW38" s="5"/>
      <c r="AX38" s="5"/>
      <c r="AY38" s="5"/>
    </row>
    <row r="39" spans="1:51" s="3" customFormat="1" ht="18" customHeight="1" x14ac:dyDescent="0.25">
      <c r="A39" s="138" t="s">
        <v>0</v>
      </c>
      <c r="B39" s="320" t="s">
        <v>31</v>
      </c>
      <c r="C39" s="182">
        <v>1872267</v>
      </c>
      <c r="D39" s="177"/>
      <c r="E39" s="174">
        <v>1</v>
      </c>
      <c r="F39" s="153"/>
      <c r="G39" s="176" t="s">
        <v>16</v>
      </c>
      <c r="H39" s="186"/>
      <c r="I39" s="184" t="s">
        <v>17</v>
      </c>
      <c r="J39" s="72"/>
      <c r="K39" s="72">
        <f>WORKDAY($X39,-K$9,Settings!$D$4:$D$230)</f>
        <v>42531</v>
      </c>
      <c r="L39" s="72">
        <f>WORKDAY($X39,-L$9,Settings!$D$4:$D$230)</f>
        <v>42534</v>
      </c>
      <c r="M39" s="72">
        <f>WORKDAY($X39,-M$9,Settings!$D$4:$D$230)</f>
        <v>42541</v>
      </c>
      <c r="N39" s="72">
        <f>WORKDAY($X39,-N$9,Settings!$D$4:$D$230)</f>
        <v>42543</v>
      </c>
      <c r="O39" s="61">
        <f>WORKDAY($X39,-O$9,Settings!$D$4:$D$230)</f>
        <v>42545</v>
      </c>
      <c r="P39" s="61">
        <f>WORKDAY($X39,-P$9,Settings!$D$4:$D$230)</f>
        <v>42549</v>
      </c>
      <c r="Q39" s="61">
        <f>WORKDAY($X39,-Q$9,Settings!$D$4:$D$230)</f>
        <v>42552</v>
      </c>
      <c r="R39" s="61">
        <f>WORKDAY($X39,-R$9,Settings!$D$4:$D$230)</f>
        <v>42556</v>
      </c>
      <c r="S39" s="61">
        <f>WORKDAY($X39,-S$9,Settings!$D$4:$D$230)</f>
        <v>42562</v>
      </c>
      <c r="T39" s="61">
        <f>WORKDAY($X39,-T$9,Settings!$D$4:$D$230)</f>
        <v>42586</v>
      </c>
      <c r="U39" s="61">
        <f>WORKDAY($X39,-U$9,Settings!$D$4:$D$230)</f>
        <v>42591</v>
      </c>
      <c r="V39" s="134"/>
      <c r="W39" s="134"/>
      <c r="X39" s="206">
        <v>42601</v>
      </c>
      <c r="Y39" s="457"/>
      <c r="Z39" s="271"/>
      <c r="AA39" s="251"/>
      <c r="AB39" s="251"/>
      <c r="AC39" s="251"/>
      <c r="AD39" s="5"/>
      <c r="AE39" s="5"/>
      <c r="AF39" s="5"/>
      <c r="AG39" s="5"/>
      <c r="AH39" s="5"/>
      <c r="AI39" s="5"/>
      <c r="AJ39" s="5"/>
      <c r="AK39" s="5"/>
      <c r="AL39" s="5"/>
      <c r="AM39" s="5"/>
      <c r="AN39" s="5"/>
      <c r="AO39" s="5"/>
      <c r="AP39" s="5"/>
      <c r="AQ39" s="5"/>
      <c r="AR39" s="5"/>
      <c r="AS39" s="5"/>
      <c r="AT39" s="5"/>
      <c r="AU39" s="5"/>
      <c r="AV39" s="5"/>
      <c r="AW39" s="5"/>
      <c r="AX39" s="5"/>
      <c r="AY39" s="5"/>
    </row>
    <row r="40" spans="1:51" s="3" customFormat="1" ht="18" customHeight="1" thickBot="1" x14ac:dyDescent="0.3">
      <c r="A40" s="139" t="s">
        <v>0</v>
      </c>
      <c r="B40" s="175"/>
      <c r="C40" s="181"/>
      <c r="D40" s="178"/>
      <c r="E40" s="179"/>
      <c r="F40" s="154"/>
      <c r="G40" s="162"/>
      <c r="H40" s="187"/>
      <c r="I40" s="183" t="s">
        <v>18</v>
      </c>
      <c r="J40" s="73" t="s">
        <v>118</v>
      </c>
      <c r="K40" s="257">
        <v>42572</v>
      </c>
      <c r="L40" s="257">
        <v>42593</v>
      </c>
      <c r="M40" s="257">
        <v>42588</v>
      </c>
      <c r="N40" s="257">
        <v>42601</v>
      </c>
      <c r="O40" s="243">
        <v>42640</v>
      </c>
      <c r="P40" s="243">
        <f>IF(O40="","",WORKDAY(O40,O$10-P$10,Settings!$D$4:$D$161))</f>
        <v>42642</v>
      </c>
      <c r="Q40" s="243">
        <f>IF(P40="","",WORKDAY(P40,P$10-Q$10,Settings!$D$4:$D$161))</f>
        <v>42647</v>
      </c>
      <c r="R40" s="243">
        <f>IF(Q40="","",WORKDAY(Q40,Q$10-R$10,Settings!$D$4:$D$161))</f>
        <v>42649</v>
      </c>
      <c r="S40" s="243">
        <f>IF(R40="","",WORKDAY(R40,R$10-S$10,Settings!$D$4:$D$161))</f>
        <v>42653</v>
      </c>
      <c r="T40" s="243">
        <f>IF(S40="","",WORKDAY(S40,S$10-T$10,Settings!$D$4:$D$161))</f>
        <v>42668</v>
      </c>
      <c r="U40" s="243">
        <f>IF(T40="","",WORKDAY(T40,T$10-U$10,Settings!$D$4:$D$161))</f>
        <v>42669</v>
      </c>
      <c r="V40" s="244"/>
      <c r="W40" s="244"/>
      <c r="X40" s="239">
        <f>IF(U40="","",WORKDAY(U40,U$9-X$9,Settings!$D$4:$D$161))</f>
        <v>42676</v>
      </c>
      <c r="Y40" s="457"/>
      <c r="Z40" s="269"/>
      <c r="AA40" s="249"/>
      <c r="AB40" s="249"/>
      <c r="AC40" s="249"/>
      <c r="AD40" s="5"/>
      <c r="AE40" s="5"/>
      <c r="AF40" s="5"/>
      <c r="AG40" s="5"/>
      <c r="AH40" s="5"/>
      <c r="AI40" s="5"/>
      <c r="AJ40" s="5"/>
      <c r="AK40" s="5"/>
      <c r="AL40" s="5"/>
      <c r="AM40" s="5"/>
      <c r="AN40" s="5"/>
      <c r="AO40" s="5"/>
      <c r="AP40" s="5"/>
      <c r="AQ40" s="5"/>
      <c r="AR40" s="5"/>
      <c r="AS40" s="5"/>
      <c r="AT40" s="5"/>
      <c r="AU40" s="5"/>
      <c r="AV40" s="5"/>
      <c r="AW40" s="5"/>
      <c r="AX40" s="5"/>
      <c r="AY40" s="5"/>
    </row>
    <row r="41" spans="1:51" s="3" customFormat="1" ht="18" customHeight="1" x14ac:dyDescent="0.25">
      <c r="A41" s="138" t="s">
        <v>0</v>
      </c>
      <c r="B41" s="320" t="s">
        <v>31</v>
      </c>
      <c r="C41" s="182">
        <v>1872265</v>
      </c>
      <c r="D41" s="177"/>
      <c r="E41" s="174">
        <v>1</v>
      </c>
      <c r="F41" s="153"/>
      <c r="G41" s="176" t="s">
        <v>16</v>
      </c>
      <c r="H41" s="186"/>
      <c r="I41" s="184" t="s">
        <v>17</v>
      </c>
      <c r="J41" s="72"/>
      <c r="K41" s="72">
        <f>WORKDAY($X41,-K$9,Settings!$D$4:$D$230)</f>
        <v>42531</v>
      </c>
      <c r="L41" s="72">
        <f>WORKDAY($X41,-L$9,Settings!$D$4:$D$230)</f>
        <v>42534</v>
      </c>
      <c r="M41" s="72">
        <f>WORKDAY($X41,-M$9,Settings!$D$4:$D$230)</f>
        <v>42541</v>
      </c>
      <c r="N41" s="72">
        <f>WORKDAY($X41,-N$9,Settings!$D$4:$D$230)</f>
        <v>42543</v>
      </c>
      <c r="O41" s="61">
        <f>WORKDAY($X41,-O$9,Settings!$D$4:$D$230)</f>
        <v>42545</v>
      </c>
      <c r="P41" s="61">
        <f>WORKDAY($X41,-P$9,Settings!$D$4:$D$230)</f>
        <v>42549</v>
      </c>
      <c r="Q41" s="61">
        <f>WORKDAY($X41,-Q$9,Settings!$D$4:$D$230)</f>
        <v>42552</v>
      </c>
      <c r="R41" s="61">
        <f>WORKDAY($X41,-R$9,Settings!$D$4:$D$230)</f>
        <v>42556</v>
      </c>
      <c r="S41" s="61">
        <f>WORKDAY($X41,-S$9,Settings!$D$4:$D$230)</f>
        <v>42562</v>
      </c>
      <c r="T41" s="61">
        <f>WORKDAY($X41,-T$9,Settings!$D$4:$D$230)</f>
        <v>42586</v>
      </c>
      <c r="U41" s="61">
        <f>WORKDAY($X41,-U$9,Settings!$D$4:$D$230)</f>
        <v>42591</v>
      </c>
      <c r="V41" s="134"/>
      <c r="W41" s="134"/>
      <c r="X41" s="206">
        <v>42601</v>
      </c>
      <c r="Y41" s="457"/>
      <c r="Z41" s="271"/>
      <c r="AA41" s="251"/>
      <c r="AB41" s="251"/>
      <c r="AC41" s="251"/>
      <c r="AD41" s="5"/>
      <c r="AE41" s="5"/>
      <c r="AF41" s="5"/>
      <c r="AG41" s="5"/>
      <c r="AH41" s="5"/>
      <c r="AI41" s="5"/>
      <c r="AJ41" s="5"/>
      <c r="AK41" s="5"/>
      <c r="AL41" s="5"/>
      <c r="AM41" s="5"/>
      <c r="AN41" s="5"/>
      <c r="AO41" s="5"/>
      <c r="AP41" s="5"/>
      <c r="AQ41" s="5"/>
      <c r="AR41" s="5"/>
      <c r="AS41" s="5"/>
      <c r="AT41" s="5"/>
      <c r="AU41" s="5"/>
      <c r="AV41" s="5"/>
      <c r="AW41" s="5"/>
      <c r="AX41" s="5"/>
      <c r="AY41" s="5"/>
    </row>
    <row r="42" spans="1:51" s="3" customFormat="1" ht="18" customHeight="1" thickBot="1" x14ac:dyDescent="0.3">
      <c r="A42" s="139" t="s">
        <v>0</v>
      </c>
      <c r="B42" s="175"/>
      <c r="C42" s="181"/>
      <c r="D42" s="178"/>
      <c r="E42" s="179"/>
      <c r="F42" s="154"/>
      <c r="G42" s="162"/>
      <c r="H42" s="187"/>
      <c r="I42" s="183" t="s">
        <v>18</v>
      </c>
      <c r="J42" s="73" t="s">
        <v>118</v>
      </c>
      <c r="K42" s="257">
        <v>42572</v>
      </c>
      <c r="L42" s="257">
        <v>42594</v>
      </c>
      <c r="M42" s="257">
        <v>42588</v>
      </c>
      <c r="N42" s="257">
        <v>42600</v>
      </c>
      <c r="O42" s="243">
        <v>42640</v>
      </c>
      <c r="P42" s="243">
        <f>IF(O42="","",WORKDAY(O42,O$10-P$10,Settings!$D$4:$D$161))</f>
        <v>42642</v>
      </c>
      <c r="Q42" s="243">
        <f>IF(P42="","",WORKDAY(P42,P$10-Q$10,Settings!$D$4:$D$161))</f>
        <v>42647</v>
      </c>
      <c r="R42" s="243">
        <f>IF(Q42="","",WORKDAY(Q42,Q$10-R$10,Settings!$D$4:$D$161))</f>
        <v>42649</v>
      </c>
      <c r="S42" s="243">
        <f>IF(R42="","",WORKDAY(R42,R$10-S$10,Settings!$D$4:$D$161))</f>
        <v>42653</v>
      </c>
      <c r="T42" s="243">
        <f>IF(S42="","",WORKDAY(S42,S$10-T$10,Settings!$D$4:$D$161))</f>
        <v>42668</v>
      </c>
      <c r="U42" s="243">
        <f>IF(T42="","",WORKDAY(T42,T$10-U$10,Settings!$D$4:$D$161))</f>
        <v>42669</v>
      </c>
      <c r="V42" s="244"/>
      <c r="W42" s="244"/>
      <c r="X42" s="239">
        <f>IF(U42="","",WORKDAY(U42,U$9-X$9,Settings!$D$4:$D$161))</f>
        <v>42676</v>
      </c>
      <c r="Y42" s="458"/>
      <c r="Z42" s="269"/>
      <c r="AA42" s="249"/>
      <c r="AB42" s="249"/>
      <c r="AC42" s="249"/>
      <c r="AD42" s="5"/>
      <c r="AE42" s="5"/>
      <c r="AF42" s="5"/>
      <c r="AG42" s="5"/>
      <c r="AH42" s="5"/>
      <c r="AI42" s="5"/>
      <c r="AJ42" s="5"/>
      <c r="AK42" s="5"/>
      <c r="AL42" s="5"/>
      <c r="AM42" s="5"/>
      <c r="AN42" s="5"/>
      <c r="AO42" s="5"/>
      <c r="AP42" s="5"/>
      <c r="AQ42" s="5"/>
      <c r="AR42" s="5"/>
      <c r="AS42" s="5"/>
      <c r="AT42" s="5"/>
      <c r="AU42" s="5"/>
      <c r="AV42" s="5"/>
      <c r="AW42" s="5"/>
      <c r="AX42" s="5"/>
      <c r="AY42" s="5"/>
    </row>
    <row r="43" spans="1:51" s="3" customFormat="1" ht="18" customHeight="1" x14ac:dyDescent="0.25">
      <c r="A43" s="138" t="s">
        <v>0</v>
      </c>
      <c r="B43" s="320" t="s">
        <v>31</v>
      </c>
      <c r="C43" s="182">
        <v>1861392</v>
      </c>
      <c r="D43" s="177"/>
      <c r="E43" s="174">
        <v>1</v>
      </c>
      <c r="F43" s="153"/>
      <c r="G43" s="176" t="s">
        <v>16</v>
      </c>
      <c r="H43" s="186"/>
      <c r="I43" s="184" t="s">
        <v>17</v>
      </c>
      <c r="J43" s="72"/>
      <c r="K43" s="72">
        <f>WORKDAY($X43,-K$9,Settings!$D$4:$D$230)</f>
        <v>42531</v>
      </c>
      <c r="L43" s="72">
        <f>WORKDAY($X43,-L$9,Settings!$D$4:$D$230)</f>
        <v>42534</v>
      </c>
      <c r="M43" s="72">
        <f>WORKDAY($X43,-M$9,Settings!$D$4:$D$230)</f>
        <v>42541</v>
      </c>
      <c r="N43" s="72">
        <f>WORKDAY($X43,-N$9,Settings!$D$4:$D$230)</f>
        <v>42543</v>
      </c>
      <c r="O43" s="61">
        <f>WORKDAY($X43,-O$9,Settings!$D$4:$D$230)</f>
        <v>42545</v>
      </c>
      <c r="P43" s="61">
        <f>WORKDAY($X43,-P$9,Settings!$D$4:$D$230)</f>
        <v>42549</v>
      </c>
      <c r="Q43" s="61">
        <f>WORKDAY($X43,-Q$9,Settings!$D$4:$D$230)</f>
        <v>42552</v>
      </c>
      <c r="R43" s="61">
        <f>WORKDAY($X43,-R$9,Settings!$D$4:$D$230)</f>
        <v>42556</v>
      </c>
      <c r="S43" s="61">
        <f>WORKDAY($X43,-S$9,Settings!$D$4:$D$230)</f>
        <v>42562</v>
      </c>
      <c r="T43" s="61">
        <f>WORKDAY($X43,-T$9,Settings!$D$4:$D$230)</f>
        <v>42586</v>
      </c>
      <c r="U43" s="61">
        <f>WORKDAY($X43,-U$9,Settings!$D$4:$D$230)</f>
        <v>42591</v>
      </c>
      <c r="V43" s="134"/>
      <c r="W43" s="134"/>
      <c r="X43" s="206">
        <v>42601</v>
      </c>
      <c r="Y43" s="456" t="s">
        <v>314</v>
      </c>
      <c r="Z43" s="271"/>
      <c r="AA43" s="251"/>
      <c r="AB43" s="251"/>
      <c r="AC43" s="251"/>
      <c r="AD43" s="5"/>
      <c r="AE43" s="5"/>
      <c r="AF43" s="5"/>
      <c r="AG43" s="5"/>
      <c r="AH43" s="5"/>
      <c r="AI43" s="5"/>
      <c r="AJ43" s="5"/>
      <c r="AK43" s="5"/>
      <c r="AL43" s="5"/>
      <c r="AM43" s="5"/>
      <c r="AN43" s="5"/>
      <c r="AO43" s="5"/>
      <c r="AP43" s="5"/>
      <c r="AQ43" s="5"/>
      <c r="AR43" s="5"/>
      <c r="AS43" s="5"/>
      <c r="AT43" s="5"/>
      <c r="AU43" s="5"/>
      <c r="AV43" s="5"/>
      <c r="AW43" s="5"/>
      <c r="AX43" s="5"/>
      <c r="AY43" s="5"/>
    </row>
    <row r="44" spans="1:51" s="3" customFormat="1" ht="18" customHeight="1" thickBot="1" x14ac:dyDescent="0.3">
      <c r="A44" s="139" t="s">
        <v>0</v>
      </c>
      <c r="B44" s="175"/>
      <c r="C44" s="181"/>
      <c r="D44" s="178"/>
      <c r="E44" s="179"/>
      <c r="F44" s="154"/>
      <c r="G44" s="162"/>
      <c r="H44" s="187"/>
      <c r="I44" s="183" t="s">
        <v>18</v>
      </c>
      <c r="J44" s="73" t="s">
        <v>118</v>
      </c>
      <c r="K44" s="257"/>
      <c r="L44" s="257">
        <v>42578</v>
      </c>
      <c r="M44" s="257">
        <v>42587</v>
      </c>
      <c r="N44" s="257">
        <v>42641</v>
      </c>
      <c r="O44" s="243">
        <f>IF(N44="","",WORKDAY(N44,N$10-O$10,Settings!$D$4:$D$161))</f>
        <v>42643</v>
      </c>
      <c r="P44" s="243">
        <f>IF(O44="","",WORKDAY(O44,O$10-P$10,Settings!$D$4:$D$161))</f>
        <v>42647</v>
      </c>
      <c r="Q44" s="243">
        <f>IF(P44="","",WORKDAY(P44,P$10-Q$10,Settings!$D$4:$D$161))</f>
        <v>42650</v>
      </c>
      <c r="R44" s="243">
        <f>IF(Q44="","",WORKDAY(Q44,Q$10-R$10,Settings!$D$4:$D$161))</f>
        <v>42654</v>
      </c>
      <c r="S44" s="243">
        <f>IF(R44="","",WORKDAY(R44,R$10-S$10,Settings!$D$4:$D$161))</f>
        <v>42656</v>
      </c>
      <c r="T44" s="243">
        <f>IF(S44="","",WORKDAY(S44,S$10-T$10,Settings!$D$4:$D$161))</f>
        <v>42671</v>
      </c>
      <c r="U44" s="243">
        <f>IF(T44="","",WORKDAY(T44,T$10-U$10,Settings!$D$4:$D$161))</f>
        <v>42674</v>
      </c>
      <c r="V44" s="244"/>
      <c r="W44" s="244"/>
      <c r="X44" s="239">
        <f>IF(U44="","",WORKDAY(U44,U$9-X$9,Settings!$D$4:$D$161))</f>
        <v>42681</v>
      </c>
      <c r="Y44" s="457"/>
      <c r="Z44" s="269"/>
      <c r="AA44" s="249"/>
      <c r="AB44" s="249"/>
      <c r="AC44" s="249"/>
      <c r="AD44" s="5"/>
      <c r="AE44" s="5"/>
      <c r="AF44" s="5"/>
      <c r="AG44" s="5"/>
      <c r="AH44" s="5"/>
      <c r="AI44" s="5"/>
      <c r="AJ44" s="5"/>
      <c r="AK44" s="5"/>
      <c r="AL44" s="5"/>
      <c r="AM44" s="5"/>
      <c r="AN44" s="5"/>
      <c r="AO44" s="5"/>
      <c r="AP44" s="5"/>
      <c r="AQ44" s="5"/>
      <c r="AR44" s="5"/>
      <c r="AS44" s="5"/>
      <c r="AT44" s="5"/>
      <c r="AU44" s="5"/>
      <c r="AV44" s="5"/>
      <c r="AW44" s="5"/>
      <c r="AX44" s="5"/>
      <c r="AY44" s="5"/>
    </row>
    <row r="45" spans="1:51" s="3" customFormat="1" ht="18" customHeight="1" x14ac:dyDescent="0.25">
      <c r="A45" s="138" t="s">
        <v>0</v>
      </c>
      <c r="B45" s="320" t="s">
        <v>31</v>
      </c>
      <c r="C45" s="182">
        <v>1861395</v>
      </c>
      <c r="D45" s="177"/>
      <c r="E45" s="174">
        <v>1</v>
      </c>
      <c r="F45" s="153"/>
      <c r="G45" s="176" t="s">
        <v>16</v>
      </c>
      <c r="H45" s="186"/>
      <c r="I45" s="184" t="s">
        <v>17</v>
      </c>
      <c r="J45" s="72"/>
      <c r="K45" s="72">
        <f>WORKDAY($X45,-K$9,Settings!$D$4:$D$230)</f>
        <v>42531</v>
      </c>
      <c r="L45" s="72">
        <f>WORKDAY($X45,-L$9,Settings!$D$4:$D$230)</f>
        <v>42534</v>
      </c>
      <c r="M45" s="72">
        <f>WORKDAY($X45,-M$9,Settings!$D$4:$D$230)</f>
        <v>42541</v>
      </c>
      <c r="N45" s="72">
        <f>WORKDAY($X45,-N$9,Settings!$D$4:$D$230)</f>
        <v>42543</v>
      </c>
      <c r="O45" s="61">
        <f>WORKDAY($X45,-O$9,Settings!$D$4:$D$230)</f>
        <v>42545</v>
      </c>
      <c r="P45" s="61">
        <f>WORKDAY($X45,-P$9,Settings!$D$4:$D$230)</f>
        <v>42549</v>
      </c>
      <c r="Q45" s="61">
        <f>WORKDAY($X45,-Q$9,Settings!$D$4:$D$230)</f>
        <v>42552</v>
      </c>
      <c r="R45" s="61">
        <f>WORKDAY($X45,-R$9,Settings!$D$4:$D$230)</f>
        <v>42556</v>
      </c>
      <c r="S45" s="61">
        <f>WORKDAY($X45,-S$9,Settings!$D$4:$D$230)</f>
        <v>42562</v>
      </c>
      <c r="T45" s="61">
        <f>WORKDAY($X45,-T$9,Settings!$D$4:$D$230)</f>
        <v>42586</v>
      </c>
      <c r="U45" s="61">
        <f>WORKDAY($X45,-U$9,Settings!$D$4:$D$230)</f>
        <v>42591</v>
      </c>
      <c r="V45" s="134"/>
      <c r="W45" s="134"/>
      <c r="X45" s="206">
        <v>42601</v>
      </c>
      <c r="Y45" s="457"/>
      <c r="Z45" s="271"/>
      <c r="AA45" s="251"/>
      <c r="AB45" s="251"/>
      <c r="AC45" s="251"/>
      <c r="AD45" s="5"/>
      <c r="AE45" s="5"/>
      <c r="AF45" s="5"/>
      <c r="AG45" s="5"/>
      <c r="AH45" s="5"/>
      <c r="AI45" s="5"/>
      <c r="AJ45" s="5"/>
      <c r="AK45" s="5"/>
      <c r="AL45" s="5"/>
      <c r="AM45" s="5"/>
      <c r="AN45" s="5"/>
      <c r="AO45" s="5"/>
      <c r="AP45" s="5"/>
      <c r="AQ45" s="5"/>
      <c r="AR45" s="5"/>
      <c r="AS45" s="5"/>
      <c r="AT45" s="5"/>
      <c r="AU45" s="5"/>
      <c r="AV45" s="5"/>
      <c r="AW45" s="5"/>
      <c r="AX45" s="5"/>
      <c r="AY45" s="5"/>
    </row>
    <row r="46" spans="1:51" s="3" customFormat="1" ht="18" customHeight="1" thickBot="1" x14ac:dyDescent="0.3">
      <c r="A46" s="139" t="s">
        <v>0</v>
      </c>
      <c r="B46" s="175"/>
      <c r="C46" s="181"/>
      <c r="D46" s="178"/>
      <c r="E46" s="179"/>
      <c r="F46" s="154"/>
      <c r="G46" s="162"/>
      <c r="H46" s="187"/>
      <c r="I46" s="183" t="s">
        <v>18</v>
      </c>
      <c r="J46" s="73" t="s">
        <v>118</v>
      </c>
      <c r="K46" s="257"/>
      <c r="L46" s="257">
        <v>42578</v>
      </c>
      <c r="M46" s="257">
        <v>42587</v>
      </c>
      <c r="N46" s="257">
        <v>42641</v>
      </c>
      <c r="O46" s="243">
        <f>IF(N46="","",WORKDAY(N46,N$10-O$10,Settings!$D$4:$D$161))</f>
        <v>42643</v>
      </c>
      <c r="P46" s="243">
        <f>IF(O46="","",WORKDAY(O46,O$10-P$10,Settings!$D$4:$D$161))</f>
        <v>42647</v>
      </c>
      <c r="Q46" s="243">
        <f>IF(P46="","",WORKDAY(P46,P$10-Q$10,Settings!$D$4:$D$161))</f>
        <v>42650</v>
      </c>
      <c r="R46" s="243">
        <f>IF(Q46="","",WORKDAY(Q46,Q$10-R$10,Settings!$D$4:$D$161))</f>
        <v>42654</v>
      </c>
      <c r="S46" s="243">
        <f>IF(R46="","",WORKDAY(R46,R$10-S$10,Settings!$D$4:$D$161))</f>
        <v>42656</v>
      </c>
      <c r="T46" s="243">
        <f>IF(S46="","",WORKDAY(S46,S$10-T$10,Settings!$D$4:$D$161))</f>
        <v>42671</v>
      </c>
      <c r="U46" s="243">
        <f>IF(T46="","",WORKDAY(T46,T$10-U$10,Settings!$D$4:$D$161))</f>
        <v>42674</v>
      </c>
      <c r="V46" s="244"/>
      <c r="W46" s="244"/>
      <c r="X46" s="239">
        <f>IF(U46="","",WORKDAY(U46,U$9-X$9,Settings!$D$4:$D$161))</f>
        <v>42681</v>
      </c>
      <c r="Y46" s="457"/>
      <c r="Z46" s="269"/>
      <c r="AA46" s="249"/>
      <c r="AB46" s="249"/>
      <c r="AC46" s="249"/>
      <c r="AD46" s="5"/>
      <c r="AE46" s="5"/>
      <c r="AF46" s="5"/>
      <c r="AG46" s="5"/>
      <c r="AH46" s="5"/>
      <c r="AI46" s="5"/>
      <c r="AJ46" s="5"/>
      <c r="AK46" s="5"/>
      <c r="AL46" s="5"/>
      <c r="AM46" s="5"/>
      <c r="AN46" s="5"/>
      <c r="AO46" s="5"/>
      <c r="AP46" s="5"/>
      <c r="AQ46" s="5"/>
      <c r="AR46" s="5"/>
      <c r="AS46" s="5"/>
      <c r="AT46" s="5"/>
      <c r="AU46" s="5"/>
      <c r="AV46" s="5"/>
      <c r="AW46" s="5"/>
      <c r="AX46" s="5"/>
      <c r="AY46" s="5"/>
    </row>
    <row r="47" spans="1:51" s="3" customFormat="1" ht="18" customHeight="1" x14ac:dyDescent="0.25">
      <c r="A47" s="138" t="s">
        <v>0</v>
      </c>
      <c r="B47" s="320" t="s">
        <v>31</v>
      </c>
      <c r="C47" s="182">
        <v>1861396</v>
      </c>
      <c r="D47" s="177"/>
      <c r="E47" s="174">
        <v>1</v>
      </c>
      <c r="F47" s="153"/>
      <c r="G47" s="176" t="s">
        <v>16</v>
      </c>
      <c r="H47" s="186"/>
      <c r="I47" s="184" t="s">
        <v>17</v>
      </c>
      <c r="J47" s="72"/>
      <c r="K47" s="72">
        <f>WORKDAY($X47,-K$9,Settings!$D$4:$D$230)</f>
        <v>42531</v>
      </c>
      <c r="L47" s="72">
        <f>WORKDAY($X47,-L$9,Settings!$D$4:$D$230)</f>
        <v>42534</v>
      </c>
      <c r="M47" s="72">
        <f>WORKDAY($X47,-M$9,Settings!$D$4:$D$230)</f>
        <v>42541</v>
      </c>
      <c r="N47" s="72">
        <f>WORKDAY($X47,-N$9,Settings!$D$4:$D$230)</f>
        <v>42543</v>
      </c>
      <c r="O47" s="61">
        <f>WORKDAY($X47,-O$9,Settings!$D$4:$D$230)</f>
        <v>42545</v>
      </c>
      <c r="P47" s="61">
        <f>WORKDAY($X47,-P$9,Settings!$D$4:$D$230)</f>
        <v>42549</v>
      </c>
      <c r="Q47" s="61">
        <f>WORKDAY($X47,-Q$9,Settings!$D$4:$D$230)</f>
        <v>42552</v>
      </c>
      <c r="R47" s="61">
        <f>WORKDAY($X47,-R$9,Settings!$D$4:$D$230)</f>
        <v>42556</v>
      </c>
      <c r="S47" s="61">
        <f>WORKDAY($X47,-S$9,Settings!$D$4:$D$230)</f>
        <v>42562</v>
      </c>
      <c r="T47" s="61">
        <f>WORKDAY($X47,-T$9,Settings!$D$4:$D$230)</f>
        <v>42586</v>
      </c>
      <c r="U47" s="61">
        <f>WORKDAY($X47,-U$9,Settings!$D$4:$D$230)</f>
        <v>42591</v>
      </c>
      <c r="V47" s="134"/>
      <c r="W47" s="134"/>
      <c r="X47" s="206">
        <v>42601</v>
      </c>
      <c r="Y47" s="457"/>
      <c r="Z47" s="271"/>
      <c r="AA47" s="251"/>
      <c r="AB47" s="251"/>
      <c r="AC47" s="251"/>
      <c r="AD47" s="5"/>
      <c r="AE47" s="5"/>
      <c r="AF47" s="5"/>
      <c r="AG47" s="5"/>
      <c r="AH47" s="5"/>
      <c r="AI47" s="5"/>
      <c r="AJ47" s="5"/>
      <c r="AK47" s="5"/>
      <c r="AL47" s="5"/>
      <c r="AM47" s="5"/>
      <c r="AN47" s="5"/>
      <c r="AO47" s="5"/>
      <c r="AP47" s="5"/>
      <c r="AQ47" s="5"/>
      <c r="AR47" s="5"/>
      <c r="AS47" s="5"/>
      <c r="AT47" s="5"/>
      <c r="AU47" s="5"/>
      <c r="AV47" s="5"/>
      <c r="AW47" s="5"/>
      <c r="AX47" s="5"/>
      <c r="AY47" s="5"/>
    </row>
    <row r="48" spans="1:51" s="3" customFormat="1" ht="18" customHeight="1" thickBot="1" x14ac:dyDescent="0.3">
      <c r="A48" s="139" t="s">
        <v>0</v>
      </c>
      <c r="B48" s="175"/>
      <c r="C48" s="181"/>
      <c r="D48" s="178"/>
      <c r="E48" s="179"/>
      <c r="F48" s="154"/>
      <c r="G48" s="162"/>
      <c r="H48" s="187"/>
      <c r="I48" s="183" t="s">
        <v>18</v>
      </c>
      <c r="J48" s="73" t="s">
        <v>118</v>
      </c>
      <c r="K48" s="257"/>
      <c r="L48" s="257">
        <v>42585</v>
      </c>
      <c r="M48" s="257">
        <v>42587</v>
      </c>
      <c r="N48" s="257">
        <v>42641</v>
      </c>
      <c r="O48" s="243">
        <f>IF(N48="","",WORKDAY(N48,N$10-O$10,Settings!$D$4:$D$161))</f>
        <v>42643</v>
      </c>
      <c r="P48" s="243">
        <f>IF(O48="","",WORKDAY(O48,O$10-P$10,Settings!$D$4:$D$161))</f>
        <v>42647</v>
      </c>
      <c r="Q48" s="243">
        <f>IF(P48="","",WORKDAY(P48,P$10-Q$10,Settings!$D$4:$D$161))</f>
        <v>42650</v>
      </c>
      <c r="R48" s="243">
        <f>IF(Q48="","",WORKDAY(Q48,Q$10-R$10,Settings!$D$4:$D$161))</f>
        <v>42654</v>
      </c>
      <c r="S48" s="243">
        <f>IF(R48="","",WORKDAY(R48,R$10-S$10,Settings!$D$4:$D$161))</f>
        <v>42656</v>
      </c>
      <c r="T48" s="243">
        <f>IF(S48="","",WORKDAY(S48,S$10-T$10,Settings!$D$4:$D$161))</f>
        <v>42671</v>
      </c>
      <c r="U48" s="243">
        <f>IF(T48="","",WORKDAY(T48,T$10-U$10,Settings!$D$4:$D$161))</f>
        <v>42674</v>
      </c>
      <c r="V48" s="244"/>
      <c r="W48" s="244"/>
      <c r="X48" s="239">
        <f>IF(U48="","",WORKDAY(U48,U$9-X$9,Settings!$D$4:$D$161))</f>
        <v>42681</v>
      </c>
      <c r="Y48" s="457"/>
      <c r="Z48" s="269"/>
      <c r="AA48" s="249"/>
      <c r="AB48" s="249"/>
      <c r="AC48" s="249"/>
      <c r="AD48" s="5"/>
      <c r="AE48" s="5"/>
      <c r="AF48" s="5"/>
      <c r="AG48" s="5"/>
      <c r="AH48" s="5"/>
      <c r="AI48" s="5"/>
      <c r="AJ48" s="5"/>
      <c r="AK48" s="5"/>
      <c r="AL48" s="5"/>
      <c r="AM48" s="5"/>
      <c r="AN48" s="5"/>
      <c r="AO48" s="5"/>
      <c r="AP48" s="5"/>
      <c r="AQ48" s="5"/>
      <c r="AR48" s="5"/>
      <c r="AS48" s="5"/>
      <c r="AT48" s="5"/>
      <c r="AU48" s="5"/>
      <c r="AV48" s="5"/>
      <c r="AW48" s="5"/>
      <c r="AX48" s="5"/>
      <c r="AY48" s="5"/>
    </row>
    <row r="49" spans="1:51" s="3" customFormat="1" ht="18" customHeight="1" x14ac:dyDescent="0.25">
      <c r="A49" s="138" t="s">
        <v>0</v>
      </c>
      <c r="B49" s="320" t="s">
        <v>31</v>
      </c>
      <c r="C49" s="182">
        <v>1872271</v>
      </c>
      <c r="D49" s="177"/>
      <c r="E49" s="174">
        <v>1</v>
      </c>
      <c r="F49" s="153"/>
      <c r="G49" s="176" t="s">
        <v>16</v>
      </c>
      <c r="H49" s="186"/>
      <c r="I49" s="184" t="s">
        <v>17</v>
      </c>
      <c r="J49" s="72"/>
      <c r="K49" s="72">
        <f>WORKDAY($X49,-K$9,Settings!$D$4:$D$230)</f>
        <v>42531</v>
      </c>
      <c r="L49" s="72">
        <f>WORKDAY($X49,-L$9,Settings!$D$4:$D$230)</f>
        <v>42534</v>
      </c>
      <c r="M49" s="72">
        <f>WORKDAY($X49,-M$9,Settings!$D$4:$D$230)</f>
        <v>42541</v>
      </c>
      <c r="N49" s="61">
        <f>WORKDAY($X49,-N$9,Settings!$D$4:$D$230)</f>
        <v>42543</v>
      </c>
      <c r="O49" s="61">
        <f>WORKDAY($X49,-O$9,Settings!$D$4:$D$230)</f>
        <v>42545</v>
      </c>
      <c r="P49" s="61">
        <f>WORKDAY($X49,-P$9,Settings!$D$4:$D$230)</f>
        <v>42549</v>
      </c>
      <c r="Q49" s="61">
        <f>WORKDAY($X49,-Q$9,Settings!$D$4:$D$230)</f>
        <v>42552</v>
      </c>
      <c r="R49" s="61">
        <f>WORKDAY($X49,-R$9,Settings!$D$4:$D$230)</f>
        <v>42556</v>
      </c>
      <c r="S49" s="61">
        <f>WORKDAY($X49,-S$9,Settings!$D$4:$D$230)</f>
        <v>42562</v>
      </c>
      <c r="T49" s="61">
        <f>WORKDAY($X49,-T$9,Settings!$D$4:$D$230)</f>
        <v>42586</v>
      </c>
      <c r="U49" s="61">
        <f>WORKDAY($X49,-U$9,Settings!$D$4:$D$230)</f>
        <v>42591</v>
      </c>
      <c r="V49" s="134"/>
      <c r="W49" s="134"/>
      <c r="X49" s="206">
        <v>42601</v>
      </c>
      <c r="Y49" s="457"/>
      <c r="Z49" s="271"/>
      <c r="AA49" s="251"/>
      <c r="AB49" s="251"/>
      <c r="AC49" s="251"/>
      <c r="AD49" s="5"/>
      <c r="AE49" s="5"/>
      <c r="AF49" s="5"/>
      <c r="AG49" s="5"/>
      <c r="AH49" s="5"/>
      <c r="AI49" s="5"/>
      <c r="AJ49" s="5"/>
      <c r="AK49" s="5"/>
      <c r="AL49" s="5"/>
      <c r="AM49" s="5"/>
      <c r="AN49" s="5"/>
      <c r="AO49" s="5"/>
      <c r="AP49" s="5"/>
      <c r="AQ49" s="5"/>
      <c r="AR49" s="5"/>
      <c r="AS49" s="5"/>
      <c r="AT49" s="5"/>
      <c r="AU49" s="5"/>
      <c r="AV49" s="5"/>
      <c r="AW49" s="5"/>
      <c r="AX49" s="5"/>
      <c r="AY49" s="5"/>
    </row>
    <row r="50" spans="1:51" s="3" customFormat="1" ht="18" customHeight="1" thickBot="1" x14ac:dyDescent="0.3">
      <c r="A50" s="139" t="s">
        <v>0</v>
      </c>
      <c r="B50" s="175"/>
      <c r="C50" s="181"/>
      <c r="D50" s="178"/>
      <c r="E50" s="179"/>
      <c r="F50" s="154"/>
      <c r="G50" s="162"/>
      <c r="H50" s="187"/>
      <c r="I50" s="183" t="s">
        <v>18</v>
      </c>
      <c r="J50" s="73" t="s">
        <v>118</v>
      </c>
      <c r="K50" s="257">
        <v>42572</v>
      </c>
      <c r="L50" s="257">
        <v>42587</v>
      </c>
      <c r="M50" s="257">
        <v>42587</v>
      </c>
      <c r="N50" s="243">
        <v>42641</v>
      </c>
      <c r="O50" s="243">
        <f>IF(N50="","",WORKDAY(N50,N$10-O$10,Settings!$D$4:$D$161))</f>
        <v>42643</v>
      </c>
      <c r="P50" s="243">
        <f>IF(O50="","",WORKDAY(O50,O$10-P$10,Settings!$D$4:$D$161))</f>
        <v>42647</v>
      </c>
      <c r="Q50" s="243">
        <f>IF(P50="","",WORKDAY(P50,P$10-Q$10,Settings!$D$4:$D$161))</f>
        <v>42650</v>
      </c>
      <c r="R50" s="243">
        <f>IF(Q50="","",WORKDAY(Q50,Q$10-R$10,Settings!$D$4:$D$161))</f>
        <v>42654</v>
      </c>
      <c r="S50" s="243">
        <f>IF(R50="","",WORKDAY(R50,R$10-S$10,Settings!$D$4:$D$161))</f>
        <v>42656</v>
      </c>
      <c r="T50" s="243">
        <f>IF(S50="","",WORKDAY(S50,S$10-T$10,Settings!$D$4:$D$161))</f>
        <v>42671</v>
      </c>
      <c r="U50" s="243">
        <f>IF(T50="","",WORKDAY(T50,T$10-U$10,Settings!$D$4:$D$161))</f>
        <v>42674</v>
      </c>
      <c r="V50" s="244"/>
      <c r="W50" s="244"/>
      <c r="X50" s="239">
        <f>IF(U50="","",WORKDAY(U50,U$9-X$9,Settings!$D$4:$D$161))</f>
        <v>42681</v>
      </c>
      <c r="Y50" s="457"/>
      <c r="Z50" s="269"/>
      <c r="AA50" s="249"/>
      <c r="AB50" s="249"/>
      <c r="AC50" s="249"/>
      <c r="AD50" s="5"/>
      <c r="AE50" s="5"/>
      <c r="AF50" s="5"/>
      <c r="AG50" s="5"/>
      <c r="AH50" s="5"/>
      <c r="AI50" s="5"/>
      <c r="AJ50" s="5"/>
      <c r="AK50" s="5"/>
      <c r="AL50" s="5"/>
      <c r="AM50" s="5"/>
      <c r="AN50" s="5"/>
      <c r="AO50" s="5"/>
      <c r="AP50" s="5"/>
      <c r="AQ50" s="5"/>
      <c r="AR50" s="5"/>
      <c r="AS50" s="5"/>
      <c r="AT50" s="5"/>
      <c r="AU50" s="5"/>
      <c r="AV50" s="5"/>
      <c r="AW50" s="5"/>
      <c r="AX50" s="5"/>
      <c r="AY50" s="5"/>
    </row>
    <row r="51" spans="1:51" s="3" customFormat="1" ht="18" customHeight="1" x14ac:dyDescent="0.25">
      <c r="A51" s="138" t="s">
        <v>0</v>
      </c>
      <c r="B51" s="320" t="s">
        <v>31</v>
      </c>
      <c r="C51" s="182">
        <v>1872266</v>
      </c>
      <c r="D51" s="177"/>
      <c r="E51" s="174">
        <v>1</v>
      </c>
      <c r="F51" s="153"/>
      <c r="G51" s="176" t="s">
        <v>16</v>
      </c>
      <c r="H51" s="186"/>
      <c r="I51" s="184" t="s">
        <v>17</v>
      </c>
      <c r="J51" s="72"/>
      <c r="K51" s="72">
        <f>WORKDAY($X51,-K$9,Settings!$D$4:$D$230)</f>
        <v>42531</v>
      </c>
      <c r="L51" s="72">
        <f>WORKDAY($X51,-L$9,Settings!$D$4:$D$230)</f>
        <v>42534</v>
      </c>
      <c r="M51" s="72">
        <f>WORKDAY($X51,-M$9,Settings!$D$4:$D$230)</f>
        <v>42541</v>
      </c>
      <c r="N51" s="61">
        <f>WORKDAY($X51,-N$9,Settings!$D$4:$D$230)</f>
        <v>42543</v>
      </c>
      <c r="O51" s="61">
        <f>WORKDAY($X51,-O$9,Settings!$D$4:$D$230)</f>
        <v>42545</v>
      </c>
      <c r="P51" s="61">
        <f>WORKDAY($X51,-P$9,Settings!$D$4:$D$230)</f>
        <v>42549</v>
      </c>
      <c r="Q51" s="61">
        <f>WORKDAY($X51,-Q$9,Settings!$D$4:$D$230)</f>
        <v>42552</v>
      </c>
      <c r="R51" s="61">
        <f>WORKDAY($X51,-R$9,Settings!$D$4:$D$230)</f>
        <v>42556</v>
      </c>
      <c r="S51" s="61">
        <f>WORKDAY($X51,-S$9,Settings!$D$4:$D$230)</f>
        <v>42562</v>
      </c>
      <c r="T51" s="61">
        <f>WORKDAY($X51,-T$9,Settings!$D$4:$D$230)</f>
        <v>42586</v>
      </c>
      <c r="U51" s="61">
        <f>WORKDAY($X51,-U$9,Settings!$D$4:$D$230)</f>
        <v>42591</v>
      </c>
      <c r="V51" s="134"/>
      <c r="W51" s="134"/>
      <c r="X51" s="206">
        <v>42601</v>
      </c>
      <c r="Y51" s="457"/>
      <c r="Z51" s="271"/>
      <c r="AA51" s="251"/>
      <c r="AB51" s="251"/>
      <c r="AC51" s="251"/>
      <c r="AD51" s="5"/>
      <c r="AE51" s="5"/>
      <c r="AF51" s="5"/>
      <c r="AG51" s="5"/>
      <c r="AH51" s="5"/>
      <c r="AI51" s="5"/>
      <c r="AJ51" s="5"/>
      <c r="AK51" s="5"/>
      <c r="AL51" s="5"/>
      <c r="AM51" s="5"/>
      <c r="AN51" s="5"/>
      <c r="AO51" s="5"/>
      <c r="AP51" s="5"/>
      <c r="AQ51" s="5"/>
      <c r="AR51" s="5"/>
      <c r="AS51" s="5"/>
      <c r="AT51" s="5"/>
      <c r="AU51" s="5"/>
      <c r="AV51" s="5"/>
      <c r="AW51" s="5"/>
      <c r="AX51" s="5"/>
      <c r="AY51" s="5"/>
    </row>
    <row r="52" spans="1:51" s="3" customFormat="1" ht="18" customHeight="1" thickBot="1" x14ac:dyDescent="0.3">
      <c r="A52" s="139" t="s">
        <v>0</v>
      </c>
      <c r="B52" s="175"/>
      <c r="C52" s="181"/>
      <c r="D52" s="178"/>
      <c r="E52" s="179"/>
      <c r="F52" s="154"/>
      <c r="G52" s="162"/>
      <c r="H52" s="187"/>
      <c r="I52" s="183" t="s">
        <v>18</v>
      </c>
      <c r="J52" s="73" t="s">
        <v>118</v>
      </c>
      <c r="K52" s="257">
        <v>42572</v>
      </c>
      <c r="L52" s="257">
        <v>42578</v>
      </c>
      <c r="M52" s="257">
        <v>42587</v>
      </c>
      <c r="N52" s="243">
        <v>42641</v>
      </c>
      <c r="O52" s="243">
        <f>IF(N52="","",WORKDAY(N52,N$10-O$10,Settings!$D$4:$D$161))</f>
        <v>42643</v>
      </c>
      <c r="P52" s="243">
        <f>IF(O52="","",WORKDAY(O52,O$10-P$10,Settings!$D$4:$D$161))</f>
        <v>42647</v>
      </c>
      <c r="Q52" s="243">
        <f>IF(P52="","",WORKDAY(P52,P$10-Q$10,Settings!$D$4:$D$161))</f>
        <v>42650</v>
      </c>
      <c r="R52" s="243">
        <f>IF(Q52="","",WORKDAY(Q52,Q$10-R$10,Settings!$D$4:$D$161))</f>
        <v>42654</v>
      </c>
      <c r="S52" s="243">
        <f>IF(R52="","",WORKDAY(R52,R$10-S$10,Settings!$D$4:$D$161))</f>
        <v>42656</v>
      </c>
      <c r="T52" s="243">
        <f>IF(S52="","",WORKDAY(S52,S$10-T$10,Settings!$D$4:$D$161))</f>
        <v>42671</v>
      </c>
      <c r="U52" s="243">
        <f>IF(T52="","",WORKDAY(T52,T$10-U$10,Settings!$D$4:$D$161))</f>
        <v>42674</v>
      </c>
      <c r="V52" s="244"/>
      <c r="W52" s="244"/>
      <c r="X52" s="239">
        <f>IF(U52="","",WORKDAY(U52,U$9-X$9,Settings!$D$4:$D$161))</f>
        <v>42681</v>
      </c>
      <c r="Y52" s="458"/>
      <c r="Z52" s="269"/>
      <c r="AA52" s="249"/>
      <c r="AB52" s="249"/>
      <c r="AC52" s="249"/>
      <c r="AD52" s="5"/>
      <c r="AE52" s="5"/>
      <c r="AF52" s="5"/>
      <c r="AG52" s="5"/>
      <c r="AH52" s="5"/>
      <c r="AI52" s="5"/>
      <c r="AJ52" s="5"/>
      <c r="AK52" s="5"/>
      <c r="AL52" s="5"/>
      <c r="AM52" s="5"/>
      <c r="AN52" s="5"/>
      <c r="AO52" s="5"/>
      <c r="AP52" s="5"/>
      <c r="AQ52" s="5"/>
      <c r="AR52" s="5"/>
      <c r="AS52" s="5"/>
      <c r="AT52" s="5"/>
      <c r="AU52" s="5"/>
      <c r="AV52" s="5"/>
      <c r="AW52" s="5"/>
      <c r="AX52" s="5"/>
      <c r="AY52" s="5"/>
    </row>
    <row r="53" spans="1:51" s="3" customFormat="1" ht="18" customHeight="1" x14ac:dyDescent="0.25">
      <c r="A53" s="138" t="s">
        <v>0</v>
      </c>
      <c r="B53" s="320" t="s">
        <v>31</v>
      </c>
      <c r="C53" s="182"/>
      <c r="D53" s="177"/>
      <c r="E53" s="174">
        <v>1</v>
      </c>
      <c r="F53" s="153"/>
      <c r="G53" s="176" t="s">
        <v>16</v>
      </c>
      <c r="H53" s="186"/>
      <c r="I53" s="184" t="s">
        <v>17</v>
      </c>
      <c r="J53" s="72"/>
      <c r="K53" s="72">
        <f>WORKDAY($X53,-K$9,Settings!$D$4:$D$230)</f>
        <v>42531</v>
      </c>
      <c r="L53" s="72">
        <f>WORKDAY($X53,-L$9,Settings!$D$4:$D$230)</f>
        <v>42534</v>
      </c>
      <c r="M53" s="61">
        <f>WORKDAY($X53,-M$9,Settings!$D$4:$D$230)</f>
        <v>42541</v>
      </c>
      <c r="N53" s="61">
        <f>WORKDAY($X53,-N$9,Settings!$D$4:$D$230)</f>
        <v>42543</v>
      </c>
      <c r="O53" s="61">
        <f>WORKDAY($X53,-O$9,Settings!$D$4:$D$230)</f>
        <v>42545</v>
      </c>
      <c r="P53" s="61">
        <f>WORKDAY($X53,-P$9,Settings!$D$4:$D$230)</f>
        <v>42549</v>
      </c>
      <c r="Q53" s="61">
        <f>WORKDAY($X53,-Q$9,Settings!$D$4:$D$230)</f>
        <v>42552</v>
      </c>
      <c r="R53" s="61">
        <f>WORKDAY($X53,-R$9,Settings!$D$4:$D$230)</f>
        <v>42556</v>
      </c>
      <c r="S53" s="61">
        <f>WORKDAY($X53,-S$9,Settings!$D$4:$D$230)</f>
        <v>42562</v>
      </c>
      <c r="T53" s="61">
        <f>WORKDAY($X53,-T$9,Settings!$D$4:$D$230)</f>
        <v>42586</v>
      </c>
      <c r="U53" s="61">
        <f>WORKDAY($X53,-U$9,Settings!$D$4:$D$230)</f>
        <v>42591</v>
      </c>
      <c r="V53" s="134"/>
      <c r="W53" s="134"/>
      <c r="X53" s="206">
        <v>42601</v>
      </c>
      <c r="Y53" s="456" t="s">
        <v>322</v>
      </c>
      <c r="Z53" s="271"/>
      <c r="AA53" s="251"/>
      <c r="AB53" s="251"/>
      <c r="AC53" s="251"/>
      <c r="AD53" s="5"/>
      <c r="AE53" s="5"/>
      <c r="AF53" s="5"/>
      <c r="AG53" s="5"/>
      <c r="AH53" s="5"/>
      <c r="AI53" s="5"/>
      <c r="AJ53" s="5"/>
      <c r="AK53" s="5"/>
      <c r="AL53" s="5"/>
      <c r="AM53" s="5"/>
      <c r="AN53" s="5"/>
      <c r="AO53" s="5"/>
      <c r="AP53" s="5"/>
      <c r="AQ53" s="5"/>
      <c r="AR53" s="5"/>
      <c r="AS53" s="5"/>
      <c r="AT53" s="5"/>
      <c r="AU53" s="5"/>
      <c r="AV53" s="5"/>
      <c r="AW53" s="5"/>
      <c r="AX53" s="5"/>
      <c r="AY53" s="5"/>
    </row>
    <row r="54" spans="1:51" s="3" customFormat="1" ht="18" customHeight="1" thickBot="1" x14ac:dyDescent="0.3">
      <c r="A54" s="139" t="s">
        <v>0</v>
      </c>
      <c r="B54" s="175"/>
      <c r="C54" s="181"/>
      <c r="D54" s="178"/>
      <c r="E54" s="179"/>
      <c r="F54" s="154"/>
      <c r="G54" s="162"/>
      <c r="H54" s="187"/>
      <c r="I54" s="183" t="s">
        <v>18</v>
      </c>
      <c r="J54" s="73" t="s">
        <v>118</v>
      </c>
      <c r="K54" s="257">
        <v>42572</v>
      </c>
      <c r="L54" s="257">
        <v>42622</v>
      </c>
      <c r="M54" s="243">
        <v>42642</v>
      </c>
      <c r="N54" s="243">
        <f>IF(M54="","",WORKDAY(M54,M$10-N$10,Settings!$D$4:$D$161))</f>
        <v>42646</v>
      </c>
      <c r="O54" s="243">
        <f>IF(N54="","",WORKDAY(N54,N$10-O$10,Settings!$D$4:$D$161))</f>
        <v>42648</v>
      </c>
      <c r="P54" s="243">
        <f>IF(O54="","",WORKDAY(O54,O$10-P$10,Settings!$D$4:$D$161))</f>
        <v>42650</v>
      </c>
      <c r="Q54" s="243">
        <f>IF(P54="","",WORKDAY(P54,P$10-Q$10,Settings!$D$4:$D$161))</f>
        <v>42655</v>
      </c>
      <c r="R54" s="243">
        <f>IF(Q54="","",WORKDAY(Q54,Q$10-R$10,Settings!$D$4:$D$161))</f>
        <v>42657</v>
      </c>
      <c r="S54" s="243">
        <f>IF(R54="","",WORKDAY(R54,R$10-S$10,Settings!$D$4:$D$161))</f>
        <v>42661</v>
      </c>
      <c r="T54" s="243">
        <f>IF(S54="","",WORKDAY(S54,S$10-T$10,Settings!$D$4:$D$161))</f>
        <v>42676</v>
      </c>
      <c r="U54" s="243">
        <f>IF(T54="","",WORKDAY(T54,T$10-U$10,Settings!$D$4:$D$161))</f>
        <v>42677</v>
      </c>
      <c r="V54" s="244"/>
      <c r="W54" s="244"/>
      <c r="X54" s="239">
        <f>IF(U54="","",WORKDAY(U54,U$9-X$9,Settings!$D$4:$D$161))</f>
        <v>42684</v>
      </c>
      <c r="Y54" s="457"/>
      <c r="Z54" s="269"/>
      <c r="AA54" s="249"/>
      <c r="AB54" s="249"/>
      <c r="AC54" s="249"/>
      <c r="AD54" s="5"/>
      <c r="AE54" s="5"/>
      <c r="AF54" s="5"/>
      <c r="AG54" s="5"/>
      <c r="AH54" s="5"/>
      <c r="AI54" s="5"/>
      <c r="AJ54" s="5"/>
      <c r="AK54" s="5"/>
      <c r="AL54" s="5"/>
      <c r="AM54" s="5"/>
      <c r="AN54" s="5"/>
      <c r="AO54" s="5"/>
      <c r="AP54" s="5"/>
      <c r="AQ54" s="5"/>
      <c r="AR54" s="5"/>
      <c r="AS54" s="5"/>
      <c r="AT54" s="5"/>
      <c r="AU54" s="5"/>
      <c r="AV54" s="5"/>
      <c r="AW54" s="5"/>
      <c r="AX54" s="5"/>
      <c r="AY54" s="5"/>
    </row>
    <row r="55" spans="1:51" s="3" customFormat="1" ht="18" customHeight="1" x14ac:dyDescent="0.25">
      <c r="A55" s="138" t="s">
        <v>0</v>
      </c>
      <c r="B55" s="320" t="s">
        <v>31</v>
      </c>
      <c r="C55" s="182"/>
      <c r="D55" s="177"/>
      <c r="E55" s="174">
        <v>1</v>
      </c>
      <c r="F55" s="153"/>
      <c r="G55" s="176" t="s">
        <v>16</v>
      </c>
      <c r="H55" s="186"/>
      <c r="I55" s="184" t="s">
        <v>17</v>
      </c>
      <c r="J55" s="72"/>
      <c r="K55" s="72">
        <f>WORKDAY($X55,-K$9,Settings!$D$4:$D$230)</f>
        <v>42531</v>
      </c>
      <c r="L55" s="72">
        <f>WORKDAY($X55,-L$9,Settings!$D$4:$D$230)</f>
        <v>42534</v>
      </c>
      <c r="M55" s="61">
        <f>WORKDAY($X55,-M$9,Settings!$D$4:$D$230)</f>
        <v>42541</v>
      </c>
      <c r="N55" s="61">
        <f>WORKDAY($X55,-N$9,Settings!$D$4:$D$230)</f>
        <v>42543</v>
      </c>
      <c r="O55" s="61">
        <f>WORKDAY($X55,-O$9,Settings!$D$4:$D$230)</f>
        <v>42545</v>
      </c>
      <c r="P55" s="61">
        <f>WORKDAY($X55,-P$9,Settings!$D$4:$D$230)</f>
        <v>42549</v>
      </c>
      <c r="Q55" s="61">
        <f>WORKDAY($X55,-Q$9,Settings!$D$4:$D$230)</f>
        <v>42552</v>
      </c>
      <c r="R55" s="61">
        <f>WORKDAY($X55,-R$9,Settings!$D$4:$D$230)</f>
        <v>42556</v>
      </c>
      <c r="S55" s="61">
        <f>WORKDAY($X55,-S$9,Settings!$D$4:$D$230)</f>
        <v>42562</v>
      </c>
      <c r="T55" s="61">
        <f>WORKDAY($X55,-T$9,Settings!$D$4:$D$230)</f>
        <v>42586</v>
      </c>
      <c r="U55" s="61">
        <f>WORKDAY($X55,-U$9,Settings!$D$4:$D$230)</f>
        <v>42591</v>
      </c>
      <c r="V55" s="134"/>
      <c r="W55" s="134"/>
      <c r="X55" s="206">
        <v>42601</v>
      </c>
      <c r="Y55" s="457"/>
      <c r="Z55" s="271"/>
      <c r="AA55" s="251"/>
      <c r="AB55" s="251"/>
      <c r="AC55" s="251"/>
      <c r="AD55" s="5"/>
      <c r="AE55" s="5"/>
      <c r="AF55" s="5"/>
      <c r="AG55" s="5"/>
      <c r="AH55" s="5"/>
      <c r="AI55" s="5"/>
      <c r="AJ55" s="5"/>
      <c r="AK55" s="5"/>
      <c r="AL55" s="5"/>
      <c r="AM55" s="5"/>
      <c r="AN55" s="5"/>
      <c r="AO55" s="5"/>
      <c r="AP55" s="5"/>
      <c r="AQ55" s="5"/>
      <c r="AR55" s="5"/>
      <c r="AS55" s="5"/>
      <c r="AT55" s="5"/>
      <c r="AU55" s="5"/>
      <c r="AV55" s="5"/>
      <c r="AW55" s="5"/>
      <c r="AX55" s="5"/>
      <c r="AY55" s="5"/>
    </row>
    <row r="56" spans="1:51" s="3" customFormat="1" ht="18" customHeight="1" thickBot="1" x14ac:dyDescent="0.3">
      <c r="A56" s="139" t="s">
        <v>0</v>
      </c>
      <c r="B56" s="175"/>
      <c r="C56" s="181"/>
      <c r="D56" s="178"/>
      <c r="E56" s="179"/>
      <c r="F56" s="154"/>
      <c r="G56" s="162"/>
      <c r="H56" s="187"/>
      <c r="I56" s="183" t="s">
        <v>18</v>
      </c>
      <c r="J56" s="73" t="s">
        <v>118</v>
      </c>
      <c r="K56" s="257">
        <v>42572</v>
      </c>
      <c r="L56" s="257">
        <v>42622</v>
      </c>
      <c r="M56" s="243">
        <v>42642</v>
      </c>
      <c r="N56" s="243">
        <f>IF(M56="","",WORKDAY(M56,M$10-N$10,Settings!$D$4:$D$161))</f>
        <v>42646</v>
      </c>
      <c r="O56" s="243">
        <f>IF(N56="","",WORKDAY(N56,N$10-O$10,Settings!$D$4:$D$161))</f>
        <v>42648</v>
      </c>
      <c r="P56" s="243">
        <f>IF(O56="","",WORKDAY(O56,O$10-P$10,Settings!$D$4:$D$161))</f>
        <v>42650</v>
      </c>
      <c r="Q56" s="243">
        <f>IF(P56="","",WORKDAY(P56,P$10-Q$10,Settings!$D$4:$D$161))</f>
        <v>42655</v>
      </c>
      <c r="R56" s="243">
        <f>IF(Q56="","",WORKDAY(Q56,Q$10-R$10,Settings!$D$4:$D$161))</f>
        <v>42657</v>
      </c>
      <c r="S56" s="243">
        <f>IF(R56="","",WORKDAY(R56,R$10-S$10,Settings!$D$4:$D$161))</f>
        <v>42661</v>
      </c>
      <c r="T56" s="243">
        <f>IF(S56="","",WORKDAY(S56,S$10-T$10,Settings!$D$4:$D$161))</f>
        <v>42676</v>
      </c>
      <c r="U56" s="243">
        <f>IF(T56="","",WORKDAY(T56,T$10-U$10,Settings!$D$4:$D$161))</f>
        <v>42677</v>
      </c>
      <c r="V56" s="244"/>
      <c r="W56" s="244"/>
      <c r="X56" s="239">
        <f>IF(U56="","",WORKDAY(U56,U$9-X$9,Settings!$D$4:$D$161))</f>
        <v>42684</v>
      </c>
      <c r="Y56" s="457"/>
      <c r="Z56" s="269"/>
      <c r="AA56" s="249"/>
      <c r="AB56" s="249"/>
      <c r="AC56" s="249"/>
      <c r="AD56" s="5"/>
      <c r="AE56" s="5"/>
      <c r="AF56" s="5"/>
      <c r="AG56" s="5"/>
      <c r="AH56" s="5"/>
      <c r="AI56" s="5"/>
      <c r="AJ56" s="5"/>
      <c r="AK56" s="5"/>
      <c r="AL56" s="5"/>
      <c r="AM56" s="5"/>
      <c r="AN56" s="5"/>
      <c r="AO56" s="5"/>
      <c r="AP56" s="5"/>
      <c r="AQ56" s="5"/>
      <c r="AR56" s="5"/>
      <c r="AS56" s="5"/>
      <c r="AT56" s="5"/>
      <c r="AU56" s="5"/>
      <c r="AV56" s="5"/>
      <c r="AW56" s="5"/>
      <c r="AX56" s="5"/>
      <c r="AY56" s="5"/>
    </row>
    <row r="57" spans="1:51" s="3" customFormat="1" ht="18" customHeight="1" x14ac:dyDescent="0.25">
      <c r="A57" s="138" t="s">
        <v>0</v>
      </c>
      <c r="B57" s="320" t="s">
        <v>31</v>
      </c>
      <c r="C57" s="182"/>
      <c r="D57" s="177"/>
      <c r="E57" s="174">
        <v>1</v>
      </c>
      <c r="F57" s="153"/>
      <c r="G57" s="176" t="s">
        <v>16</v>
      </c>
      <c r="H57" s="186"/>
      <c r="I57" s="184" t="s">
        <v>17</v>
      </c>
      <c r="J57" s="72"/>
      <c r="K57" s="72">
        <f>WORKDAY($X57,-K$9,Settings!$D$4:$D$230)</f>
        <v>42531</v>
      </c>
      <c r="L57" s="72">
        <f>WORKDAY($X57,-L$9,Settings!$D$4:$D$230)</f>
        <v>42534</v>
      </c>
      <c r="M57" s="61">
        <f>WORKDAY($X57,-M$9,Settings!$D$4:$D$230)</f>
        <v>42541</v>
      </c>
      <c r="N57" s="61">
        <f>WORKDAY($X57,-N$9,Settings!$D$4:$D$230)</f>
        <v>42543</v>
      </c>
      <c r="O57" s="61">
        <f>WORKDAY($X57,-O$9,Settings!$D$4:$D$230)</f>
        <v>42545</v>
      </c>
      <c r="P57" s="61">
        <f>WORKDAY($X57,-P$9,Settings!$D$4:$D$230)</f>
        <v>42549</v>
      </c>
      <c r="Q57" s="61">
        <f>WORKDAY($X57,-Q$9,Settings!$D$4:$D$230)</f>
        <v>42552</v>
      </c>
      <c r="R57" s="61">
        <f>WORKDAY($X57,-R$9,Settings!$D$4:$D$230)</f>
        <v>42556</v>
      </c>
      <c r="S57" s="61">
        <f>WORKDAY($X57,-S$9,Settings!$D$4:$D$230)</f>
        <v>42562</v>
      </c>
      <c r="T57" s="61">
        <f>WORKDAY($X57,-T$9,Settings!$D$4:$D$230)</f>
        <v>42586</v>
      </c>
      <c r="U57" s="61">
        <f>WORKDAY($X57,-U$9,Settings!$D$4:$D$230)</f>
        <v>42591</v>
      </c>
      <c r="V57" s="134"/>
      <c r="W57" s="134"/>
      <c r="X57" s="206">
        <v>42601</v>
      </c>
      <c r="Y57" s="457"/>
      <c r="Z57" s="271"/>
      <c r="AA57" s="251"/>
      <c r="AB57" s="251"/>
      <c r="AC57" s="251"/>
      <c r="AD57" s="5"/>
      <c r="AE57" s="5"/>
      <c r="AF57" s="5"/>
      <c r="AG57" s="5"/>
      <c r="AH57" s="5"/>
      <c r="AI57" s="5"/>
      <c r="AJ57" s="5"/>
      <c r="AK57" s="5"/>
      <c r="AL57" s="5"/>
      <c r="AM57" s="5"/>
      <c r="AN57" s="5"/>
      <c r="AO57" s="5"/>
      <c r="AP57" s="5"/>
      <c r="AQ57" s="5"/>
      <c r="AR57" s="5"/>
      <c r="AS57" s="5"/>
      <c r="AT57" s="5"/>
      <c r="AU57" s="5"/>
      <c r="AV57" s="5"/>
      <c r="AW57" s="5"/>
      <c r="AX57" s="5"/>
      <c r="AY57" s="5"/>
    </row>
    <row r="58" spans="1:51" s="3" customFormat="1" ht="18" customHeight="1" thickBot="1" x14ac:dyDescent="0.3">
      <c r="A58" s="139" t="s">
        <v>0</v>
      </c>
      <c r="B58" s="175"/>
      <c r="C58" s="181"/>
      <c r="D58" s="178"/>
      <c r="E58" s="179"/>
      <c r="F58" s="154"/>
      <c r="G58" s="162"/>
      <c r="H58" s="187"/>
      <c r="I58" s="183" t="s">
        <v>18</v>
      </c>
      <c r="J58" s="73" t="s">
        <v>118</v>
      </c>
      <c r="K58" s="257">
        <v>42572</v>
      </c>
      <c r="L58" s="257">
        <v>42622</v>
      </c>
      <c r="M58" s="243">
        <v>42642</v>
      </c>
      <c r="N58" s="243">
        <f>IF(M58="","",WORKDAY(M58,M$10-N$10,Settings!$D$4:$D$161))</f>
        <v>42646</v>
      </c>
      <c r="O58" s="243">
        <f>IF(N58="","",WORKDAY(N58,N$10-O$10,Settings!$D$4:$D$161))</f>
        <v>42648</v>
      </c>
      <c r="P58" s="243">
        <f>IF(O58="","",WORKDAY(O58,O$10-P$10,Settings!$D$4:$D$161))</f>
        <v>42650</v>
      </c>
      <c r="Q58" s="243">
        <f>IF(P58="","",WORKDAY(P58,P$10-Q$10,Settings!$D$4:$D$161))</f>
        <v>42655</v>
      </c>
      <c r="R58" s="243">
        <f>IF(Q58="","",WORKDAY(Q58,Q$10-R$10,Settings!$D$4:$D$161))</f>
        <v>42657</v>
      </c>
      <c r="S58" s="243">
        <f>IF(R58="","",WORKDAY(R58,R$10-S$10,Settings!$D$4:$D$161))</f>
        <v>42661</v>
      </c>
      <c r="T58" s="243">
        <f>IF(S58="","",WORKDAY(S58,S$10-T$10,Settings!$D$4:$D$161))</f>
        <v>42676</v>
      </c>
      <c r="U58" s="243">
        <f>IF(T58="","",WORKDAY(T58,T$10-U$10,Settings!$D$4:$D$161))</f>
        <v>42677</v>
      </c>
      <c r="V58" s="244"/>
      <c r="W58" s="244"/>
      <c r="X58" s="239">
        <f>IF(U58="","",WORKDAY(U58,U$9-X$9,Settings!$D$4:$D$161))</f>
        <v>42684</v>
      </c>
      <c r="Y58" s="457"/>
      <c r="Z58" s="269"/>
      <c r="AA58" s="249"/>
      <c r="AB58" s="249"/>
      <c r="AC58" s="249"/>
      <c r="AD58" s="5"/>
      <c r="AE58" s="5"/>
      <c r="AF58" s="5"/>
      <c r="AG58" s="5"/>
      <c r="AH58" s="5"/>
      <c r="AI58" s="5"/>
      <c r="AJ58" s="5"/>
      <c r="AK58" s="5"/>
      <c r="AL58" s="5"/>
      <c r="AM58" s="5"/>
      <c r="AN58" s="5"/>
      <c r="AO58" s="5"/>
      <c r="AP58" s="5"/>
      <c r="AQ58" s="5"/>
      <c r="AR58" s="5"/>
      <c r="AS58" s="5"/>
      <c r="AT58" s="5"/>
      <c r="AU58" s="5"/>
      <c r="AV58" s="5"/>
      <c r="AW58" s="5"/>
      <c r="AX58" s="5"/>
      <c r="AY58" s="5"/>
    </row>
    <row r="59" spans="1:51" s="3" customFormat="1" ht="18" customHeight="1" x14ac:dyDescent="0.25">
      <c r="A59" s="138" t="s">
        <v>0</v>
      </c>
      <c r="B59" s="320" t="s">
        <v>31</v>
      </c>
      <c r="C59" s="182"/>
      <c r="D59" s="177"/>
      <c r="E59" s="174">
        <v>1</v>
      </c>
      <c r="F59" s="153"/>
      <c r="G59" s="176" t="s">
        <v>16</v>
      </c>
      <c r="H59" s="186"/>
      <c r="I59" s="184" t="s">
        <v>17</v>
      </c>
      <c r="J59" s="72"/>
      <c r="K59" s="72">
        <f>WORKDAY($X59,-K$9,Settings!$D$4:$D$230)</f>
        <v>42531</v>
      </c>
      <c r="L59" s="72">
        <f>WORKDAY($X59,-L$9,Settings!$D$4:$D$230)</f>
        <v>42534</v>
      </c>
      <c r="M59" s="61">
        <f>WORKDAY($X59,-M$9,Settings!$D$4:$D$230)</f>
        <v>42541</v>
      </c>
      <c r="N59" s="61">
        <f>WORKDAY($X59,-N$9,Settings!$D$4:$D$230)</f>
        <v>42543</v>
      </c>
      <c r="O59" s="61">
        <f>WORKDAY($X59,-O$9,Settings!$D$4:$D$230)</f>
        <v>42545</v>
      </c>
      <c r="P59" s="61">
        <f>WORKDAY($X59,-P$9,Settings!$D$4:$D$230)</f>
        <v>42549</v>
      </c>
      <c r="Q59" s="61">
        <f>WORKDAY($X59,-Q$9,Settings!$D$4:$D$230)</f>
        <v>42552</v>
      </c>
      <c r="R59" s="61">
        <f>WORKDAY($X59,-R$9,Settings!$D$4:$D$230)</f>
        <v>42556</v>
      </c>
      <c r="S59" s="61">
        <f>WORKDAY($X59,-S$9,Settings!$D$4:$D$230)</f>
        <v>42562</v>
      </c>
      <c r="T59" s="61">
        <f>WORKDAY($X59,-T$9,Settings!$D$4:$D$230)</f>
        <v>42586</v>
      </c>
      <c r="U59" s="61">
        <f>WORKDAY($X59,-U$9,Settings!$D$4:$D$230)</f>
        <v>42591</v>
      </c>
      <c r="V59" s="134"/>
      <c r="W59" s="134"/>
      <c r="X59" s="206">
        <v>42601</v>
      </c>
      <c r="Y59" s="457"/>
      <c r="Z59" s="271"/>
      <c r="AA59" s="251"/>
      <c r="AB59" s="251"/>
      <c r="AC59" s="251"/>
      <c r="AD59" s="5"/>
      <c r="AE59" s="5"/>
      <c r="AF59" s="5"/>
      <c r="AG59" s="5"/>
      <c r="AH59" s="5"/>
      <c r="AI59" s="5"/>
      <c r="AJ59" s="5"/>
      <c r="AK59" s="5"/>
      <c r="AL59" s="5"/>
      <c r="AM59" s="5"/>
      <c r="AN59" s="5"/>
      <c r="AO59" s="5"/>
      <c r="AP59" s="5"/>
      <c r="AQ59" s="5"/>
      <c r="AR59" s="5"/>
      <c r="AS59" s="5"/>
      <c r="AT59" s="5"/>
      <c r="AU59" s="5"/>
      <c r="AV59" s="5"/>
      <c r="AW59" s="5"/>
      <c r="AX59" s="5"/>
      <c r="AY59" s="5"/>
    </row>
    <row r="60" spans="1:51" s="3" customFormat="1" ht="18" customHeight="1" thickBot="1" x14ac:dyDescent="0.3">
      <c r="A60" s="139" t="s">
        <v>0</v>
      </c>
      <c r="B60" s="175"/>
      <c r="C60" s="181"/>
      <c r="D60" s="178"/>
      <c r="E60" s="179"/>
      <c r="F60" s="154"/>
      <c r="G60" s="162"/>
      <c r="H60" s="187"/>
      <c r="I60" s="183" t="s">
        <v>18</v>
      </c>
      <c r="J60" s="73" t="s">
        <v>118</v>
      </c>
      <c r="K60" s="257">
        <v>42572</v>
      </c>
      <c r="L60" s="257">
        <v>42622</v>
      </c>
      <c r="M60" s="243">
        <v>42642</v>
      </c>
      <c r="N60" s="243">
        <f>IF(M60="","",WORKDAY(M60,M$10-N$10,Settings!$D$4:$D$161))</f>
        <v>42646</v>
      </c>
      <c r="O60" s="243">
        <f>IF(N60="","",WORKDAY(N60,N$10-O$10,Settings!$D$4:$D$161))</f>
        <v>42648</v>
      </c>
      <c r="P60" s="243">
        <f>IF(O60="","",WORKDAY(O60,O$10-P$10,Settings!$D$4:$D$161))</f>
        <v>42650</v>
      </c>
      <c r="Q60" s="243">
        <f>IF(P60="","",WORKDAY(P60,P$10-Q$10,Settings!$D$4:$D$161))</f>
        <v>42655</v>
      </c>
      <c r="R60" s="243">
        <f>IF(Q60="","",WORKDAY(Q60,Q$10-R$10,Settings!$D$4:$D$161))</f>
        <v>42657</v>
      </c>
      <c r="S60" s="243">
        <f>IF(R60="","",WORKDAY(R60,R$10-S$10,Settings!$D$4:$D$161))</f>
        <v>42661</v>
      </c>
      <c r="T60" s="243">
        <f>IF(S60="","",WORKDAY(S60,S$10-T$10,Settings!$D$4:$D$161))</f>
        <v>42676</v>
      </c>
      <c r="U60" s="243">
        <f>IF(T60="","",WORKDAY(T60,T$10-U$10,Settings!$D$4:$D$161))</f>
        <v>42677</v>
      </c>
      <c r="V60" s="244"/>
      <c r="W60" s="244"/>
      <c r="X60" s="239">
        <f>IF(U60="","",WORKDAY(U60,U$9-X$9,Settings!$D$4:$D$161))</f>
        <v>42684</v>
      </c>
      <c r="Y60" s="457"/>
      <c r="Z60" s="269"/>
      <c r="AA60" s="249"/>
      <c r="AB60" s="249"/>
      <c r="AC60" s="249"/>
      <c r="AD60" s="5"/>
      <c r="AE60" s="5"/>
      <c r="AF60" s="5"/>
      <c r="AG60" s="5"/>
      <c r="AH60" s="5"/>
      <c r="AI60" s="5"/>
      <c r="AJ60" s="5"/>
      <c r="AK60" s="5"/>
      <c r="AL60" s="5"/>
      <c r="AM60" s="5"/>
      <c r="AN60" s="5"/>
      <c r="AO60" s="5"/>
      <c r="AP60" s="5"/>
      <c r="AQ60" s="5"/>
      <c r="AR60" s="5"/>
      <c r="AS60" s="5"/>
      <c r="AT60" s="5"/>
      <c r="AU60" s="5"/>
      <c r="AV60" s="5"/>
      <c r="AW60" s="5"/>
      <c r="AX60" s="5"/>
      <c r="AY60" s="5"/>
    </row>
    <row r="61" spans="1:51" s="3" customFormat="1" ht="18" customHeight="1" x14ac:dyDescent="0.25">
      <c r="A61" s="138" t="s">
        <v>0</v>
      </c>
      <c r="B61" s="320" t="s">
        <v>31</v>
      </c>
      <c r="C61" s="182"/>
      <c r="D61" s="177"/>
      <c r="E61" s="174">
        <v>1</v>
      </c>
      <c r="F61" s="153"/>
      <c r="G61" s="176" t="s">
        <v>16</v>
      </c>
      <c r="H61" s="186"/>
      <c r="I61" s="184" t="s">
        <v>17</v>
      </c>
      <c r="J61" s="72"/>
      <c r="K61" s="72">
        <f>WORKDAY($X61,-K$9,Settings!$D$4:$D$230)</f>
        <v>42531</v>
      </c>
      <c r="L61" s="72">
        <f>WORKDAY($X61,-L$9,Settings!$D$4:$D$230)</f>
        <v>42534</v>
      </c>
      <c r="M61" s="61">
        <f>WORKDAY($X61,-M$9,Settings!$D$4:$D$230)</f>
        <v>42541</v>
      </c>
      <c r="N61" s="61">
        <f>WORKDAY($X61,-N$9,Settings!$D$4:$D$230)</f>
        <v>42543</v>
      </c>
      <c r="O61" s="61">
        <f>WORKDAY($X61,-O$9,Settings!$D$4:$D$230)</f>
        <v>42545</v>
      </c>
      <c r="P61" s="61">
        <f>WORKDAY($X61,-P$9,Settings!$D$4:$D$230)</f>
        <v>42549</v>
      </c>
      <c r="Q61" s="61">
        <f>WORKDAY($X61,-Q$9,Settings!$D$4:$D$230)</f>
        <v>42552</v>
      </c>
      <c r="R61" s="61">
        <f>WORKDAY($X61,-R$9,Settings!$D$4:$D$230)</f>
        <v>42556</v>
      </c>
      <c r="S61" s="61">
        <f>WORKDAY($X61,-S$9,Settings!$D$4:$D$230)</f>
        <v>42562</v>
      </c>
      <c r="T61" s="61">
        <f>WORKDAY($X61,-T$9,Settings!$D$4:$D$230)</f>
        <v>42586</v>
      </c>
      <c r="U61" s="61">
        <f>WORKDAY($X61,-U$9,Settings!$D$4:$D$230)</f>
        <v>42591</v>
      </c>
      <c r="V61" s="134"/>
      <c r="W61" s="134"/>
      <c r="X61" s="206">
        <v>42601</v>
      </c>
      <c r="Y61" s="457"/>
      <c r="Z61" s="271"/>
      <c r="AA61" s="251"/>
      <c r="AB61" s="251"/>
      <c r="AC61" s="251"/>
      <c r="AD61" s="5"/>
      <c r="AE61" s="5"/>
      <c r="AF61" s="5"/>
      <c r="AG61" s="5"/>
      <c r="AH61" s="5"/>
      <c r="AI61" s="5"/>
      <c r="AJ61" s="5"/>
      <c r="AK61" s="5"/>
      <c r="AL61" s="5"/>
      <c r="AM61" s="5"/>
      <c r="AN61" s="5"/>
      <c r="AO61" s="5"/>
      <c r="AP61" s="5"/>
      <c r="AQ61" s="5"/>
      <c r="AR61" s="5"/>
      <c r="AS61" s="5"/>
      <c r="AT61" s="5"/>
      <c r="AU61" s="5"/>
      <c r="AV61" s="5"/>
      <c r="AW61" s="5"/>
      <c r="AX61" s="5"/>
      <c r="AY61" s="5"/>
    </row>
    <row r="62" spans="1:51" s="3" customFormat="1" ht="18" customHeight="1" thickBot="1" x14ac:dyDescent="0.3">
      <c r="A62" s="139" t="s">
        <v>0</v>
      </c>
      <c r="B62" s="175"/>
      <c r="C62" s="181"/>
      <c r="D62" s="178"/>
      <c r="E62" s="179"/>
      <c r="F62" s="154"/>
      <c r="G62" s="162"/>
      <c r="H62" s="187"/>
      <c r="I62" s="183" t="s">
        <v>18</v>
      </c>
      <c r="J62" s="73" t="s">
        <v>118</v>
      </c>
      <c r="K62" s="257">
        <v>42572</v>
      </c>
      <c r="L62" s="257">
        <v>42622</v>
      </c>
      <c r="M62" s="243">
        <v>42642</v>
      </c>
      <c r="N62" s="243">
        <f>IF(M62="","",WORKDAY(M62,M$10-N$10,Settings!$D$4:$D$161))</f>
        <v>42646</v>
      </c>
      <c r="O62" s="243">
        <f>IF(N62="","",WORKDAY(N62,N$10-O$10,Settings!$D$4:$D$161))</f>
        <v>42648</v>
      </c>
      <c r="P62" s="243">
        <f>IF(O62="","",WORKDAY(O62,O$10-P$10,Settings!$D$4:$D$161))</f>
        <v>42650</v>
      </c>
      <c r="Q62" s="243">
        <f>IF(P62="","",WORKDAY(P62,P$10-Q$10,Settings!$D$4:$D$161))</f>
        <v>42655</v>
      </c>
      <c r="R62" s="243">
        <f>IF(Q62="","",WORKDAY(Q62,Q$10-R$10,Settings!$D$4:$D$161))</f>
        <v>42657</v>
      </c>
      <c r="S62" s="243">
        <f>IF(R62="","",WORKDAY(R62,R$10-S$10,Settings!$D$4:$D$161))</f>
        <v>42661</v>
      </c>
      <c r="T62" s="243">
        <f>IF(S62="","",WORKDAY(S62,S$10-T$10,Settings!$D$4:$D$161))</f>
        <v>42676</v>
      </c>
      <c r="U62" s="243">
        <f>IF(T62="","",WORKDAY(T62,T$10-U$10,Settings!$D$4:$D$161))</f>
        <v>42677</v>
      </c>
      <c r="V62" s="244"/>
      <c r="W62" s="244"/>
      <c r="X62" s="239">
        <f>IF(U62="","",WORKDAY(U62,U$9-X$9,Settings!$D$4:$D$161))</f>
        <v>42684</v>
      </c>
      <c r="Y62" s="457"/>
      <c r="Z62" s="269"/>
      <c r="AA62" s="249"/>
      <c r="AB62" s="249"/>
      <c r="AC62" s="249"/>
      <c r="AD62" s="5"/>
      <c r="AE62" s="5"/>
      <c r="AF62" s="5"/>
      <c r="AG62" s="5"/>
      <c r="AH62" s="5"/>
      <c r="AI62" s="5"/>
      <c r="AJ62" s="5"/>
      <c r="AK62" s="5"/>
      <c r="AL62" s="5"/>
      <c r="AM62" s="5"/>
      <c r="AN62" s="5"/>
      <c r="AO62" s="5"/>
      <c r="AP62" s="5"/>
      <c r="AQ62" s="5"/>
      <c r="AR62" s="5"/>
      <c r="AS62" s="5"/>
      <c r="AT62" s="5"/>
      <c r="AU62" s="5"/>
      <c r="AV62" s="5"/>
      <c r="AW62" s="5"/>
      <c r="AX62" s="5"/>
      <c r="AY62" s="5"/>
    </row>
    <row r="63" spans="1:51" s="3" customFormat="1" ht="18" customHeight="1" x14ac:dyDescent="0.25">
      <c r="A63" s="138" t="s">
        <v>0</v>
      </c>
      <c r="B63" s="320" t="s">
        <v>31</v>
      </c>
      <c r="C63" s="182"/>
      <c r="D63" s="177"/>
      <c r="E63" s="174">
        <v>1</v>
      </c>
      <c r="F63" s="153"/>
      <c r="G63" s="176" t="s">
        <v>16</v>
      </c>
      <c r="H63" s="186"/>
      <c r="I63" s="184" t="s">
        <v>17</v>
      </c>
      <c r="J63" s="72"/>
      <c r="K63" s="72">
        <f>WORKDAY($X63,-K$9,Settings!$D$4:$D$230)</f>
        <v>42531</v>
      </c>
      <c r="L63" s="72">
        <f>WORKDAY($X63,-L$9,Settings!$D$4:$D$230)</f>
        <v>42534</v>
      </c>
      <c r="M63" s="61">
        <f>WORKDAY($X63,-M$9,Settings!$D$4:$D$230)</f>
        <v>42541</v>
      </c>
      <c r="N63" s="61">
        <f>WORKDAY($X63,-N$9,Settings!$D$4:$D$230)</f>
        <v>42543</v>
      </c>
      <c r="O63" s="61">
        <f>WORKDAY($X63,-O$9,Settings!$D$4:$D$230)</f>
        <v>42545</v>
      </c>
      <c r="P63" s="61">
        <f>WORKDAY($X63,-P$9,Settings!$D$4:$D$230)</f>
        <v>42549</v>
      </c>
      <c r="Q63" s="61">
        <f>WORKDAY($X63,-Q$9,Settings!$D$4:$D$230)</f>
        <v>42552</v>
      </c>
      <c r="R63" s="61">
        <f>WORKDAY($X63,-R$9,Settings!$D$4:$D$230)</f>
        <v>42556</v>
      </c>
      <c r="S63" s="61">
        <f>WORKDAY($X63,-S$9,Settings!$D$4:$D$230)</f>
        <v>42562</v>
      </c>
      <c r="T63" s="61">
        <f>WORKDAY($X63,-T$9,Settings!$D$4:$D$230)</f>
        <v>42586</v>
      </c>
      <c r="U63" s="61">
        <f>WORKDAY($X63,-U$9,Settings!$D$4:$D$230)</f>
        <v>42591</v>
      </c>
      <c r="V63" s="134"/>
      <c r="W63" s="134"/>
      <c r="X63" s="206">
        <v>42601</v>
      </c>
      <c r="Y63" s="457"/>
      <c r="Z63" s="271"/>
      <c r="AA63" s="251"/>
      <c r="AB63" s="251"/>
      <c r="AC63" s="251"/>
      <c r="AD63" s="5"/>
      <c r="AE63" s="5"/>
      <c r="AF63" s="5"/>
      <c r="AG63" s="5"/>
      <c r="AH63" s="5"/>
      <c r="AI63" s="5"/>
      <c r="AJ63" s="5"/>
      <c r="AK63" s="5"/>
      <c r="AL63" s="5"/>
      <c r="AM63" s="5"/>
      <c r="AN63" s="5"/>
      <c r="AO63" s="5"/>
      <c r="AP63" s="5"/>
      <c r="AQ63" s="5"/>
      <c r="AR63" s="5"/>
      <c r="AS63" s="5"/>
      <c r="AT63" s="5"/>
      <c r="AU63" s="5"/>
      <c r="AV63" s="5"/>
      <c r="AW63" s="5"/>
      <c r="AX63" s="5"/>
      <c r="AY63" s="5"/>
    </row>
    <row r="64" spans="1:51" s="3" customFormat="1" ht="18" customHeight="1" thickBot="1" x14ac:dyDescent="0.3">
      <c r="A64" s="139" t="s">
        <v>0</v>
      </c>
      <c r="B64" s="175"/>
      <c r="C64" s="181"/>
      <c r="D64" s="178"/>
      <c r="E64" s="179"/>
      <c r="F64" s="154"/>
      <c r="G64" s="162"/>
      <c r="H64" s="187"/>
      <c r="I64" s="183" t="s">
        <v>18</v>
      </c>
      <c r="J64" s="73" t="s">
        <v>118</v>
      </c>
      <c r="K64" s="257">
        <v>42572</v>
      </c>
      <c r="L64" s="257">
        <v>42622</v>
      </c>
      <c r="M64" s="243">
        <v>42642</v>
      </c>
      <c r="N64" s="243">
        <f>IF(M64="","",WORKDAY(M64,M$10-N$10,Settings!$D$4:$D$161))</f>
        <v>42646</v>
      </c>
      <c r="O64" s="243">
        <f>IF(N64="","",WORKDAY(N64,N$10-O$10,Settings!$D$4:$D$161))</f>
        <v>42648</v>
      </c>
      <c r="P64" s="243">
        <f>IF(O64="","",WORKDAY(O64,O$10-P$10,Settings!$D$4:$D$161))</f>
        <v>42650</v>
      </c>
      <c r="Q64" s="243">
        <f>IF(P64="","",WORKDAY(P64,P$10-Q$10,Settings!$D$4:$D$161))</f>
        <v>42655</v>
      </c>
      <c r="R64" s="243">
        <f>IF(Q64="","",WORKDAY(Q64,Q$10-R$10,Settings!$D$4:$D$161))</f>
        <v>42657</v>
      </c>
      <c r="S64" s="243">
        <f>IF(R64="","",WORKDAY(R64,R$10-S$10,Settings!$D$4:$D$161))</f>
        <v>42661</v>
      </c>
      <c r="T64" s="243">
        <f>IF(S64="","",WORKDAY(S64,S$10-T$10,Settings!$D$4:$D$161))</f>
        <v>42676</v>
      </c>
      <c r="U64" s="243">
        <f>IF(T64="","",WORKDAY(T64,T$10-U$10,Settings!$D$4:$D$161))</f>
        <v>42677</v>
      </c>
      <c r="V64" s="244"/>
      <c r="W64" s="244"/>
      <c r="X64" s="239">
        <f>IF(U64="","",WORKDAY(U64,U$9-X$9,Settings!$D$4:$D$161))</f>
        <v>42684</v>
      </c>
      <c r="Y64" s="457"/>
      <c r="Z64" s="269"/>
      <c r="AA64" s="249"/>
      <c r="AB64" s="249"/>
      <c r="AC64" s="249"/>
      <c r="AD64" s="5"/>
      <c r="AE64" s="5"/>
      <c r="AF64" s="5"/>
      <c r="AG64" s="5"/>
      <c r="AH64" s="5"/>
      <c r="AI64" s="5"/>
      <c r="AJ64" s="5"/>
      <c r="AK64" s="5"/>
      <c r="AL64" s="5"/>
      <c r="AM64" s="5"/>
      <c r="AN64" s="5"/>
      <c r="AO64" s="5"/>
      <c r="AP64" s="5"/>
      <c r="AQ64" s="5"/>
      <c r="AR64" s="5"/>
      <c r="AS64" s="5"/>
      <c r="AT64" s="5"/>
      <c r="AU64" s="5"/>
      <c r="AV64" s="5"/>
      <c r="AW64" s="5"/>
      <c r="AX64" s="5"/>
      <c r="AY64" s="5"/>
    </row>
    <row r="65" spans="1:51" s="3" customFormat="1" ht="18" customHeight="1" x14ac:dyDescent="0.25">
      <c r="A65" s="138" t="s">
        <v>0</v>
      </c>
      <c r="B65" s="320" t="s">
        <v>31</v>
      </c>
      <c r="C65" s="182"/>
      <c r="D65" s="177"/>
      <c r="E65" s="174">
        <v>1</v>
      </c>
      <c r="F65" s="153"/>
      <c r="G65" s="176" t="s">
        <v>16</v>
      </c>
      <c r="H65" s="186"/>
      <c r="I65" s="184" t="s">
        <v>17</v>
      </c>
      <c r="J65" s="72"/>
      <c r="K65" s="72">
        <f>WORKDAY($X65,-K$9,Settings!$D$4:$D$230)</f>
        <v>42531</v>
      </c>
      <c r="L65" s="72">
        <f>WORKDAY($X65,-L$9,Settings!$D$4:$D$230)</f>
        <v>42534</v>
      </c>
      <c r="M65" s="61">
        <f>WORKDAY($X65,-M$9,Settings!$D$4:$D$230)</f>
        <v>42541</v>
      </c>
      <c r="N65" s="61">
        <f>WORKDAY($X65,-N$9,Settings!$D$4:$D$230)</f>
        <v>42543</v>
      </c>
      <c r="O65" s="61">
        <f>WORKDAY($X65,-O$9,Settings!$D$4:$D$230)</f>
        <v>42545</v>
      </c>
      <c r="P65" s="61">
        <f>WORKDAY($X65,-P$9,Settings!$D$4:$D$230)</f>
        <v>42549</v>
      </c>
      <c r="Q65" s="61">
        <f>WORKDAY($X65,-Q$9,Settings!$D$4:$D$230)</f>
        <v>42552</v>
      </c>
      <c r="R65" s="61">
        <f>WORKDAY($X65,-R$9,Settings!$D$4:$D$230)</f>
        <v>42556</v>
      </c>
      <c r="S65" s="61">
        <f>WORKDAY($X65,-S$9,Settings!$D$4:$D$230)</f>
        <v>42562</v>
      </c>
      <c r="T65" s="61">
        <f>WORKDAY($X65,-T$9,Settings!$D$4:$D$230)</f>
        <v>42586</v>
      </c>
      <c r="U65" s="61">
        <f>WORKDAY($X65,-U$9,Settings!$D$4:$D$230)</f>
        <v>42591</v>
      </c>
      <c r="V65" s="134"/>
      <c r="W65" s="134"/>
      <c r="X65" s="206">
        <v>42601</v>
      </c>
      <c r="Y65" s="457"/>
      <c r="Z65" s="271"/>
      <c r="AA65" s="251"/>
      <c r="AB65" s="251"/>
      <c r="AC65" s="251"/>
      <c r="AD65" s="5"/>
      <c r="AE65" s="5"/>
      <c r="AF65" s="5"/>
      <c r="AG65" s="5"/>
      <c r="AH65" s="5"/>
      <c r="AI65" s="5"/>
      <c r="AJ65" s="5"/>
      <c r="AK65" s="5"/>
      <c r="AL65" s="5"/>
      <c r="AM65" s="5"/>
      <c r="AN65" s="5"/>
      <c r="AO65" s="5"/>
      <c r="AP65" s="5"/>
      <c r="AQ65" s="5"/>
      <c r="AR65" s="5"/>
      <c r="AS65" s="5"/>
      <c r="AT65" s="5"/>
      <c r="AU65" s="5"/>
      <c r="AV65" s="5"/>
      <c r="AW65" s="5"/>
      <c r="AX65" s="5"/>
      <c r="AY65" s="5"/>
    </row>
    <row r="66" spans="1:51" s="3" customFormat="1" ht="18" customHeight="1" thickBot="1" x14ac:dyDescent="0.3">
      <c r="A66" s="139" t="s">
        <v>0</v>
      </c>
      <c r="B66" s="175"/>
      <c r="C66" s="181"/>
      <c r="D66" s="178"/>
      <c r="E66" s="179"/>
      <c r="F66" s="154"/>
      <c r="G66" s="162"/>
      <c r="H66" s="187"/>
      <c r="I66" s="183" t="s">
        <v>18</v>
      </c>
      <c r="J66" s="73" t="s">
        <v>118</v>
      </c>
      <c r="K66" s="257">
        <v>42572</v>
      </c>
      <c r="L66" s="257">
        <v>42622</v>
      </c>
      <c r="M66" s="243">
        <v>42642</v>
      </c>
      <c r="N66" s="243">
        <f>IF(M66="","",WORKDAY(M66,M$10-N$10,Settings!$D$4:$D$161))</f>
        <v>42646</v>
      </c>
      <c r="O66" s="243">
        <f>IF(N66="","",WORKDAY(N66,N$10-O$10,Settings!$D$4:$D$161))</f>
        <v>42648</v>
      </c>
      <c r="P66" s="243">
        <f>IF(O66="","",WORKDAY(O66,O$10-P$10,Settings!$D$4:$D$161))</f>
        <v>42650</v>
      </c>
      <c r="Q66" s="243">
        <f>IF(P66="","",WORKDAY(P66,P$10-Q$10,Settings!$D$4:$D$161))</f>
        <v>42655</v>
      </c>
      <c r="R66" s="243">
        <f>IF(Q66="","",WORKDAY(Q66,Q$10-R$10,Settings!$D$4:$D$161))</f>
        <v>42657</v>
      </c>
      <c r="S66" s="243">
        <f>IF(R66="","",WORKDAY(R66,R$10-S$10,Settings!$D$4:$D$161))</f>
        <v>42661</v>
      </c>
      <c r="T66" s="243">
        <f>IF(S66="","",WORKDAY(S66,S$10-T$10,Settings!$D$4:$D$161))</f>
        <v>42676</v>
      </c>
      <c r="U66" s="243">
        <f>IF(T66="","",WORKDAY(T66,T$10-U$10,Settings!$D$4:$D$161))</f>
        <v>42677</v>
      </c>
      <c r="V66" s="244"/>
      <c r="W66" s="244"/>
      <c r="X66" s="239">
        <f>IF(U66="","",WORKDAY(U66,U$9-X$9,Settings!$D$4:$D$161))</f>
        <v>42684</v>
      </c>
      <c r="Y66" s="458"/>
      <c r="Z66" s="269"/>
      <c r="AA66" s="249"/>
      <c r="AB66" s="249"/>
      <c r="AC66" s="249"/>
      <c r="AD66" s="5"/>
      <c r="AE66" s="5"/>
      <c r="AF66" s="5"/>
      <c r="AG66" s="5"/>
      <c r="AH66" s="5"/>
      <c r="AI66" s="5"/>
      <c r="AJ66" s="5"/>
      <c r="AK66" s="5"/>
      <c r="AL66" s="5"/>
      <c r="AM66" s="5"/>
      <c r="AN66" s="5"/>
      <c r="AO66" s="5"/>
      <c r="AP66" s="5"/>
      <c r="AQ66" s="5"/>
      <c r="AR66" s="5"/>
      <c r="AS66" s="5"/>
      <c r="AT66" s="5"/>
      <c r="AU66" s="5"/>
      <c r="AV66" s="5"/>
      <c r="AW66" s="5"/>
      <c r="AX66" s="5"/>
      <c r="AY66" s="5"/>
    </row>
    <row r="67" spans="1:51" s="3" customFormat="1" ht="18" customHeight="1" x14ac:dyDescent="0.25">
      <c r="A67" s="138" t="s">
        <v>0</v>
      </c>
      <c r="B67" s="320" t="s">
        <v>31</v>
      </c>
      <c r="C67" s="182"/>
      <c r="D67" s="177"/>
      <c r="E67" s="174">
        <v>1</v>
      </c>
      <c r="F67" s="153"/>
      <c r="G67" s="176" t="s">
        <v>134</v>
      </c>
      <c r="H67" s="186"/>
      <c r="I67" s="184" t="s">
        <v>17</v>
      </c>
      <c r="J67" s="72" t="s">
        <v>130</v>
      </c>
      <c r="K67" s="61">
        <f>WORKDAY($X67,-K$9,Settings!$D$4:$D$230)</f>
        <v>42531</v>
      </c>
      <c r="L67" s="61">
        <f>WORKDAY($X67,-L$9,Settings!$D$4:$D$230)</f>
        <v>42534</v>
      </c>
      <c r="M67" s="61">
        <f>WORKDAY($X67,-M$9,Settings!$D$4:$D$230)</f>
        <v>42541</v>
      </c>
      <c r="N67" s="61">
        <f>WORKDAY($X67,-N$9,Settings!$D$4:$D$230)</f>
        <v>42543</v>
      </c>
      <c r="O67" s="61">
        <f>WORKDAY($X67,-O$9,Settings!$D$4:$D$230)</f>
        <v>42545</v>
      </c>
      <c r="P67" s="61">
        <f>WORKDAY($X67,-P$9,Settings!$D$4:$D$230)</f>
        <v>42549</v>
      </c>
      <c r="Q67" s="61">
        <f>WORKDAY($X67,-Q$9,Settings!$D$4:$D$230)</f>
        <v>42552</v>
      </c>
      <c r="R67" s="61">
        <f>WORKDAY($X67,-R$9,Settings!$D$4:$D$230)</f>
        <v>42556</v>
      </c>
      <c r="S67" s="61">
        <f>WORKDAY($X67,-S$9,Settings!$D$4:$D$230)</f>
        <v>42562</v>
      </c>
      <c r="T67" s="61">
        <f>WORKDAY($X67,-T$9,Settings!$D$4:$D$230)</f>
        <v>42586</v>
      </c>
      <c r="U67" s="61">
        <f>WORKDAY($X67,-U$9,Settings!$D$4:$D$230)</f>
        <v>42591</v>
      </c>
      <c r="V67" s="134"/>
      <c r="W67" s="134"/>
      <c r="X67" s="206">
        <v>42601</v>
      </c>
      <c r="Y67" s="347"/>
      <c r="Z67" s="271"/>
      <c r="AA67" s="251"/>
      <c r="AB67" s="251"/>
      <c r="AC67" s="251"/>
      <c r="AD67" s="5"/>
      <c r="AE67" s="5"/>
      <c r="AF67" s="5"/>
      <c r="AG67" s="5"/>
      <c r="AH67" s="5"/>
      <c r="AI67" s="5"/>
      <c r="AJ67" s="5"/>
      <c r="AK67" s="5"/>
      <c r="AL67" s="5"/>
      <c r="AM67" s="5"/>
      <c r="AN67" s="5"/>
      <c r="AO67" s="5"/>
      <c r="AP67" s="5"/>
      <c r="AQ67" s="5"/>
      <c r="AR67" s="5"/>
      <c r="AS67" s="5"/>
      <c r="AT67" s="5"/>
      <c r="AU67" s="5"/>
      <c r="AV67" s="5"/>
      <c r="AW67" s="5"/>
      <c r="AX67" s="5"/>
      <c r="AY67" s="5"/>
    </row>
    <row r="68" spans="1:51" s="3" customFormat="1" ht="18" customHeight="1" x14ac:dyDescent="0.25">
      <c r="A68" s="139" t="s">
        <v>0</v>
      </c>
      <c r="B68" s="175"/>
      <c r="C68" s="181"/>
      <c r="D68" s="178"/>
      <c r="E68" s="179"/>
      <c r="F68" s="154"/>
      <c r="G68" s="162"/>
      <c r="H68" s="187"/>
      <c r="I68" s="183" t="s">
        <v>18</v>
      </c>
      <c r="J68" s="73"/>
      <c r="K68" s="243"/>
      <c r="L68" s="243" t="str">
        <f>IF(K68="","",WORKDAY(K68,K$9-L$9,Settings!$D$4:$D$161))</f>
        <v/>
      </c>
      <c r="M68" s="243" t="str">
        <f>IF(L68="","",WORKDAY(L68,L$9-M$9,Settings!$D$4:$D$161))</f>
        <v/>
      </c>
      <c r="N68" s="243" t="str">
        <f>IF(M68="","",WORKDAY(M68,M$9-N$9,Settings!$D$4:$D$161))</f>
        <v/>
      </c>
      <c r="O68" s="243" t="str">
        <f>IF(N68="","",WORKDAY(N68,N$9-O$9,Settings!$D$4:$D$161))</f>
        <v/>
      </c>
      <c r="P68" s="243" t="str">
        <f>IF(O68="","",WORKDAY(O68,O$9-P$9,Settings!$D$4:$D$161))</f>
        <v/>
      </c>
      <c r="Q68" s="243" t="str">
        <f>IF(P68="","",WORKDAY(P68,P$9-Q$9,Settings!$D$4:$D$161))</f>
        <v/>
      </c>
      <c r="R68" s="243" t="str">
        <f>IF(Q68="","",WORKDAY(Q68,Q$9-R$9,Settings!$D$4:$D$161))</f>
        <v/>
      </c>
      <c r="S68" s="243" t="str">
        <f>IF(R68="","",WORKDAY(R68,R$9-S$9,Settings!$D$4:$D$161))</f>
        <v/>
      </c>
      <c r="T68" s="243" t="str">
        <f>IF(S68="","",WORKDAY(S68,S$9-T$9,Settings!$D$4:$D$161))</f>
        <v/>
      </c>
      <c r="U68" s="243" t="str">
        <f>IF(T68="","",WORKDAY(T68,T$9-U$9,Settings!$D$4:$D$161))</f>
        <v/>
      </c>
      <c r="V68" s="244"/>
      <c r="W68" s="244"/>
      <c r="X68" s="239" t="str">
        <f>IF(U68="","",WORKDAY(U68,U$9-X$9,Settings!$D$4:$D$161))</f>
        <v/>
      </c>
      <c r="Y68" s="348"/>
      <c r="Z68" s="269"/>
      <c r="AA68" s="249"/>
      <c r="AB68" s="249"/>
      <c r="AC68" s="249"/>
      <c r="AD68" s="5"/>
      <c r="AE68" s="5"/>
      <c r="AF68" s="5"/>
      <c r="AG68" s="5"/>
      <c r="AH68" s="5"/>
      <c r="AI68" s="5"/>
      <c r="AJ68" s="5"/>
      <c r="AK68" s="5"/>
      <c r="AL68" s="5"/>
      <c r="AM68" s="5"/>
      <c r="AN68" s="5"/>
      <c r="AO68" s="5"/>
      <c r="AP68" s="5"/>
      <c r="AQ68" s="5"/>
      <c r="AR68" s="5"/>
      <c r="AS68" s="5"/>
      <c r="AT68" s="5"/>
      <c r="AU68" s="5"/>
      <c r="AV68" s="5"/>
      <c r="AW68" s="5"/>
      <c r="AX68" s="5"/>
      <c r="AY68" s="5"/>
    </row>
  </sheetData>
  <sheetProtection selectLockedCells="1" selectUnlockedCells="1"/>
  <autoFilter ref="A12:Z14"/>
  <mergeCells count="15">
    <mergeCell ref="AA15:AA16"/>
    <mergeCell ref="AC13:AC14"/>
    <mergeCell ref="Y15:Y16"/>
    <mergeCell ref="AA13:AA14"/>
    <mergeCell ref="AB13:AB14"/>
    <mergeCell ref="Y43:Y52"/>
    <mergeCell ref="Y35:Y42"/>
    <mergeCell ref="Y29:Y34"/>
    <mergeCell ref="Y53:Y66"/>
    <mergeCell ref="AB15:AB16"/>
    <mergeCell ref="C1:D1"/>
    <mergeCell ref="E1:X1"/>
    <mergeCell ref="J2:J3"/>
    <mergeCell ref="AA8:AC11"/>
    <mergeCell ref="AC15:AC16"/>
  </mergeCells>
  <conditionalFormatting sqref="C15:F16">
    <cfRule type="expression" dxfId="271" priority="120" stopIfTrue="1">
      <formula>#REF!&lt;&gt;0</formula>
    </cfRule>
  </conditionalFormatting>
  <conditionalFormatting sqref="G15:H15 H16">
    <cfRule type="expression" dxfId="270" priority="121" stopIfTrue="1">
      <formula>#REF!&lt;&gt;0</formula>
    </cfRule>
  </conditionalFormatting>
  <conditionalFormatting sqref="B15">
    <cfRule type="expression" dxfId="269" priority="114" stopIfTrue="1">
      <formula>#REF!&lt;&gt;0</formula>
    </cfRule>
  </conditionalFormatting>
  <conditionalFormatting sqref="D29:F30">
    <cfRule type="expression" dxfId="268" priority="112" stopIfTrue="1">
      <formula>#REF!&lt;&gt;0</formula>
    </cfRule>
  </conditionalFormatting>
  <conditionalFormatting sqref="H29:H30">
    <cfRule type="expression" dxfId="267" priority="113" stopIfTrue="1">
      <formula>#REF!&lt;&gt;0</formula>
    </cfRule>
  </conditionalFormatting>
  <conditionalFormatting sqref="B29">
    <cfRule type="expression" dxfId="266" priority="111" stopIfTrue="1">
      <formula>#REF!&lt;&gt;0</formula>
    </cfRule>
  </conditionalFormatting>
  <conditionalFormatting sqref="D17:F18">
    <cfRule type="expression" dxfId="265" priority="109" stopIfTrue="1">
      <formula>#REF!&lt;&gt;0</formula>
    </cfRule>
  </conditionalFormatting>
  <conditionalFormatting sqref="H17:H18">
    <cfRule type="expression" dxfId="264" priority="110" stopIfTrue="1">
      <formula>#REF!&lt;&gt;0</formula>
    </cfRule>
  </conditionalFormatting>
  <conditionalFormatting sqref="B17">
    <cfRule type="expression" dxfId="263" priority="108" stopIfTrue="1">
      <formula>#REF!&lt;&gt;0</formula>
    </cfRule>
  </conditionalFormatting>
  <conditionalFormatting sqref="D25:F26">
    <cfRule type="expression" dxfId="262" priority="106" stopIfTrue="1">
      <formula>#REF!&lt;&gt;0</formula>
    </cfRule>
  </conditionalFormatting>
  <conditionalFormatting sqref="H25:H26">
    <cfRule type="expression" dxfId="261" priority="107" stopIfTrue="1">
      <formula>#REF!&lt;&gt;0</formula>
    </cfRule>
  </conditionalFormatting>
  <conditionalFormatting sqref="B25">
    <cfRule type="expression" dxfId="260" priority="105" stopIfTrue="1">
      <formula>#REF!&lt;&gt;0</formula>
    </cfRule>
  </conditionalFormatting>
  <conditionalFormatting sqref="C31:F32">
    <cfRule type="expression" dxfId="259" priority="103" stopIfTrue="1">
      <formula>#REF!&lt;&gt;0</formula>
    </cfRule>
  </conditionalFormatting>
  <conditionalFormatting sqref="H31:H32">
    <cfRule type="expression" dxfId="258" priority="104" stopIfTrue="1">
      <formula>#REF!&lt;&gt;0</formula>
    </cfRule>
  </conditionalFormatting>
  <conditionalFormatting sqref="B31">
    <cfRule type="expression" dxfId="257" priority="102" stopIfTrue="1">
      <formula>#REF!&lt;&gt;0</formula>
    </cfRule>
  </conditionalFormatting>
  <conditionalFormatting sqref="C21:F22">
    <cfRule type="expression" dxfId="256" priority="100" stopIfTrue="1">
      <formula>#REF!&lt;&gt;0</formula>
    </cfRule>
  </conditionalFormatting>
  <conditionalFormatting sqref="H21:H22">
    <cfRule type="expression" dxfId="255" priority="101" stopIfTrue="1">
      <formula>#REF!&lt;&gt;0</formula>
    </cfRule>
  </conditionalFormatting>
  <conditionalFormatting sqref="B21">
    <cfRule type="expression" dxfId="254" priority="99" stopIfTrue="1">
      <formula>#REF!&lt;&gt;0</formula>
    </cfRule>
  </conditionalFormatting>
  <conditionalFormatting sqref="C33:F34">
    <cfRule type="expression" dxfId="253" priority="97" stopIfTrue="1">
      <formula>#REF!&lt;&gt;0</formula>
    </cfRule>
  </conditionalFormatting>
  <conditionalFormatting sqref="H33:H34">
    <cfRule type="expression" dxfId="252" priority="98" stopIfTrue="1">
      <formula>#REF!&lt;&gt;0</formula>
    </cfRule>
  </conditionalFormatting>
  <conditionalFormatting sqref="B33">
    <cfRule type="expression" dxfId="251" priority="96" stopIfTrue="1">
      <formula>#REF!&lt;&gt;0</formula>
    </cfRule>
  </conditionalFormatting>
  <conditionalFormatting sqref="C43:F44">
    <cfRule type="expression" dxfId="250" priority="94" stopIfTrue="1">
      <formula>#REF!&lt;&gt;0</formula>
    </cfRule>
  </conditionalFormatting>
  <conditionalFormatting sqref="H43:H44">
    <cfRule type="expression" dxfId="249" priority="95" stopIfTrue="1">
      <formula>#REF!&lt;&gt;0</formula>
    </cfRule>
  </conditionalFormatting>
  <conditionalFormatting sqref="B43">
    <cfRule type="expression" dxfId="248" priority="93" stopIfTrue="1">
      <formula>#REF!&lt;&gt;0</formula>
    </cfRule>
  </conditionalFormatting>
  <conditionalFormatting sqref="C19:F19 D20:F20">
    <cfRule type="expression" dxfId="247" priority="91" stopIfTrue="1">
      <formula>#REF!&lt;&gt;0</formula>
    </cfRule>
  </conditionalFormatting>
  <conditionalFormatting sqref="H19:H20">
    <cfRule type="expression" dxfId="246" priority="92" stopIfTrue="1">
      <formula>#REF!&lt;&gt;0</formula>
    </cfRule>
  </conditionalFormatting>
  <conditionalFormatting sqref="B19">
    <cfRule type="expression" dxfId="245" priority="90" stopIfTrue="1">
      <formula>#REF!&lt;&gt;0</formula>
    </cfRule>
  </conditionalFormatting>
  <conditionalFormatting sqref="C45:F46">
    <cfRule type="expression" dxfId="244" priority="88" stopIfTrue="1">
      <formula>#REF!&lt;&gt;0</formula>
    </cfRule>
  </conditionalFormatting>
  <conditionalFormatting sqref="H45:H46">
    <cfRule type="expression" dxfId="243" priority="89" stopIfTrue="1">
      <formula>#REF!&lt;&gt;0</formula>
    </cfRule>
  </conditionalFormatting>
  <conditionalFormatting sqref="B45">
    <cfRule type="expression" dxfId="242" priority="87" stopIfTrue="1">
      <formula>#REF!&lt;&gt;0</formula>
    </cfRule>
  </conditionalFormatting>
  <conditionalFormatting sqref="C47:F48">
    <cfRule type="expression" dxfId="241" priority="85" stopIfTrue="1">
      <formula>#REF!&lt;&gt;0</formula>
    </cfRule>
  </conditionalFormatting>
  <conditionalFormatting sqref="H47:H48">
    <cfRule type="expression" dxfId="240" priority="86" stopIfTrue="1">
      <formula>#REF!&lt;&gt;0</formula>
    </cfRule>
  </conditionalFormatting>
  <conditionalFormatting sqref="B47">
    <cfRule type="expression" dxfId="239" priority="84" stopIfTrue="1">
      <formula>#REF!&lt;&gt;0</formula>
    </cfRule>
  </conditionalFormatting>
  <conditionalFormatting sqref="C67:F68">
    <cfRule type="expression" dxfId="238" priority="82" stopIfTrue="1">
      <formula>#REF!&lt;&gt;0</formula>
    </cfRule>
  </conditionalFormatting>
  <conditionalFormatting sqref="G67:H67 H68">
    <cfRule type="expression" dxfId="237" priority="83" stopIfTrue="1">
      <formula>#REF!&lt;&gt;0</formula>
    </cfRule>
  </conditionalFormatting>
  <conditionalFormatting sqref="B67">
    <cfRule type="expression" dxfId="236" priority="81" stopIfTrue="1">
      <formula>#REF!&lt;&gt;0</formula>
    </cfRule>
  </conditionalFormatting>
  <conditionalFormatting sqref="B13:C13 D13:G14">
    <cfRule type="expression" dxfId="235" priority="79" stopIfTrue="1">
      <formula>#REF!&lt;&gt;0</formula>
    </cfRule>
  </conditionalFormatting>
  <conditionalFormatting sqref="H13">
    <cfRule type="expression" dxfId="234" priority="80" stopIfTrue="1">
      <formula>#REF!&lt;&gt;0</formula>
    </cfRule>
  </conditionalFormatting>
  <conditionalFormatting sqref="C17:C18">
    <cfRule type="expression" dxfId="233" priority="78" stopIfTrue="1">
      <formula>#REF!&lt;&gt;0</formula>
    </cfRule>
  </conditionalFormatting>
  <conditionalFormatting sqref="G29">
    <cfRule type="expression" dxfId="232" priority="77" stopIfTrue="1">
      <formula>#REF!&lt;&gt;0</formula>
    </cfRule>
  </conditionalFormatting>
  <conditionalFormatting sqref="G17">
    <cfRule type="expression" dxfId="231" priority="76" stopIfTrue="1">
      <formula>#REF!&lt;&gt;0</formula>
    </cfRule>
  </conditionalFormatting>
  <conditionalFormatting sqref="G25">
    <cfRule type="expression" dxfId="230" priority="75" stopIfTrue="1">
      <formula>#REF!&lt;&gt;0</formula>
    </cfRule>
  </conditionalFormatting>
  <conditionalFormatting sqref="G31">
    <cfRule type="expression" dxfId="229" priority="74" stopIfTrue="1">
      <formula>#REF!&lt;&gt;0</formula>
    </cfRule>
  </conditionalFormatting>
  <conditionalFormatting sqref="G21">
    <cfRule type="expression" dxfId="228" priority="73" stopIfTrue="1">
      <formula>#REF!&lt;&gt;0</formula>
    </cfRule>
  </conditionalFormatting>
  <conditionalFormatting sqref="G33">
    <cfRule type="expression" dxfId="227" priority="72" stopIfTrue="1">
      <formula>#REF!&lt;&gt;0</formula>
    </cfRule>
  </conditionalFormatting>
  <conditionalFormatting sqref="G43">
    <cfRule type="expression" dxfId="226" priority="71" stopIfTrue="1">
      <formula>#REF!&lt;&gt;0</formula>
    </cfRule>
  </conditionalFormatting>
  <conditionalFormatting sqref="G19">
    <cfRule type="expression" dxfId="225" priority="70" stopIfTrue="1">
      <formula>#REF!&lt;&gt;0</formula>
    </cfRule>
  </conditionalFormatting>
  <conditionalFormatting sqref="G45">
    <cfRule type="expression" dxfId="224" priority="69" stopIfTrue="1">
      <formula>#REF!&lt;&gt;0</formula>
    </cfRule>
  </conditionalFormatting>
  <conditionalFormatting sqref="G47">
    <cfRule type="expression" dxfId="223" priority="68" stopIfTrue="1">
      <formula>#REF!&lt;&gt;0</formula>
    </cfRule>
  </conditionalFormatting>
  <conditionalFormatting sqref="C29">
    <cfRule type="expression" dxfId="222" priority="65" stopIfTrue="1">
      <formula>#REF!&lt;&gt;0</formula>
    </cfRule>
  </conditionalFormatting>
  <conditionalFormatting sqref="C30">
    <cfRule type="expression" dxfId="221" priority="64" stopIfTrue="1">
      <formula>#REF!&lt;&gt;0</formula>
    </cfRule>
  </conditionalFormatting>
  <conditionalFormatting sqref="C25:C26">
    <cfRule type="expression" dxfId="220" priority="63" stopIfTrue="1">
      <formula>#REF!&lt;&gt;0</formula>
    </cfRule>
  </conditionalFormatting>
  <conditionalFormatting sqref="C27:F28">
    <cfRule type="expression" dxfId="219" priority="61" stopIfTrue="1">
      <formula>#REF!&lt;&gt;0</formula>
    </cfRule>
  </conditionalFormatting>
  <conditionalFormatting sqref="H27:H28">
    <cfRule type="expression" dxfId="218" priority="62" stopIfTrue="1">
      <formula>#REF!&lt;&gt;0</formula>
    </cfRule>
  </conditionalFormatting>
  <conditionalFormatting sqref="B27">
    <cfRule type="expression" dxfId="217" priority="60" stopIfTrue="1">
      <formula>#REF!&lt;&gt;0</formula>
    </cfRule>
  </conditionalFormatting>
  <conditionalFormatting sqref="C49:F50">
    <cfRule type="expression" dxfId="216" priority="58" stopIfTrue="1">
      <formula>#REF!&lt;&gt;0</formula>
    </cfRule>
  </conditionalFormatting>
  <conditionalFormatting sqref="H49:H50">
    <cfRule type="expression" dxfId="215" priority="59" stopIfTrue="1">
      <formula>#REF!&lt;&gt;0</formula>
    </cfRule>
  </conditionalFormatting>
  <conditionalFormatting sqref="B49">
    <cfRule type="expression" dxfId="214" priority="57" stopIfTrue="1">
      <formula>#REF!&lt;&gt;0</formula>
    </cfRule>
  </conditionalFormatting>
  <conditionalFormatting sqref="G27">
    <cfRule type="expression" dxfId="213" priority="56" stopIfTrue="1">
      <formula>#REF!&lt;&gt;0</formula>
    </cfRule>
  </conditionalFormatting>
  <conditionalFormatting sqref="G49">
    <cfRule type="expression" dxfId="212" priority="55" stopIfTrue="1">
      <formula>#REF!&lt;&gt;0</formula>
    </cfRule>
  </conditionalFormatting>
  <conditionalFormatting sqref="C35:F36">
    <cfRule type="expression" dxfId="211" priority="53" stopIfTrue="1">
      <formula>#REF!&lt;&gt;0</formula>
    </cfRule>
  </conditionalFormatting>
  <conditionalFormatting sqref="H35:H36">
    <cfRule type="expression" dxfId="210" priority="54" stopIfTrue="1">
      <formula>#REF!&lt;&gt;0</formula>
    </cfRule>
  </conditionalFormatting>
  <conditionalFormatting sqref="B35">
    <cfRule type="expression" dxfId="209" priority="52" stopIfTrue="1">
      <formula>#REF!&lt;&gt;0</formula>
    </cfRule>
  </conditionalFormatting>
  <conditionalFormatting sqref="C51:F52">
    <cfRule type="expression" dxfId="208" priority="50" stopIfTrue="1">
      <formula>#REF!&lt;&gt;0</formula>
    </cfRule>
  </conditionalFormatting>
  <conditionalFormatting sqref="H51:H52">
    <cfRule type="expression" dxfId="207" priority="51" stopIfTrue="1">
      <formula>#REF!&lt;&gt;0</formula>
    </cfRule>
  </conditionalFormatting>
  <conditionalFormatting sqref="B51">
    <cfRule type="expression" dxfId="206" priority="49" stopIfTrue="1">
      <formula>#REF!&lt;&gt;0</formula>
    </cfRule>
  </conditionalFormatting>
  <conditionalFormatting sqref="G35">
    <cfRule type="expression" dxfId="205" priority="48" stopIfTrue="1">
      <formula>#REF!&lt;&gt;0</formula>
    </cfRule>
  </conditionalFormatting>
  <conditionalFormatting sqref="G51">
    <cfRule type="expression" dxfId="204" priority="47" stopIfTrue="1">
      <formula>#REF!&lt;&gt;0</formula>
    </cfRule>
  </conditionalFormatting>
  <conditionalFormatting sqref="C23:F23 D24:F24">
    <cfRule type="expression" dxfId="203" priority="45" stopIfTrue="1">
      <formula>#REF!&lt;&gt;0</formula>
    </cfRule>
  </conditionalFormatting>
  <conditionalFormatting sqref="H23:H24">
    <cfRule type="expression" dxfId="202" priority="46" stopIfTrue="1">
      <formula>#REF!&lt;&gt;0</formula>
    </cfRule>
  </conditionalFormatting>
  <conditionalFormatting sqref="B23">
    <cfRule type="expression" dxfId="201" priority="44" stopIfTrue="1">
      <formula>#REF!&lt;&gt;0</formula>
    </cfRule>
  </conditionalFormatting>
  <conditionalFormatting sqref="C37:F38">
    <cfRule type="expression" dxfId="200" priority="42" stopIfTrue="1">
      <formula>#REF!&lt;&gt;0</formula>
    </cfRule>
  </conditionalFormatting>
  <conditionalFormatting sqref="H37:H38">
    <cfRule type="expression" dxfId="199" priority="43" stopIfTrue="1">
      <formula>#REF!&lt;&gt;0</formula>
    </cfRule>
  </conditionalFormatting>
  <conditionalFormatting sqref="B37">
    <cfRule type="expression" dxfId="198" priority="41" stopIfTrue="1">
      <formula>#REF!&lt;&gt;0</formula>
    </cfRule>
  </conditionalFormatting>
  <conditionalFormatting sqref="G23">
    <cfRule type="expression" dxfId="197" priority="40" stopIfTrue="1">
      <formula>#REF!&lt;&gt;0</formula>
    </cfRule>
  </conditionalFormatting>
  <conditionalFormatting sqref="G37">
    <cfRule type="expression" dxfId="196" priority="39" stopIfTrue="1">
      <formula>#REF!&lt;&gt;0</formula>
    </cfRule>
  </conditionalFormatting>
  <conditionalFormatting sqref="C39:F40">
    <cfRule type="expression" dxfId="195" priority="37" stopIfTrue="1">
      <formula>#REF!&lt;&gt;0</formula>
    </cfRule>
  </conditionalFormatting>
  <conditionalFormatting sqref="H39:H40">
    <cfRule type="expression" dxfId="194" priority="38" stopIfTrue="1">
      <formula>#REF!&lt;&gt;0</formula>
    </cfRule>
  </conditionalFormatting>
  <conditionalFormatting sqref="B39">
    <cfRule type="expression" dxfId="193" priority="36" stopIfTrue="1">
      <formula>#REF!&lt;&gt;0</formula>
    </cfRule>
  </conditionalFormatting>
  <conditionalFormatting sqref="C41:F42">
    <cfRule type="expression" dxfId="192" priority="34" stopIfTrue="1">
      <formula>#REF!&lt;&gt;0</formula>
    </cfRule>
  </conditionalFormatting>
  <conditionalFormatting sqref="H41:H42">
    <cfRule type="expression" dxfId="191" priority="35" stopIfTrue="1">
      <formula>#REF!&lt;&gt;0</formula>
    </cfRule>
  </conditionalFormatting>
  <conditionalFormatting sqref="B41">
    <cfRule type="expression" dxfId="190" priority="33" stopIfTrue="1">
      <formula>#REF!&lt;&gt;0</formula>
    </cfRule>
  </conditionalFormatting>
  <conditionalFormatting sqref="G39">
    <cfRule type="expression" dxfId="189" priority="32" stopIfTrue="1">
      <formula>#REF!&lt;&gt;0</formula>
    </cfRule>
  </conditionalFormatting>
  <conditionalFormatting sqref="G41">
    <cfRule type="expression" dxfId="188" priority="31" stopIfTrue="1">
      <formula>#REF!&lt;&gt;0</formula>
    </cfRule>
  </conditionalFormatting>
  <conditionalFormatting sqref="C53:F54">
    <cfRule type="expression" dxfId="187" priority="29" stopIfTrue="1">
      <formula>#REF!&lt;&gt;0</formula>
    </cfRule>
  </conditionalFormatting>
  <conditionalFormatting sqref="H53:H54">
    <cfRule type="expression" dxfId="186" priority="30" stopIfTrue="1">
      <formula>#REF!&lt;&gt;0</formula>
    </cfRule>
  </conditionalFormatting>
  <conditionalFormatting sqref="B53">
    <cfRule type="expression" dxfId="185" priority="28" stopIfTrue="1">
      <formula>#REF!&lt;&gt;0</formula>
    </cfRule>
  </conditionalFormatting>
  <conditionalFormatting sqref="C55:F56">
    <cfRule type="expression" dxfId="184" priority="26" stopIfTrue="1">
      <formula>#REF!&lt;&gt;0</formula>
    </cfRule>
  </conditionalFormatting>
  <conditionalFormatting sqref="H55:H56">
    <cfRule type="expression" dxfId="183" priority="27" stopIfTrue="1">
      <formula>#REF!&lt;&gt;0</formula>
    </cfRule>
  </conditionalFormatting>
  <conditionalFormatting sqref="B55">
    <cfRule type="expression" dxfId="182" priority="25" stopIfTrue="1">
      <formula>#REF!&lt;&gt;0</formula>
    </cfRule>
  </conditionalFormatting>
  <conditionalFormatting sqref="G53">
    <cfRule type="expression" dxfId="181" priority="24" stopIfTrue="1">
      <formula>#REF!&lt;&gt;0</formula>
    </cfRule>
  </conditionalFormatting>
  <conditionalFormatting sqref="G55">
    <cfRule type="expression" dxfId="180" priority="23" stopIfTrue="1">
      <formula>#REF!&lt;&gt;0</formula>
    </cfRule>
  </conditionalFormatting>
  <conditionalFormatting sqref="C57:F58">
    <cfRule type="expression" dxfId="179" priority="21" stopIfTrue="1">
      <formula>#REF!&lt;&gt;0</formula>
    </cfRule>
  </conditionalFormatting>
  <conditionalFormatting sqref="H57:H58">
    <cfRule type="expression" dxfId="178" priority="22" stopIfTrue="1">
      <formula>#REF!&lt;&gt;0</formula>
    </cfRule>
  </conditionalFormatting>
  <conditionalFormatting sqref="B57">
    <cfRule type="expression" dxfId="177" priority="20" stopIfTrue="1">
      <formula>#REF!&lt;&gt;0</formula>
    </cfRule>
  </conditionalFormatting>
  <conditionalFormatting sqref="C59:F60">
    <cfRule type="expression" dxfId="176" priority="18" stopIfTrue="1">
      <formula>#REF!&lt;&gt;0</formula>
    </cfRule>
  </conditionalFormatting>
  <conditionalFormatting sqref="H59:H60">
    <cfRule type="expression" dxfId="175" priority="19" stopIfTrue="1">
      <formula>#REF!&lt;&gt;0</formula>
    </cfRule>
  </conditionalFormatting>
  <conditionalFormatting sqref="B59">
    <cfRule type="expression" dxfId="174" priority="17" stopIfTrue="1">
      <formula>#REF!&lt;&gt;0</formula>
    </cfRule>
  </conditionalFormatting>
  <conditionalFormatting sqref="G57">
    <cfRule type="expression" dxfId="173" priority="16" stopIfTrue="1">
      <formula>#REF!&lt;&gt;0</formula>
    </cfRule>
  </conditionalFormatting>
  <conditionalFormatting sqref="G59">
    <cfRule type="expression" dxfId="172" priority="15" stopIfTrue="1">
      <formula>#REF!&lt;&gt;0</formula>
    </cfRule>
  </conditionalFormatting>
  <conditionalFormatting sqref="C61:F62">
    <cfRule type="expression" dxfId="171" priority="13" stopIfTrue="1">
      <formula>#REF!&lt;&gt;0</formula>
    </cfRule>
  </conditionalFormatting>
  <conditionalFormatting sqref="H61:H62">
    <cfRule type="expression" dxfId="170" priority="14" stopIfTrue="1">
      <formula>#REF!&lt;&gt;0</formula>
    </cfRule>
  </conditionalFormatting>
  <conditionalFormatting sqref="B61">
    <cfRule type="expression" dxfId="169" priority="12" stopIfTrue="1">
      <formula>#REF!&lt;&gt;0</formula>
    </cfRule>
  </conditionalFormatting>
  <conditionalFormatting sqref="C63:F64">
    <cfRule type="expression" dxfId="168" priority="10" stopIfTrue="1">
      <formula>#REF!&lt;&gt;0</formula>
    </cfRule>
  </conditionalFormatting>
  <conditionalFormatting sqref="H63:H64">
    <cfRule type="expression" dxfId="167" priority="11" stopIfTrue="1">
      <formula>#REF!&lt;&gt;0</formula>
    </cfRule>
  </conditionalFormatting>
  <conditionalFormatting sqref="B63">
    <cfRule type="expression" dxfId="166" priority="9" stopIfTrue="1">
      <formula>#REF!&lt;&gt;0</formula>
    </cfRule>
  </conditionalFormatting>
  <conditionalFormatting sqref="G61">
    <cfRule type="expression" dxfId="165" priority="8" stopIfTrue="1">
      <formula>#REF!&lt;&gt;0</formula>
    </cfRule>
  </conditionalFormatting>
  <conditionalFormatting sqref="G63">
    <cfRule type="expression" dxfId="164" priority="7" stopIfTrue="1">
      <formula>#REF!&lt;&gt;0</formula>
    </cfRule>
  </conditionalFormatting>
  <conditionalFormatting sqref="C65:F66">
    <cfRule type="expression" dxfId="163" priority="5" stopIfTrue="1">
      <formula>#REF!&lt;&gt;0</formula>
    </cfRule>
  </conditionalFormatting>
  <conditionalFormatting sqref="H65:H66">
    <cfRule type="expression" dxfId="162" priority="6" stopIfTrue="1">
      <formula>#REF!&lt;&gt;0</formula>
    </cfRule>
  </conditionalFormatting>
  <conditionalFormatting sqref="B65">
    <cfRule type="expression" dxfId="161" priority="4" stopIfTrue="1">
      <formula>#REF!&lt;&gt;0</formula>
    </cfRule>
  </conditionalFormatting>
  <conditionalFormatting sqref="G65">
    <cfRule type="expression" dxfId="160" priority="3" stopIfTrue="1">
      <formula>#REF!&lt;&gt;0</formula>
    </cfRule>
  </conditionalFormatting>
  <conditionalFormatting sqref="C20">
    <cfRule type="expression" dxfId="159" priority="2" stopIfTrue="1">
      <formula>#REF!&lt;&gt;0</formula>
    </cfRule>
  </conditionalFormatting>
  <conditionalFormatting sqref="C24">
    <cfRule type="expression" dxfId="158" priority="1" stopIfTrue="1">
      <formula>#REF!&lt;&gt;0</formula>
    </cfRule>
  </conditionalFormatting>
  <pageMargins left="0.25" right="0.25" top="0.75" bottom="0.75" header="0.3" footer="0.3"/>
  <pageSetup paperSize="8" scale="45" firstPageNumber="0" orientation="landscape" r:id="rId1"/>
  <headerFooter alignWithMargins="0"/>
  <rowBreaks count="1" manualBreakCount="1">
    <brk id="12"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AY68"/>
  <sheetViews>
    <sheetView showGridLines="0" zoomScale="70" zoomScaleNormal="70" zoomScaleSheetLayoutView="70" workbookViewId="0">
      <pane xSplit="9" ySplit="12" topLeftCell="J13" activePane="bottomRight" state="frozen"/>
      <selection activeCell="U26" sqref="U26"/>
      <selection pane="topRight" activeCell="U26" sqref="U26"/>
      <selection pane="bottomLeft" activeCell="U26" sqref="U26"/>
      <selection pane="bottomRight" activeCell="U26" sqref="U26"/>
    </sheetView>
  </sheetViews>
  <sheetFormatPr baseColWidth="10" defaultColWidth="8" defaultRowHeight="13.8" x14ac:dyDescent="0.25"/>
  <cols>
    <col min="1" max="1" width="2.3984375" style="5" customWidth="1"/>
    <col min="2" max="2" width="13.5" style="5" customWidth="1"/>
    <col min="3" max="3" width="17.8984375" style="67" customWidth="1"/>
    <col min="4" max="4" width="7.3984375" style="67" hidden="1" customWidth="1"/>
    <col min="5" max="5" width="4" style="5" customWidth="1"/>
    <col min="6" max="6" width="4.5" style="65" hidden="1" customWidth="1"/>
    <col min="7" max="7" width="14" style="5" customWidth="1"/>
    <col min="8" max="8" width="3.09765625" style="66" hidden="1" customWidth="1"/>
    <col min="9" max="9" width="8" style="5" bestFit="1" customWidth="1"/>
    <col min="10" max="10" width="8.69921875" style="5" customWidth="1"/>
    <col min="11" max="21" width="7.19921875" style="5" customWidth="1"/>
    <col min="22" max="23" width="7.19921875" style="5" hidden="1" customWidth="1"/>
    <col min="24" max="25" width="8.5" style="5" customWidth="1"/>
    <col min="26" max="26" width="53.3984375" style="5" bestFit="1" customWidth="1"/>
    <col min="27" max="27" width="37.59765625" style="6" bestFit="1" customWidth="1"/>
    <col min="28" max="28" width="22.09765625" style="6" customWidth="1"/>
    <col min="29" max="29" width="81.3984375" style="6" customWidth="1"/>
    <col min="30" max="16384" width="8" style="5"/>
  </cols>
  <sheetData>
    <row r="1" spans="1:51" s="3" customFormat="1" ht="16.5" customHeight="1" x14ac:dyDescent="0.25">
      <c r="A1" s="1" t="s">
        <v>0</v>
      </c>
      <c r="B1" s="2">
        <v>42646</v>
      </c>
      <c r="C1" s="430" t="s">
        <v>1</v>
      </c>
      <c r="D1" s="430"/>
      <c r="E1" s="432" t="s">
        <v>35</v>
      </c>
      <c r="F1" s="433"/>
      <c r="G1" s="433"/>
      <c r="H1" s="433"/>
      <c r="I1" s="433"/>
      <c r="J1" s="433"/>
      <c r="K1" s="433"/>
      <c r="L1" s="433"/>
      <c r="M1" s="433"/>
      <c r="N1" s="433"/>
      <c r="O1" s="433"/>
      <c r="P1" s="433"/>
      <c r="Q1" s="433"/>
      <c r="R1" s="433"/>
      <c r="S1" s="433"/>
      <c r="T1" s="433"/>
      <c r="U1" s="433"/>
      <c r="V1" s="433"/>
      <c r="W1" s="433"/>
      <c r="X1" s="433"/>
      <c r="Y1" s="342"/>
      <c r="Z1" s="5"/>
      <c r="AA1" s="6"/>
      <c r="AB1" s="6"/>
      <c r="AC1" s="6"/>
    </row>
    <row r="2" spans="1:51" s="3" customFormat="1" ht="12" hidden="1" customHeight="1" x14ac:dyDescent="0.25">
      <c r="B2" s="7"/>
      <c r="C2" s="8"/>
      <c r="D2" s="9"/>
      <c r="E2" s="10"/>
      <c r="F2" s="11"/>
      <c r="G2" s="12"/>
      <c r="H2" s="10"/>
      <c r="I2" s="10"/>
      <c r="J2" s="431"/>
      <c r="K2" s="13"/>
      <c r="L2" s="5"/>
      <c r="M2" s="5"/>
      <c r="N2" s="5"/>
      <c r="O2" s="5"/>
      <c r="P2" s="5"/>
      <c r="Q2" s="5"/>
      <c r="R2" s="5"/>
      <c r="S2" s="5"/>
      <c r="T2" s="5"/>
      <c r="U2" s="5"/>
      <c r="V2" s="5"/>
      <c r="W2" s="5"/>
      <c r="X2" s="5"/>
      <c r="Y2" s="5"/>
      <c r="Z2" s="5"/>
      <c r="AA2" s="6"/>
      <c r="AB2" s="6"/>
      <c r="AC2" s="6"/>
    </row>
    <row r="3" spans="1:51" s="3" customFormat="1" ht="9.75" customHeight="1" x14ac:dyDescent="0.25">
      <c r="B3" s="313"/>
      <c r="C3" s="311" t="s">
        <v>20</v>
      </c>
      <c r="D3" s="9"/>
      <c r="E3" s="10"/>
      <c r="F3" s="11"/>
      <c r="G3" s="12"/>
      <c r="H3" s="10"/>
      <c r="J3" s="431"/>
      <c r="K3" s="13"/>
      <c r="L3" s="5"/>
      <c r="M3" s="5"/>
      <c r="N3" s="5"/>
      <c r="O3" s="5"/>
      <c r="P3" s="5"/>
      <c r="Q3" s="5"/>
      <c r="R3" s="5"/>
      <c r="S3" s="5"/>
      <c r="T3" s="5"/>
      <c r="U3" s="5"/>
      <c r="V3" s="5"/>
      <c r="W3" s="5"/>
      <c r="X3" s="5"/>
      <c r="Y3" s="5"/>
      <c r="Z3" s="5"/>
      <c r="AA3" s="6"/>
      <c r="AB3" s="6"/>
      <c r="AC3" s="6"/>
    </row>
    <row r="4" spans="1:51" s="3" customFormat="1" ht="9.75" customHeight="1" x14ac:dyDescent="0.25">
      <c r="B4" s="314"/>
      <c r="C4" s="311" t="s">
        <v>19</v>
      </c>
      <c r="D4" s="9"/>
      <c r="E4" s="10"/>
      <c r="F4" s="11"/>
      <c r="G4" s="12"/>
      <c r="H4" s="10"/>
      <c r="J4" s="13"/>
      <c r="K4" s="13"/>
      <c r="L4" s="5"/>
      <c r="M4" s="5"/>
      <c r="N4" s="5"/>
      <c r="O4" s="5"/>
      <c r="P4" s="5"/>
      <c r="Q4" s="5"/>
      <c r="R4" s="5"/>
      <c r="S4" s="5"/>
      <c r="T4" s="5"/>
      <c r="U4" s="5"/>
      <c r="V4" s="5"/>
      <c r="W4" s="5"/>
      <c r="X4" s="5"/>
      <c r="Y4" s="5"/>
      <c r="Z4" s="5"/>
      <c r="AA4" s="6"/>
      <c r="AB4" s="6"/>
      <c r="AC4" s="6"/>
    </row>
    <row r="5" spans="1:51" s="3" customFormat="1" ht="9.75" customHeight="1" x14ac:dyDescent="0.25">
      <c r="B5" s="315"/>
      <c r="C5" s="311" t="s">
        <v>21</v>
      </c>
      <c r="D5" s="16"/>
      <c r="E5" s="16"/>
      <c r="F5" s="17"/>
      <c r="G5" s="16"/>
      <c r="H5" s="18"/>
      <c r="I5" s="18"/>
      <c r="J5" s="18"/>
      <c r="K5" s="18"/>
      <c r="L5" s="5"/>
      <c r="M5" s="5"/>
      <c r="N5" s="5"/>
      <c r="O5" s="5"/>
      <c r="P5" s="5"/>
      <c r="Q5" s="5"/>
      <c r="R5" s="5"/>
      <c r="S5" s="5"/>
      <c r="T5" s="5"/>
      <c r="U5" s="5"/>
      <c r="V5" s="5"/>
      <c r="W5" s="5"/>
      <c r="X5" s="5"/>
      <c r="Y5" s="5"/>
      <c r="Z5" s="5"/>
      <c r="AA5" s="6"/>
      <c r="AB5" s="6"/>
      <c r="AC5" s="6"/>
    </row>
    <row r="6" spans="1:51" s="3" customFormat="1" ht="9.75" customHeight="1" thickBot="1" x14ac:dyDescent="0.3">
      <c r="B6" s="316"/>
      <c r="C6" s="311" t="s">
        <v>2</v>
      </c>
      <c r="D6" s="16"/>
      <c r="E6" s="16"/>
      <c r="F6" s="17"/>
      <c r="G6" s="16"/>
      <c r="H6" s="18"/>
      <c r="I6" s="18"/>
      <c r="J6" s="18"/>
      <c r="K6" s="18"/>
      <c r="L6" s="5">
        <v>50128</v>
      </c>
      <c r="M6" s="5">
        <v>50110</v>
      </c>
      <c r="N6" s="5">
        <v>50110</v>
      </c>
      <c r="O6" s="5">
        <v>50110</v>
      </c>
      <c r="P6" s="5">
        <v>50110</v>
      </c>
      <c r="Q6" s="5">
        <v>50110</v>
      </c>
      <c r="R6" s="5" t="s">
        <v>290</v>
      </c>
      <c r="S6" s="5"/>
      <c r="T6" s="5"/>
      <c r="U6" s="5"/>
      <c r="V6" s="5"/>
      <c r="W6" s="5"/>
      <c r="X6" s="5"/>
      <c r="Y6" s="5"/>
      <c r="Z6" s="5"/>
      <c r="AA6" s="6"/>
      <c r="AB6" s="6"/>
      <c r="AC6" s="6"/>
    </row>
    <row r="7" spans="1:51" s="3" customFormat="1" ht="9.75" hidden="1" customHeight="1" thickBot="1" x14ac:dyDescent="0.3">
      <c r="B7" s="317"/>
      <c r="C7" s="311"/>
      <c r="D7" s="16"/>
      <c r="E7" s="16"/>
      <c r="F7" s="17"/>
      <c r="G7" s="16"/>
      <c r="H7" s="18"/>
      <c r="I7" s="18"/>
      <c r="J7" s="18"/>
      <c r="K7" s="18"/>
      <c r="L7" s="5"/>
      <c r="M7" s="5"/>
      <c r="N7" s="5"/>
      <c r="O7" s="5"/>
      <c r="P7" s="5"/>
      <c r="Q7" s="5"/>
      <c r="R7" s="5"/>
      <c r="S7" s="5"/>
      <c r="T7" s="5"/>
      <c r="U7" s="5"/>
      <c r="V7" s="5"/>
      <c r="W7" s="5"/>
      <c r="X7" s="5"/>
      <c r="Y7" s="5"/>
      <c r="Z7" s="5"/>
      <c r="AA7" s="6"/>
      <c r="AB7" s="6"/>
      <c r="AC7" s="6"/>
    </row>
    <row r="8" spans="1:51" s="34" customFormat="1" ht="84.75" customHeight="1" thickBot="1" x14ac:dyDescent="0.3">
      <c r="A8" s="20" t="s">
        <v>3</v>
      </c>
      <c r="B8" s="21" t="s">
        <v>4</v>
      </c>
      <c r="C8" s="127" t="s">
        <v>115</v>
      </c>
      <c r="D8" s="23" t="s">
        <v>6</v>
      </c>
      <c r="E8" s="24" t="s">
        <v>7</v>
      </c>
      <c r="F8" s="25" t="s">
        <v>8</v>
      </c>
      <c r="G8" s="26" t="s">
        <v>9</v>
      </c>
      <c r="H8" s="27" t="s">
        <v>10</v>
      </c>
      <c r="I8" s="28" t="s">
        <v>11</v>
      </c>
      <c r="J8" s="29" t="s">
        <v>28</v>
      </c>
      <c r="K8" s="125" t="s">
        <v>111</v>
      </c>
      <c r="L8" s="31" t="s">
        <v>112</v>
      </c>
      <c r="M8" s="31" t="s">
        <v>23</v>
      </c>
      <c r="N8" s="31" t="s">
        <v>113</v>
      </c>
      <c r="O8" s="31" t="s">
        <v>114</v>
      </c>
      <c r="P8" s="31" t="s">
        <v>132</v>
      </c>
      <c r="Q8" s="31" t="s">
        <v>133</v>
      </c>
      <c r="R8" s="31" t="s">
        <v>33</v>
      </c>
      <c r="S8" s="31" t="s">
        <v>34</v>
      </c>
      <c r="T8" s="31" t="s">
        <v>36</v>
      </c>
      <c r="U8" s="30" t="s">
        <v>37</v>
      </c>
      <c r="V8" s="30" t="s">
        <v>94</v>
      </c>
      <c r="W8" s="30" t="s">
        <v>95</v>
      </c>
      <c r="X8" s="31" t="s">
        <v>96</v>
      </c>
      <c r="Y8" s="31" t="s">
        <v>262</v>
      </c>
      <c r="Z8" s="263" t="s">
        <v>12</v>
      </c>
      <c r="AA8" s="434" t="s">
        <v>13</v>
      </c>
      <c r="AB8" s="435"/>
      <c r="AC8" s="436"/>
      <c r="AD8" s="33"/>
      <c r="AE8" s="33"/>
      <c r="AF8" s="33"/>
      <c r="AG8" s="33"/>
      <c r="AH8" s="33"/>
      <c r="AI8" s="33"/>
      <c r="AJ8" s="33"/>
      <c r="AK8" s="33"/>
      <c r="AL8" s="33"/>
      <c r="AM8" s="33"/>
      <c r="AN8" s="33"/>
      <c r="AO8" s="33"/>
      <c r="AP8" s="33"/>
      <c r="AQ8" s="33"/>
      <c r="AR8" s="33"/>
      <c r="AS8" s="33"/>
      <c r="AT8" s="33"/>
      <c r="AU8" s="33"/>
      <c r="AV8" s="33"/>
      <c r="AW8" s="33"/>
      <c r="AX8" s="33"/>
      <c r="AY8" s="33"/>
    </row>
    <row r="9" spans="1:51" s="34" customFormat="1" ht="12" customHeight="1" thickBot="1" x14ac:dyDescent="0.3">
      <c r="A9" s="35"/>
      <c r="B9" s="36"/>
      <c r="C9" s="36" t="s">
        <v>14</v>
      </c>
      <c r="D9" s="36"/>
      <c r="E9" s="37"/>
      <c r="F9" s="38"/>
      <c r="G9" s="39" t="s">
        <v>139</v>
      </c>
      <c r="H9" s="40"/>
      <c r="I9" s="41"/>
      <c r="J9" s="42" t="s">
        <v>15</v>
      </c>
      <c r="K9" s="43">
        <v>45</v>
      </c>
      <c r="L9" s="43">
        <v>44</v>
      </c>
      <c r="M9" s="43">
        <v>39</v>
      </c>
      <c r="N9" s="43">
        <v>37</v>
      </c>
      <c r="O9" s="43">
        <v>35</v>
      </c>
      <c r="P9" s="43">
        <v>33</v>
      </c>
      <c r="Q9" s="43">
        <v>30</v>
      </c>
      <c r="R9" s="43">
        <v>28</v>
      </c>
      <c r="S9" s="43">
        <v>24</v>
      </c>
      <c r="T9" s="43">
        <v>7</v>
      </c>
      <c r="U9" s="43">
        <v>5</v>
      </c>
      <c r="V9" s="43"/>
      <c r="W9" s="43"/>
      <c r="X9" s="43"/>
      <c r="Y9" s="343"/>
      <c r="Z9" s="264"/>
      <c r="AA9" s="437"/>
      <c r="AB9" s="438"/>
      <c r="AC9" s="439"/>
      <c r="AD9" s="33"/>
      <c r="AE9" s="33"/>
      <c r="AF9" s="33"/>
      <c r="AG9" s="33"/>
      <c r="AH9" s="33"/>
      <c r="AI9" s="33"/>
      <c r="AJ9" s="33"/>
      <c r="AK9" s="33"/>
      <c r="AL9" s="33"/>
      <c r="AM9" s="33"/>
      <c r="AN9" s="33"/>
      <c r="AO9" s="33"/>
      <c r="AP9" s="33"/>
      <c r="AQ9" s="33"/>
      <c r="AR9" s="33"/>
      <c r="AS9" s="33"/>
      <c r="AT9" s="33"/>
      <c r="AU9" s="33"/>
      <c r="AV9" s="33"/>
      <c r="AW9" s="33"/>
      <c r="AX9" s="33"/>
      <c r="AY9" s="33"/>
    </row>
    <row r="10" spans="1:51" s="34" customFormat="1" ht="12" customHeight="1" thickBot="1" x14ac:dyDescent="0.3">
      <c r="A10" s="197"/>
      <c r="B10" s="36"/>
      <c r="C10" s="36"/>
      <c r="D10" s="36"/>
      <c r="E10" s="36"/>
      <c r="F10" s="198"/>
      <c r="G10" s="199" t="s">
        <v>140</v>
      </c>
      <c r="H10" s="202"/>
      <c r="I10" s="41"/>
      <c r="J10" s="42"/>
      <c r="K10" s="200">
        <v>35</v>
      </c>
      <c r="L10" s="200">
        <v>34</v>
      </c>
      <c r="M10" s="200">
        <v>29</v>
      </c>
      <c r="N10" s="200">
        <v>27</v>
      </c>
      <c r="O10" s="200">
        <v>25</v>
      </c>
      <c r="P10" s="200">
        <v>23</v>
      </c>
      <c r="Q10" s="200">
        <v>20</v>
      </c>
      <c r="R10" s="200">
        <v>18</v>
      </c>
      <c r="S10" s="200">
        <v>16</v>
      </c>
      <c r="T10" s="200">
        <v>5</v>
      </c>
      <c r="U10" s="200">
        <v>4</v>
      </c>
      <c r="V10" s="200"/>
      <c r="W10" s="200"/>
      <c r="X10" s="200"/>
      <c r="Y10" s="343"/>
      <c r="Z10" s="265"/>
      <c r="AA10" s="437"/>
      <c r="AB10" s="438"/>
      <c r="AC10" s="439"/>
      <c r="AD10" s="33"/>
      <c r="AE10" s="33"/>
      <c r="AF10" s="33"/>
      <c r="AG10" s="33"/>
      <c r="AH10" s="33"/>
      <c r="AI10" s="33"/>
      <c r="AJ10" s="33"/>
      <c r="AK10" s="33"/>
      <c r="AL10" s="33"/>
      <c r="AM10" s="33"/>
      <c r="AN10" s="33"/>
      <c r="AO10" s="33"/>
      <c r="AP10" s="33"/>
      <c r="AQ10" s="33"/>
      <c r="AR10" s="33"/>
      <c r="AS10" s="33"/>
      <c r="AT10" s="33"/>
      <c r="AU10" s="33"/>
      <c r="AV10" s="33"/>
      <c r="AW10" s="33"/>
      <c r="AX10" s="33"/>
      <c r="AY10" s="33"/>
    </row>
    <row r="11" spans="1:51" s="48" customFormat="1" ht="16.5" hidden="1" customHeight="1" thickBot="1" x14ac:dyDescent="0.3">
      <c r="A11" s="45"/>
      <c r="B11" s="46"/>
      <c r="C11" s="46"/>
      <c r="D11" s="46"/>
      <c r="E11" s="46"/>
      <c r="F11" s="47"/>
      <c r="H11" s="49"/>
      <c r="I11" s="50" t="s">
        <v>0</v>
      </c>
      <c r="J11" s="51"/>
      <c r="K11" s="51"/>
      <c r="L11" s="53"/>
      <c r="M11" s="53"/>
      <c r="N11" s="53"/>
      <c r="O11" s="53"/>
      <c r="P11" s="53"/>
      <c r="Q11" s="53"/>
      <c r="R11" s="53"/>
      <c r="S11" s="53"/>
      <c r="T11" s="53"/>
      <c r="U11" s="53"/>
      <c r="V11" s="53"/>
      <c r="W11" s="53"/>
      <c r="X11" s="52"/>
      <c r="Y11" s="344"/>
      <c r="Z11" s="266"/>
      <c r="AA11" s="440"/>
      <c r="AB11" s="441"/>
      <c r="AC11" s="442"/>
    </row>
    <row r="12" spans="1:51" s="48" customFormat="1" ht="14.25" customHeight="1" thickBot="1" x14ac:dyDescent="0.3">
      <c r="A12" s="55"/>
      <c r="B12" s="46"/>
      <c r="C12" s="46"/>
      <c r="D12" s="46"/>
      <c r="E12" s="46"/>
      <c r="F12" s="47"/>
      <c r="H12" s="49"/>
      <c r="I12" s="56"/>
      <c r="J12" s="57"/>
      <c r="K12" s="57"/>
      <c r="L12" s="59"/>
      <c r="M12" s="59"/>
      <c r="N12" s="59"/>
      <c r="O12" s="59"/>
      <c r="P12" s="59"/>
      <c r="Q12" s="59"/>
      <c r="R12" s="59"/>
      <c r="S12" s="58"/>
      <c r="T12" s="68"/>
      <c r="U12" s="68"/>
      <c r="V12" s="68"/>
      <c r="W12" s="68"/>
      <c r="X12" s="60"/>
      <c r="Y12" s="345"/>
      <c r="Z12" s="266"/>
      <c r="AA12" s="246" t="s">
        <v>164</v>
      </c>
      <c r="AB12" s="247" t="s">
        <v>165</v>
      </c>
      <c r="AC12" s="247" t="s">
        <v>166</v>
      </c>
    </row>
    <row r="13" spans="1:51" s="3" customFormat="1" ht="38.25" customHeight="1" x14ac:dyDescent="0.25">
      <c r="A13" s="139" t="s">
        <v>0</v>
      </c>
      <c r="B13" s="319" t="s">
        <v>32</v>
      </c>
      <c r="C13" s="181">
        <v>1744239</v>
      </c>
      <c r="D13" s="149"/>
      <c r="E13" s="145">
        <v>1</v>
      </c>
      <c r="F13" s="155"/>
      <c r="G13" s="323" t="s">
        <v>346</v>
      </c>
      <c r="H13" s="187"/>
      <c r="I13" s="183" t="s">
        <v>17</v>
      </c>
      <c r="J13" s="73"/>
      <c r="K13" s="73"/>
      <c r="L13" s="73"/>
      <c r="M13" s="73"/>
      <c r="N13" s="73"/>
      <c r="O13" s="73"/>
      <c r="P13" s="73"/>
      <c r="Q13" s="73"/>
      <c r="R13" s="73"/>
      <c r="S13" s="73"/>
      <c r="T13" s="73"/>
      <c r="U13" s="73"/>
      <c r="V13" s="63"/>
      <c r="W13" s="63"/>
      <c r="X13" s="204">
        <v>42541</v>
      </c>
      <c r="Y13" s="419"/>
      <c r="Z13" s="269" t="s">
        <v>315</v>
      </c>
      <c r="AA13" s="451" t="s">
        <v>176</v>
      </c>
      <c r="AB13" s="449" t="s">
        <v>295</v>
      </c>
      <c r="AC13" s="449" t="s">
        <v>253</v>
      </c>
      <c r="AD13" s="5"/>
      <c r="AE13" s="5"/>
      <c r="AF13" s="5"/>
      <c r="AG13" s="5"/>
      <c r="AH13" s="5"/>
      <c r="AI13" s="5"/>
      <c r="AJ13" s="5"/>
      <c r="AK13" s="5"/>
      <c r="AL13" s="5"/>
      <c r="AM13" s="5"/>
      <c r="AN13" s="5"/>
      <c r="AO13" s="5"/>
      <c r="AP13" s="5"/>
      <c r="AQ13" s="5"/>
      <c r="AR13" s="5"/>
      <c r="AS13" s="5"/>
      <c r="AT13" s="5"/>
      <c r="AU13" s="5"/>
      <c r="AV13" s="5"/>
      <c r="AW13" s="5"/>
      <c r="AX13" s="5"/>
      <c r="AY13" s="5"/>
    </row>
    <row r="14" spans="1:51" s="3" customFormat="1" ht="15" customHeight="1" thickBot="1" x14ac:dyDescent="0.3">
      <c r="A14" s="140" t="s">
        <v>0</v>
      </c>
      <c r="B14" s="146"/>
      <c r="C14" s="312" t="s">
        <v>137</v>
      </c>
      <c r="D14" s="150"/>
      <c r="E14" s="152"/>
      <c r="F14" s="156"/>
      <c r="G14" s="325"/>
      <c r="H14" s="188"/>
      <c r="I14" s="185" t="s">
        <v>18</v>
      </c>
      <c r="J14" s="71" t="s">
        <v>118</v>
      </c>
      <c r="K14" s="71"/>
      <c r="L14" s="71"/>
      <c r="M14" s="71"/>
      <c r="N14" s="71"/>
      <c r="O14" s="71"/>
      <c r="P14" s="71"/>
      <c r="Q14" s="71"/>
      <c r="R14" s="71"/>
      <c r="S14" s="71"/>
      <c r="T14" s="71">
        <v>42552</v>
      </c>
      <c r="U14" s="71" t="s">
        <v>120</v>
      </c>
      <c r="V14" s="64"/>
      <c r="W14" s="64"/>
      <c r="X14" s="64"/>
      <c r="Y14" s="421"/>
      <c r="Z14" s="270"/>
      <c r="AA14" s="452"/>
      <c r="AB14" s="450"/>
      <c r="AC14" s="450"/>
      <c r="AD14" s="5"/>
      <c r="AE14" s="5"/>
      <c r="AF14" s="5"/>
      <c r="AG14" s="5"/>
      <c r="AH14" s="5"/>
      <c r="AI14" s="5"/>
      <c r="AJ14" s="5"/>
      <c r="AK14" s="5"/>
      <c r="AL14" s="5"/>
      <c r="AM14" s="5"/>
      <c r="AN14" s="5"/>
      <c r="AO14" s="5"/>
      <c r="AP14" s="5"/>
      <c r="AQ14" s="5"/>
      <c r="AR14" s="5"/>
      <c r="AS14" s="5"/>
      <c r="AT14" s="5"/>
      <c r="AU14" s="5"/>
      <c r="AV14" s="5"/>
      <c r="AW14" s="5"/>
      <c r="AX14" s="5"/>
      <c r="AY14" s="5"/>
    </row>
    <row r="15" spans="1:51" s="3" customFormat="1" ht="18" customHeight="1" x14ac:dyDescent="0.25">
      <c r="A15" s="139" t="s">
        <v>0</v>
      </c>
      <c r="B15" s="319" t="s">
        <v>32</v>
      </c>
      <c r="C15" s="181">
        <v>1783163</v>
      </c>
      <c r="D15" s="149"/>
      <c r="E15" s="145">
        <v>1</v>
      </c>
      <c r="F15" s="155"/>
      <c r="G15" s="323" t="s">
        <v>346</v>
      </c>
      <c r="H15" s="187"/>
      <c r="I15" s="183" t="s">
        <v>17</v>
      </c>
      <c r="J15" s="73"/>
      <c r="K15" s="73">
        <f>WORKDAY($X15,-K$9,Settings!$D$4:$D$230)</f>
        <v>42509</v>
      </c>
      <c r="L15" s="73">
        <f>WORKDAY($X15,-L$9,Settings!$D$4:$D$230)</f>
        <v>42510</v>
      </c>
      <c r="M15" s="73">
        <f>WORKDAY($X15,-M$9,Settings!$D$4:$D$230)</f>
        <v>42517</v>
      </c>
      <c r="N15" s="73">
        <f>WORKDAY($X15,-N$9,Settings!$D$4:$D$230)</f>
        <v>42521</v>
      </c>
      <c r="O15" s="73">
        <f>WORKDAY($X15,-O$9,Settings!$D$4:$D$230)</f>
        <v>42523</v>
      </c>
      <c r="P15" s="73">
        <f>WORKDAY($X15,-P$9,Settings!$D$4:$D$230)</f>
        <v>42527</v>
      </c>
      <c r="Q15" s="73">
        <f>WORKDAY($X15,-Q$9,Settings!$D$4:$D$230)</f>
        <v>42530</v>
      </c>
      <c r="R15" s="73">
        <f>WORKDAY($X15,-R$9,Settings!$D$4:$D$230)</f>
        <v>42534</v>
      </c>
      <c r="S15" s="73">
        <f>WORKDAY($X15,-S$9,Settings!$D$4:$D$230)</f>
        <v>42538</v>
      </c>
      <c r="T15" s="73">
        <f>WORKDAY($X15,-T$9,Settings!$D$4:$D$230)</f>
        <v>42563</v>
      </c>
      <c r="U15" s="73">
        <f>WORKDAY($X15,-U$9,Settings!$D$4:$D$230)</f>
        <v>42566</v>
      </c>
      <c r="V15" s="129"/>
      <c r="W15" s="129"/>
      <c r="X15" s="207">
        <v>42573</v>
      </c>
      <c r="Y15" s="456" t="s">
        <v>324</v>
      </c>
      <c r="Z15" s="269" t="s">
        <v>332</v>
      </c>
      <c r="AA15" s="468" t="s">
        <v>318</v>
      </c>
      <c r="AB15" s="389" t="s">
        <v>342</v>
      </c>
      <c r="AC15" s="322"/>
      <c r="AD15" s="5"/>
      <c r="AE15" s="5"/>
      <c r="AF15" s="5"/>
      <c r="AG15" s="5"/>
      <c r="AH15" s="5"/>
      <c r="AI15" s="5"/>
      <c r="AJ15" s="5"/>
      <c r="AK15" s="5"/>
      <c r="AL15" s="5"/>
      <c r="AM15" s="5"/>
      <c r="AN15" s="5"/>
      <c r="AO15" s="5"/>
      <c r="AP15" s="5"/>
      <c r="AQ15" s="5"/>
      <c r="AR15" s="5"/>
      <c r="AS15" s="5"/>
      <c r="AT15" s="5"/>
      <c r="AU15" s="5"/>
      <c r="AV15" s="5"/>
      <c r="AW15" s="5"/>
      <c r="AX15" s="5"/>
      <c r="AY15" s="5"/>
    </row>
    <row r="16" spans="1:51" s="3" customFormat="1" ht="18" customHeight="1" thickBot="1" x14ac:dyDescent="0.3">
      <c r="A16" s="140" t="s">
        <v>0</v>
      </c>
      <c r="B16" s="146"/>
      <c r="C16" s="312" t="s">
        <v>138</v>
      </c>
      <c r="D16" s="150"/>
      <c r="E16" s="152"/>
      <c r="F16" s="156"/>
      <c r="G16" s="325"/>
      <c r="H16" s="188"/>
      <c r="I16" s="336" t="s">
        <v>18</v>
      </c>
      <c r="J16" s="126" t="s">
        <v>118</v>
      </c>
      <c r="K16" s="126"/>
      <c r="L16" s="257">
        <v>42530</v>
      </c>
      <c r="M16" s="257">
        <f>IF(L16="","",WORKDAY(L16,L$10-M$10,Settings!$D$4:$D$161))</f>
        <v>42537</v>
      </c>
      <c r="N16" s="257">
        <v>42544</v>
      </c>
      <c r="O16" s="257">
        <v>42549</v>
      </c>
      <c r="P16" s="257">
        <v>42552</v>
      </c>
      <c r="Q16" s="257">
        <f>IF(P16="","",WORKDAY(P16,P$10-Q$10,Settings!$D$4:$D$161))</f>
        <v>42557</v>
      </c>
      <c r="R16" s="257">
        <f>IF(Q16="","",WORKDAY(Q16,Q$10-R$10,Settings!$D$4:$D$161))</f>
        <v>42559</v>
      </c>
      <c r="S16" s="257">
        <v>42562</v>
      </c>
      <c r="T16" s="257">
        <v>42584</v>
      </c>
      <c r="U16" s="257">
        <f>IF(T16="","",WORKDAY(T16,T$10-U$10,Settings!$D$4:$D$161))</f>
        <v>42585</v>
      </c>
      <c r="V16" s="244"/>
      <c r="W16" s="244"/>
      <c r="X16" s="243" t="s">
        <v>197</v>
      </c>
      <c r="Y16" s="458"/>
      <c r="Z16" s="337"/>
      <c r="AA16" s="469"/>
      <c r="AB16" s="250"/>
      <c r="AC16" s="250"/>
      <c r="AD16" s="5"/>
      <c r="AE16" s="5"/>
      <c r="AF16" s="5"/>
      <c r="AG16" s="5"/>
      <c r="AH16" s="5"/>
      <c r="AI16" s="5"/>
      <c r="AJ16" s="5"/>
      <c r="AK16" s="5"/>
      <c r="AL16" s="5"/>
      <c r="AM16" s="5"/>
      <c r="AN16" s="5"/>
      <c r="AO16" s="5"/>
      <c r="AP16" s="5"/>
      <c r="AQ16" s="5"/>
      <c r="AR16" s="5"/>
      <c r="AS16" s="5"/>
      <c r="AT16" s="5"/>
      <c r="AU16" s="5"/>
      <c r="AV16" s="5"/>
      <c r="AW16" s="5"/>
      <c r="AX16" s="5"/>
      <c r="AY16" s="5"/>
    </row>
    <row r="17" spans="1:51" s="3" customFormat="1" ht="18" customHeight="1" x14ac:dyDescent="0.25">
      <c r="A17" s="139" t="s">
        <v>0</v>
      </c>
      <c r="B17" s="319" t="s">
        <v>32</v>
      </c>
      <c r="C17" s="182">
        <v>1872287</v>
      </c>
      <c r="D17" s="149"/>
      <c r="E17" s="145">
        <v>1</v>
      </c>
      <c r="F17" s="155"/>
      <c r="G17" s="162" t="s">
        <v>16</v>
      </c>
      <c r="H17" s="261"/>
      <c r="I17" s="272" t="s">
        <v>17</v>
      </c>
      <c r="J17" s="72"/>
      <c r="K17" s="72">
        <f>WORKDAY($X17,-K$9,Settings!$D$4:$D$230)</f>
        <v>42509</v>
      </c>
      <c r="L17" s="72">
        <f>WORKDAY($X17,-L$9,Settings!$D$4:$D$230)</f>
        <v>42510</v>
      </c>
      <c r="M17" s="72">
        <f>WORKDAY($X17,-M$9,Settings!$D$4:$D$230)</f>
        <v>42517</v>
      </c>
      <c r="N17" s="72">
        <f>WORKDAY($X17,-N$9,Settings!$D$4:$D$230)</f>
        <v>42521</v>
      </c>
      <c r="O17" s="72">
        <f>WORKDAY($X17,-O$9,Settings!$D$4:$D$230)</f>
        <v>42523</v>
      </c>
      <c r="P17" s="72">
        <f>WORKDAY($X17,-P$9,Settings!$D$4:$D$230)</f>
        <v>42527</v>
      </c>
      <c r="Q17" s="72">
        <f>WORKDAY($X17,-Q$9,Settings!$D$4:$D$230)</f>
        <v>42530</v>
      </c>
      <c r="R17" s="72">
        <f>WORKDAY($X17,-R$9,Settings!$D$4:$D$230)</f>
        <v>42534</v>
      </c>
      <c r="S17" s="369">
        <f>WORKDAY($X17,-S$9,Settings!$D$4:$D$230)</f>
        <v>42538</v>
      </c>
      <c r="T17" s="61">
        <f>WORKDAY($X17,-T$9,Settings!$D$4:$D$230)</f>
        <v>42563</v>
      </c>
      <c r="U17" s="61">
        <f>WORKDAY($X17,-U$9,Settings!$D$4:$D$230)</f>
        <v>42566</v>
      </c>
      <c r="V17" s="134"/>
      <c r="W17" s="134"/>
      <c r="X17" s="206">
        <v>42573</v>
      </c>
      <c r="Y17" s="456" t="s">
        <v>302</v>
      </c>
      <c r="Z17" s="182"/>
      <c r="AA17" s="251"/>
      <c r="AB17" s="249"/>
      <c r="AC17" s="249"/>
      <c r="AD17" s="5"/>
      <c r="AE17" s="5"/>
      <c r="AF17" s="5"/>
      <c r="AG17" s="5"/>
      <c r="AH17" s="5"/>
      <c r="AI17" s="5"/>
      <c r="AJ17" s="5"/>
      <c r="AK17" s="5"/>
      <c r="AL17" s="5"/>
      <c r="AM17" s="5"/>
      <c r="AN17" s="5"/>
      <c r="AO17" s="5"/>
      <c r="AP17" s="5"/>
      <c r="AQ17" s="5"/>
      <c r="AR17" s="5"/>
      <c r="AS17" s="5"/>
      <c r="AT17" s="5"/>
      <c r="AU17" s="5"/>
      <c r="AV17" s="5"/>
      <c r="AW17" s="5"/>
      <c r="AX17" s="5"/>
      <c r="AY17" s="5"/>
    </row>
    <row r="18" spans="1:51" s="3" customFormat="1" ht="18" customHeight="1" thickBot="1" x14ac:dyDescent="0.3">
      <c r="A18" s="140" t="s">
        <v>0</v>
      </c>
      <c r="B18" s="146"/>
      <c r="C18" s="312" t="s">
        <v>252</v>
      </c>
      <c r="D18" s="150"/>
      <c r="E18" s="152"/>
      <c r="F18" s="156"/>
      <c r="G18" s="163"/>
      <c r="H18" s="262"/>
      <c r="I18" s="274" t="s">
        <v>18</v>
      </c>
      <c r="J18" s="71" t="s">
        <v>118</v>
      </c>
      <c r="K18" s="330">
        <v>42542</v>
      </c>
      <c r="L18" s="330">
        <v>42573</v>
      </c>
      <c r="M18" s="330">
        <f>IF(L18="","",WORKDAY(L18,L$10-M$10,Settings!$D$4:$D$161))</f>
        <v>42580</v>
      </c>
      <c r="N18" s="330">
        <v>42604</v>
      </c>
      <c r="O18" s="330">
        <v>42611</v>
      </c>
      <c r="P18" s="330">
        <f>IF(O18="","",WORKDAY(O18,O$10-P$10,Settings!$D$4:$D$161))</f>
        <v>42613</v>
      </c>
      <c r="Q18" s="330">
        <v>42640</v>
      </c>
      <c r="R18" s="330">
        <f>IF(Q18="","",WORKDAY(Q18,Q$10-R$10,Settings!$D$4:$D$161))</f>
        <v>42642</v>
      </c>
      <c r="S18" s="373">
        <f>IF(R18="","",WORKDAY(R18,R$10-S$10,Settings!$D$4:$D$161))</f>
        <v>42646</v>
      </c>
      <c r="T18" s="241">
        <f>IF(S18="","",WORKDAY(S18,S$10-T$10,Settings!$E$4:$E$161))</f>
        <v>42661</v>
      </c>
      <c r="U18" s="241">
        <f>IF(T18="","",WORKDAY(T18,T$10-U$10,Settings!$D$4:$D$161))</f>
        <v>42662</v>
      </c>
      <c r="V18" s="242"/>
      <c r="W18" s="242"/>
      <c r="X18" s="241">
        <f>IF(U18="","",WORKDAY(U18,U$9-X$9,Settings!$D$4:$D$161))</f>
        <v>42669</v>
      </c>
      <c r="Y18" s="457"/>
      <c r="Z18" s="312"/>
      <c r="AA18" s="250"/>
      <c r="AB18" s="250"/>
      <c r="AC18" s="250"/>
      <c r="AD18" s="5"/>
      <c r="AE18" s="5"/>
      <c r="AF18" s="5"/>
      <c r="AG18" s="5"/>
      <c r="AH18" s="5"/>
      <c r="AI18" s="5"/>
      <c r="AJ18" s="5"/>
      <c r="AK18" s="5"/>
      <c r="AL18" s="5"/>
      <c r="AM18" s="5"/>
      <c r="AN18" s="5"/>
      <c r="AO18" s="5"/>
      <c r="AP18" s="5"/>
      <c r="AQ18" s="5"/>
      <c r="AR18" s="5"/>
      <c r="AS18" s="5"/>
      <c r="AT18" s="5"/>
      <c r="AU18" s="5"/>
      <c r="AV18" s="5"/>
      <c r="AW18" s="5"/>
      <c r="AX18" s="5"/>
      <c r="AY18" s="5"/>
    </row>
    <row r="19" spans="1:51" s="3" customFormat="1" ht="18" customHeight="1" x14ac:dyDescent="0.25">
      <c r="A19" s="139" t="s">
        <v>0</v>
      </c>
      <c r="B19" s="319" t="s">
        <v>32</v>
      </c>
      <c r="C19" s="181">
        <v>1861404</v>
      </c>
      <c r="D19" s="149"/>
      <c r="E19" s="145">
        <v>1</v>
      </c>
      <c r="F19" s="155"/>
      <c r="G19" s="162" t="s">
        <v>16</v>
      </c>
      <c r="H19" s="261"/>
      <c r="I19" s="272" t="s">
        <v>17</v>
      </c>
      <c r="J19" s="72"/>
      <c r="K19" s="72">
        <f>WORKDAY($X19,-K$9,Settings!$D$4:$D$230)</f>
        <v>42509</v>
      </c>
      <c r="L19" s="72">
        <f>WORKDAY($X19,-L$9,Settings!$D$4:$D$230)</f>
        <v>42510</v>
      </c>
      <c r="M19" s="72">
        <f>WORKDAY($X19,-M$9,Settings!$D$4:$D$230)</f>
        <v>42517</v>
      </c>
      <c r="N19" s="72">
        <f>WORKDAY($X19,-N$9,Settings!$D$4:$D$230)</f>
        <v>42521</v>
      </c>
      <c r="O19" s="72">
        <f>WORKDAY($X19,-O$9,Settings!$D$4:$D$230)</f>
        <v>42523</v>
      </c>
      <c r="P19" s="72">
        <f>WORKDAY($X19,-P$9,Settings!$D$4:$D$230)</f>
        <v>42527</v>
      </c>
      <c r="Q19" s="72">
        <f>WORKDAY($X19,-Q$9,Settings!$D$4:$D$230)</f>
        <v>42530</v>
      </c>
      <c r="R19" s="72">
        <f>WORKDAY($X19,-R$9,Settings!$D$4:$D$230)</f>
        <v>42534</v>
      </c>
      <c r="S19" s="369">
        <f>WORKDAY($X19,-S$9,Settings!$D$4:$D$230)</f>
        <v>42538</v>
      </c>
      <c r="T19" s="61">
        <f>WORKDAY($X19,-T$9,Settings!$D$4:$D$230)</f>
        <v>42563</v>
      </c>
      <c r="U19" s="61">
        <f>WORKDAY($X19,-U$9,Settings!$D$4:$D$230)</f>
        <v>42566</v>
      </c>
      <c r="V19" s="134"/>
      <c r="W19" s="134"/>
      <c r="X19" s="206">
        <v>42573</v>
      </c>
      <c r="Y19" s="457"/>
      <c r="Z19" s="271"/>
      <c r="AA19" s="251"/>
      <c r="AB19" s="249"/>
      <c r="AC19" s="249"/>
      <c r="AD19" s="5"/>
      <c r="AE19" s="5"/>
      <c r="AF19" s="5"/>
      <c r="AG19" s="5"/>
      <c r="AH19" s="5"/>
      <c r="AI19" s="5"/>
      <c r="AJ19" s="5"/>
      <c r="AK19" s="5"/>
      <c r="AL19" s="5"/>
      <c r="AM19" s="5"/>
      <c r="AN19" s="5"/>
      <c r="AO19" s="5"/>
      <c r="AP19" s="5"/>
      <c r="AQ19" s="5"/>
      <c r="AR19" s="5"/>
      <c r="AS19" s="5"/>
      <c r="AT19" s="5"/>
      <c r="AU19" s="5"/>
      <c r="AV19" s="5"/>
      <c r="AW19" s="5"/>
      <c r="AX19" s="5"/>
      <c r="AY19" s="5"/>
    </row>
    <row r="20" spans="1:51" s="3" customFormat="1" ht="18" customHeight="1" thickBot="1" x14ac:dyDescent="0.3">
      <c r="A20" s="140" t="s">
        <v>0</v>
      </c>
      <c r="B20" s="146"/>
      <c r="C20" s="312" t="s">
        <v>240</v>
      </c>
      <c r="D20" s="150"/>
      <c r="E20" s="152"/>
      <c r="F20" s="156"/>
      <c r="G20" s="163"/>
      <c r="H20" s="262"/>
      <c r="I20" s="274" t="s">
        <v>18</v>
      </c>
      <c r="J20" s="71" t="s">
        <v>118</v>
      </c>
      <c r="K20" s="330"/>
      <c r="L20" s="330">
        <v>42571</v>
      </c>
      <c r="M20" s="330">
        <v>42583</v>
      </c>
      <c r="N20" s="330">
        <v>42604</v>
      </c>
      <c r="O20" s="330">
        <v>42612</v>
      </c>
      <c r="P20" s="330">
        <f>IF(O20="","",WORKDAY(O20,O$10-P$10,Settings!$D$4:$D$161))</f>
        <v>42614</v>
      </c>
      <c r="Q20" s="330">
        <v>42641</v>
      </c>
      <c r="R20" s="330">
        <f>IF(Q20="","",WORKDAY(Q20,Q$10-R$10,Settings!$D$4:$D$161))</f>
        <v>42643</v>
      </c>
      <c r="S20" s="373">
        <f>IF(R20="","",WORKDAY(R20,R$10-S$10,Settings!$D$4:$D$161))</f>
        <v>42647</v>
      </c>
      <c r="T20" s="241">
        <f>IF(S20="","",WORKDAY(S20,S$10-T$10,Settings!$D$4:$D$161))</f>
        <v>42662</v>
      </c>
      <c r="U20" s="241">
        <f>IF(T20="","",WORKDAY(T20,T$10-U$10,Settings!$D$4:$D$161))</f>
        <v>42663</v>
      </c>
      <c r="V20" s="242"/>
      <c r="W20" s="242"/>
      <c r="X20" s="241">
        <f>IF(U20="","",WORKDAY(U20,U$9-X$9,Settings!$D$4:$D$161))</f>
        <v>42670</v>
      </c>
      <c r="Y20" s="457"/>
      <c r="Z20" s="270"/>
      <c r="AA20" s="250"/>
      <c r="AB20" s="250"/>
      <c r="AC20" s="250"/>
      <c r="AD20" s="5"/>
      <c r="AE20" s="5"/>
      <c r="AF20" s="5"/>
      <c r="AG20" s="5"/>
      <c r="AH20" s="5"/>
      <c r="AI20" s="5"/>
      <c r="AJ20" s="5"/>
      <c r="AK20" s="5"/>
      <c r="AL20" s="5"/>
      <c r="AM20" s="5"/>
      <c r="AN20" s="5"/>
      <c r="AO20" s="5"/>
      <c r="AP20" s="5"/>
      <c r="AQ20" s="5"/>
      <c r="AR20" s="5"/>
      <c r="AS20" s="5"/>
      <c r="AT20" s="5"/>
      <c r="AU20" s="5"/>
      <c r="AV20" s="5"/>
      <c r="AW20" s="5"/>
      <c r="AX20" s="5"/>
      <c r="AY20" s="5"/>
    </row>
    <row r="21" spans="1:51" s="3" customFormat="1" ht="18" customHeight="1" x14ac:dyDescent="0.25">
      <c r="A21" s="139" t="s">
        <v>0</v>
      </c>
      <c r="B21" s="319" t="s">
        <v>32</v>
      </c>
      <c r="C21" s="181">
        <v>1850523</v>
      </c>
      <c r="D21" s="149"/>
      <c r="E21" s="145">
        <v>1</v>
      </c>
      <c r="F21" s="155"/>
      <c r="G21" s="162" t="s">
        <v>16</v>
      </c>
      <c r="H21" s="187"/>
      <c r="I21" s="338" t="s">
        <v>17</v>
      </c>
      <c r="J21" s="326"/>
      <c r="K21" s="326">
        <f>WORKDAY($X21,-K$9,Settings!$D$4:$D$230)</f>
        <v>42509</v>
      </c>
      <c r="L21" s="326">
        <f>WORKDAY($X21,-L$9,Settings!$D$4:$D$230)</f>
        <v>42510</v>
      </c>
      <c r="M21" s="326">
        <f>WORKDAY($X21,-M$9,Settings!$D$4:$D$230)</f>
        <v>42517</v>
      </c>
      <c r="N21" s="326">
        <f>WORKDAY($X21,-N$9,Settings!$D$4:$D$230)</f>
        <v>42521</v>
      </c>
      <c r="O21" s="327">
        <f>WORKDAY($X21,-O$9,Settings!$D$4:$D$230)</f>
        <v>42523</v>
      </c>
      <c r="P21" s="327">
        <f>WORKDAY($X21,-P$9,Settings!$D$4:$D$230)</f>
        <v>42527</v>
      </c>
      <c r="Q21" s="327">
        <f>WORKDAY($X21,-Q$9,Settings!$D$4:$D$230)</f>
        <v>42530</v>
      </c>
      <c r="R21" s="327">
        <f>WORKDAY($X21,-R$9,Settings!$D$4:$D$230)</f>
        <v>42534</v>
      </c>
      <c r="S21" s="327">
        <f>WORKDAY($X21,-S$9,Settings!$D$4:$D$230)</f>
        <v>42538</v>
      </c>
      <c r="T21" s="327">
        <f>WORKDAY($X21,-T$9,Settings!$D$4:$D$230)</f>
        <v>42563</v>
      </c>
      <c r="U21" s="327">
        <f>WORKDAY($X21,-U$9,Settings!$D$4:$D$230)</f>
        <v>42566</v>
      </c>
      <c r="V21" s="328"/>
      <c r="W21" s="328"/>
      <c r="X21" s="339">
        <v>42573</v>
      </c>
      <c r="Y21" s="457" t="s">
        <v>305</v>
      </c>
      <c r="Z21" s="340"/>
      <c r="AA21" s="333"/>
      <c r="AB21" s="249"/>
      <c r="AC21" s="249"/>
      <c r="AD21" s="5"/>
      <c r="AE21" s="5"/>
      <c r="AF21" s="5"/>
      <c r="AG21" s="5"/>
      <c r="AH21" s="5"/>
      <c r="AI21" s="5"/>
      <c r="AJ21" s="5"/>
      <c r="AK21" s="5"/>
      <c r="AL21" s="5"/>
      <c r="AM21" s="5"/>
      <c r="AN21" s="5"/>
      <c r="AO21" s="5"/>
      <c r="AP21" s="5"/>
      <c r="AQ21" s="5"/>
      <c r="AR21" s="5"/>
      <c r="AS21" s="5"/>
      <c r="AT21" s="5"/>
      <c r="AU21" s="5"/>
      <c r="AV21" s="5"/>
      <c r="AW21" s="5"/>
      <c r="AX21" s="5"/>
      <c r="AY21" s="5"/>
    </row>
    <row r="22" spans="1:51" s="3" customFormat="1" ht="18" customHeight="1" thickBot="1" x14ac:dyDescent="0.3">
      <c r="A22" s="140" t="s">
        <v>0</v>
      </c>
      <c r="B22" s="146"/>
      <c r="C22" s="312" t="s">
        <v>224</v>
      </c>
      <c r="D22" s="150"/>
      <c r="E22" s="152"/>
      <c r="F22" s="156"/>
      <c r="G22" s="163"/>
      <c r="H22" s="188"/>
      <c r="I22" s="336" t="s">
        <v>18</v>
      </c>
      <c r="J22" s="126" t="s">
        <v>118</v>
      </c>
      <c r="K22" s="257">
        <v>42542</v>
      </c>
      <c r="L22" s="257">
        <v>42576</v>
      </c>
      <c r="M22" s="257">
        <f>IF(L22="","",WORKDAY(L22,L$10-M$10,Settings!$D$4:$D$161))</f>
        <v>42583</v>
      </c>
      <c r="N22" s="257">
        <v>42604</v>
      </c>
      <c r="O22" s="243">
        <v>42636</v>
      </c>
      <c r="P22" s="243">
        <f>IF(O22="","",WORKDAY(O22,O$10-P$10,Settings!$D$4:$D$161))</f>
        <v>42640</v>
      </c>
      <c r="Q22" s="243">
        <f>IF(P22="","",WORKDAY(P22,P$10-Q$10,Settings!$D$4:$D$161))</f>
        <v>42643</v>
      </c>
      <c r="R22" s="243">
        <f>IF(Q22="","",WORKDAY(Q22,Q$10-R$10,Settings!$D$4:$D$161))</f>
        <v>42647</v>
      </c>
      <c r="S22" s="243">
        <f>IF(R22="","",WORKDAY(R22,R$10-S$10,Settings!$D$4:$D$161))</f>
        <v>42649</v>
      </c>
      <c r="T22" s="243">
        <f>IF(S22="","",WORKDAY(S22,S$10-T$10,Settings!$E$4:$E$161))</f>
        <v>42664</v>
      </c>
      <c r="U22" s="243">
        <f>IF(T22="","",WORKDAY(T22,T$10-U$10,Settings!$D$4:$D$161))</f>
        <v>42667</v>
      </c>
      <c r="V22" s="244"/>
      <c r="W22" s="244"/>
      <c r="X22" s="243">
        <f>IF(U22="","",WORKDAY(U22,U$9-X$9,Settings!$D$4:$D$161))</f>
        <v>42674</v>
      </c>
      <c r="Y22" s="457"/>
      <c r="Z22" s="337"/>
      <c r="AA22" s="334"/>
      <c r="AB22" s="250"/>
      <c r="AC22" s="250"/>
      <c r="AD22" s="5"/>
      <c r="AE22" s="5"/>
      <c r="AF22" s="5"/>
      <c r="AG22" s="5"/>
      <c r="AH22" s="5"/>
      <c r="AI22" s="5"/>
      <c r="AJ22" s="5"/>
      <c r="AK22" s="5"/>
      <c r="AL22" s="5"/>
      <c r="AM22" s="5"/>
      <c r="AN22" s="5"/>
      <c r="AO22" s="5"/>
      <c r="AP22" s="5"/>
      <c r="AQ22" s="5"/>
      <c r="AR22" s="5"/>
      <c r="AS22" s="5"/>
      <c r="AT22" s="5"/>
      <c r="AU22" s="5"/>
      <c r="AV22" s="5"/>
      <c r="AW22" s="5"/>
      <c r="AX22" s="5"/>
      <c r="AY22" s="5"/>
    </row>
    <row r="23" spans="1:51" s="3" customFormat="1" ht="18" customHeight="1" x14ac:dyDescent="0.25">
      <c r="A23" s="139" t="s">
        <v>0</v>
      </c>
      <c r="B23" s="319" t="s">
        <v>32</v>
      </c>
      <c r="C23" s="181">
        <v>1861402</v>
      </c>
      <c r="D23" s="149"/>
      <c r="E23" s="145">
        <v>1</v>
      </c>
      <c r="F23" s="155"/>
      <c r="G23" s="162" t="s">
        <v>16</v>
      </c>
      <c r="H23" s="261"/>
      <c r="I23" s="272" t="s">
        <v>17</v>
      </c>
      <c r="J23" s="72"/>
      <c r="K23" s="72">
        <f>WORKDAY($X23,-K$9,Settings!$D$4:$D$230)</f>
        <v>42509</v>
      </c>
      <c r="L23" s="72">
        <f>WORKDAY($X23,-L$9,Settings!$D$4:$D$230)</f>
        <v>42510</v>
      </c>
      <c r="M23" s="72">
        <f>WORKDAY($X23,-M$9,Settings!$D$4:$D$230)</f>
        <v>42517</v>
      </c>
      <c r="N23" s="72">
        <f>WORKDAY($X23,-N$9,Settings!$D$4:$D$230)</f>
        <v>42521</v>
      </c>
      <c r="O23" s="61">
        <f>WORKDAY($X23,-O$9,Settings!$D$4:$D$230)</f>
        <v>42523</v>
      </c>
      <c r="P23" s="61">
        <f>WORKDAY($X23,-P$9,Settings!$D$4:$D$230)</f>
        <v>42527</v>
      </c>
      <c r="Q23" s="61">
        <f>WORKDAY($X23,-Q$9,Settings!$D$4:$D$230)</f>
        <v>42530</v>
      </c>
      <c r="R23" s="61">
        <f>WORKDAY($X23,-R$9,Settings!$D$4:$D$230)</f>
        <v>42534</v>
      </c>
      <c r="S23" s="61">
        <f>WORKDAY($X23,-S$9,Settings!$D$4:$D$230)</f>
        <v>42538</v>
      </c>
      <c r="T23" s="61">
        <f>WORKDAY($X23,-T$9,Settings!$D$4:$D$230)</f>
        <v>42563</v>
      </c>
      <c r="U23" s="61">
        <f>WORKDAY($X23,-U$9,Settings!$D$4:$D$230)</f>
        <v>42566</v>
      </c>
      <c r="V23" s="134"/>
      <c r="W23" s="134"/>
      <c r="X23" s="206">
        <v>42573</v>
      </c>
      <c r="Y23" s="457"/>
      <c r="Z23" s="271"/>
      <c r="AA23" s="251"/>
      <c r="AB23" s="249"/>
      <c r="AC23" s="249"/>
      <c r="AD23" s="5"/>
      <c r="AE23" s="5"/>
      <c r="AF23" s="5"/>
      <c r="AG23" s="5"/>
      <c r="AH23" s="5"/>
      <c r="AI23" s="5"/>
      <c r="AJ23" s="5"/>
      <c r="AK23" s="5"/>
      <c r="AL23" s="5"/>
      <c r="AM23" s="5"/>
      <c r="AN23" s="5"/>
      <c r="AO23" s="5"/>
      <c r="AP23" s="5"/>
      <c r="AQ23" s="5"/>
      <c r="AR23" s="5"/>
      <c r="AS23" s="5"/>
      <c r="AT23" s="5"/>
      <c r="AU23" s="5"/>
      <c r="AV23" s="5"/>
      <c r="AW23" s="5"/>
      <c r="AX23" s="5"/>
      <c r="AY23" s="5"/>
    </row>
    <row r="24" spans="1:51" s="3" customFormat="1" ht="18" customHeight="1" thickBot="1" x14ac:dyDescent="0.3">
      <c r="A24" s="140" t="s">
        <v>0</v>
      </c>
      <c r="B24" s="146"/>
      <c r="C24" s="312" t="s">
        <v>238</v>
      </c>
      <c r="D24" s="150"/>
      <c r="E24" s="152"/>
      <c r="F24" s="156"/>
      <c r="G24" s="163"/>
      <c r="H24" s="262"/>
      <c r="I24" s="274" t="s">
        <v>18</v>
      </c>
      <c r="J24" s="71" t="s">
        <v>118</v>
      </c>
      <c r="K24" s="330"/>
      <c r="L24" s="330">
        <v>42570</v>
      </c>
      <c r="M24" s="330">
        <v>42583</v>
      </c>
      <c r="N24" s="330">
        <v>42629</v>
      </c>
      <c r="O24" s="241">
        <f>IF(N24="","",WORKDAY(N24,N$10-O$10,Settings!$D$4:$D$161))</f>
        <v>42633</v>
      </c>
      <c r="P24" s="241">
        <f>IF(O24="","",WORKDAY(O24,O$10-P$10,Settings!$D$4:$D$161))</f>
        <v>42635</v>
      </c>
      <c r="Q24" s="241">
        <f>IF(P24="","",WORKDAY(P24,P$10-Q$10,Settings!$D$4:$D$161))</f>
        <v>42640</v>
      </c>
      <c r="R24" s="241">
        <f>IF(Q24="","",WORKDAY(Q24,Q$10-R$10,Settings!$D$4:$D$161))</f>
        <v>42642</v>
      </c>
      <c r="S24" s="241">
        <f>IF(R24="","",WORKDAY(R24,R$10-S$10,Settings!$D$4:$D$161))</f>
        <v>42646</v>
      </c>
      <c r="T24" s="241">
        <f>IF(S24="","",WORKDAY(S24,S$10-T$10,Settings!$D$4:$D$161))</f>
        <v>42661</v>
      </c>
      <c r="U24" s="241">
        <f>IF(T24="","",WORKDAY(T24,T$10-U$10,Settings!$D$4:$D$161))</f>
        <v>42662</v>
      </c>
      <c r="V24" s="242"/>
      <c r="W24" s="242"/>
      <c r="X24" s="241">
        <f>IF(U24="","",WORKDAY(U24,U$9-X$9,Settings!$D$4:$D$161))</f>
        <v>42669</v>
      </c>
      <c r="Y24" s="457"/>
      <c r="Z24" s="270"/>
      <c r="AA24" s="250"/>
      <c r="AB24" s="250"/>
      <c r="AC24" s="250"/>
      <c r="AD24" s="5"/>
      <c r="AE24" s="5"/>
      <c r="AF24" s="5"/>
      <c r="AG24" s="5"/>
      <c r="AH24" s="5"/>
      <c r="AI24" s="5"/>
      <c r="AJ24" s="5"/>
      <c r="AK24" s="5"/>
      <c r="AL24" s="5"/>
      <c r="AM24" s="5"/>
      <c r="AN24" s="5"/>
      <c r="AO24" s="5"/>
      <c r="AP24" s="5"/>
      <c r="AQ24" s="5"/>
      <c r="AR24" s="5"/>
      <c r="AS24" s="5"/>
      <c r="AT24" s="5"/>
      <c r="AU24" s="5"/>
      <c r="AV24" s="5"/>
      <c r="AW24" s="5"/>
      <c r="AX24" s="5"/>
      <c r="AY24" s="5"/>
    </row>
    <row r="25" spans="1:51" s="3" customFormat="1" ht="18" customHeight="1" x14ac:dyDescent="0.25">
      <c r="A25" s="139" t="s">
        <v>0</v>
      </c>
      <c r="B25" s="319" t="s">
        <v>32</v>
      </c>
      <c r="C25" s="181">
        <v>1861403</v>
      </c>
      <c r="D25" s="149"/>
      <c r="E25" s="145">
        <v>1</v>
      </c>
      <c r="F25" s="155"/>
      <c r="G25" s="162" t="s">
        <v>16</v>
      </c>
      <c r="H25" s="187"/>
      <c r="I25" s="338" t="s">
        <v>17</v>
      </c>
      <c r="J25" s="326"/>
      <c r="K25" s="326">
        <f>WORKDAY($X25,-K$9,Settings!$D$4:$D$230)</f>
        <v>42509</v>
      </c>
      <c r="L25" s="326">
        <f>WORKDAY($X25,-L$9,Settings!$D$4:$D$230)</f>
        <v>42510</v>
      </c>
      <c r="M25" s="326">
        <f>WORKDAY($X25,-M$9,Settings!$D$4:$D$230)</f>
        <v>42517</v>
      </c>
      <c r="N25" s="326">
        <f>WORKDAY($X25,-N$9,Settings!$D$4:$D$230)</f>
        <v>42521</v>
      </c>
      <c r="O25" s="327">
        <f>WORKDAY($X25,-O$9,Settings!$D$4:$D$230)</f>
        <v>42523</v>
      </c>
      <c r="P25" s="327">
        <f>WORKDAY($X25,-P$9,Settings!$D$4:$D$230)</f>
        <v>42527</v>
      </c>
      <c r="Q25" s="327">
        <f>WORKDAY($X25,-Q$9,Settings!$D$4:$D$230)</f>
        <v>42530</v>
      </c>
      <c r="R25" s="327">
        <f>WORKDAY($X25,-R$9,Settings!$D$4:$D$230)</f>
        <v>42534</v>
      </c>
      <c r="S25" s="327">
        <f>WORKDAY($X25,-S$9,Settings!$D$4:$D$230)</f>
        <v>42538</v>
      </c>
      <c r="T25" s="327">
        <f>WORKDAY($X25,-T$9,Settings!$D$4:$D$230)</f>
        <v>42563</v>
      </c>
      <c r="U25" s="327">
        <f>WORKDAY($X25,-U$9,Settings!$D$4:$D$230)</f>
        <v>42566</v>
      </c>
      <c r="V25" s="328"/>
      <c r="W25" s="328"/>
      <c r="X25" s="339">
        <v>42573</v>
      </c>
      <c r="Y25" s="457"/>
      <c r="Z25" s="340"/>
      <c r="AA25" s="333"/>
      <c r="AB25" s="249"/>
      <c r="AC25" s="249"/>
      <c r="AD25" s="5"/>
      <c r="AE25" s="5"/>
      <c r="AF25" s="5"/>
      <c r="AG25" s="5"/>
      <c r="AH25" s="5"/>
      <c r="AI25" s="5"/>
      <c r="AJ25" s="5"/>
      <c r="AK25" s="5"/>
      <c r="AL25" s="5"/>
      <c r="AM25" s="5"/>
      <c r="AN25" s="5"/>
      <c r="AO25" s="5"/>
      <c r="AP25" s="5"/>
      <c r="AQ25" s="5"/>
      <c r="AR25" s="5"/>
      <c r="AS25" s="5"/>
      <c r="AT25" s="5"/>
      <c r="AU25" s="5"/>
      <c r="AV25" s="5"/>
      <c r="AW25" s="5"/>
      <c r="AX25" s="5"/>
      <c r="AY25" s="5"/>
    </row>
    <row r="26" spans="1:51" s="3" customFormat="1" ht="18" customHeight="1" thickBot="1" x14ac:dyDescent="0.3">
      <c r="A26" s="140" t="s">
        <v>0</v>
      </c>
      <c r="B26" s="146"/>
      <c r="C26" s="312" t="s">
        <v>239</v>
      </c>
      <c r="D26" s="150"/>
      <c r="E26" s="152"/>
      <c r="F26" s="156"/>
      <c r="G26" s="163"/>
      <c r="H26" s="188"/>
      <c r="I26" s="183" t="s">
        <v>18</v>
      </c>
      <c r="J26" s="73" t="s">
        <v>118</v>
      </c>
      <c r="K26" s="245"/>
      <c r="L26" s="245">
        <v>42577</v>
      </c>
      <c r="M26" s="245">
        <f>IF(L26="","",WORKDAY(L26,L$10-M$10,Settings!$D$4:$D$161))</f>
        <v>42584</v>
      </c>
      <c r="N26" s="245">
        <v>42630</v>
      </c>
      <c r="O26" s="239">
        <f>IF(N26="","",WORKDAY(N26,N$10-O$10,Settings!$D$4:$D$161))</f>
        <v>42633</v>
      </c>
      <c r="P26" s="239">
        <f>IF(O26="","",WORKDAY(O26,O$10-P$10,Settings!$D$4:$D$161))</f>
        <v>42635</v>
      </c>
      <c r="Q26" s="239">
        <f>IF(P26="","",WORKDAY(P26,P$10-Q$10,Settings!$D$4:$D$161))</f>
        <v>42640</v>
      </c>
      <c r="R26" s="239">
        <f>IF(Q26="","",WORKDAY(Q26,Q$10-R$10,Settings!$D$4:$D$161))</f>
        <v>42642</v>
      </c>
      <c r="S26" s="239">
        <f>IF(R26="","",WORKDAY(R26,R$10-S$10,Settings!$D$4:$D$161))</f>
        <v>42646</v>
      </c>
      <c r="T26" s="239">
        <f>IF(S26="","",WORKDAY(S26,S$10-T$10,Settings!$D$4:$D$161))</f>
        <v>42661</v>
      </c>
      <c r="U26" s="239">
        <f>IF(T26="","",WORKDAY(T26,T$10-U$10,Settings!$D$4:$D$161))</f>
        <v>42662</v>
      </c>
      <c r="V26" s="240"/>
      <c r="W26" s="240"/>
      <c r="X26" s="239">
        <f>IF(U26="","",WORKDAY(U26,U$9-X$9,Settings!$D$4:$D$161))</f>
        <v>42669</v>
      </c>
      <c r="Y26" s="457"/>
      <c r="Z26" s="337"/>
      <c r="AA26" s="334"/>
      <c r="AB26" s="250"/>
      <c r="AC26" s="250"/>
      <c r="AD26" s="5"/>
      <c r="AE26" s="5"/>
      <c r="AF26" s="5"/>
      <c r="AG26" s="5"/>
      <c r="AH26" s="5"/>
      <c r="AI26" s="5"/>
      <c r="AJ26" s="5"/>
      <c r="AK26" s="5"/>
      <c r="AL26" s="5"/>
      <c r="AM26" s="5"/>
      <c r="AN26" s="5"/>
      <c r="AO26" s="5"/>
      <c r="AP26" s="5"/>
      <c r="AQ26" s="5"/>
      <c r="AR26" s="5"/>
      <c r="AS26" s="5"/>
      <c r="AT26" s="5"/>
      <c r="AU26" s="5"/>
      <c r="AV26" s="5"/>
      <c r="AW26" s="5"/>
      <c r="AX26" s="5"/>
      <c r="AY26" s="5"/>
    </row>
    <row r="27" spans="1:51" s="3" customFormat="1" ht="18" customHeight="1" x14ac:dyDescent="0.25">
      <c r="A27" s="139" t="s">
        <v>0</v>
      </c>
      <c r="B27" s="319" t="s">
        <v>32</v>
      </c>
      <c r="C27" s="181">
        <v>1861405</v>
      </c>
      <c r="D27" s="149"/>
      <c r="E27" s="145">
        <v>1</v>
      </c>
      <c r="F27" s="155"/>
      <c r="G27" s="162" t="s">
        <v>16</v>
      </c>
      <c r="H27" s="187"/>
      <c r="I27" s="338" t="s">
        <v>17</v>
      </c>
      <c r="J27" s="326"/>
      <c r="K27" s="326">
        <f>WORKDAY($X27,-K$9,Settings!$D$4:$D$230)</f>
        <v>42531</v>
      </c>
      <c r="L27" s="326">
        <f>WORKDAY($X27,-L$9,Settings!$D$4:$D$230)</f>
        <v>42534</v>
      </c>
      <c r="M27" s="326">
        <f>WORKDAY($X27,-M$9,Settings!$D$4:$D$230)</f>
        <v>42541</v>
      </c>
      <c r="N27" s="326">
        <f>WORKDAY($X27,-N$9,Settings!$D$4:$D$230)</f>
        <v>42543</v>
      </c>
      <c r="O27" s="326">
        <f>WORKDAY($X27,-O$9,Settings!$D$4:$D$230)</f>
        <v>42545</v>
      </c>
      <c r="P27" s="326">
        <f>WORKDAY($X27,-P$9,Settings!$D$4:$D$230)</f>
        <v>42549</v>
      </c>
      <c r="Q27" s="326">
        <f>WORKDAY($X27,-Q$9,Settings!$D$4:$D$230)</f>
        <v>42552</v>
      </c>
      <c r="R27" s="326">
        <f>WORKDAY($X27,-R$9,Settings!$D$4:$D$230)</f>
        <v>42556</v>
      </c>
      <c r="S27" s="326">
        <f>WORKDAY($X27,-S$9,Settings!$D$4:$D$230)</f>
        <v>42562</v>
      </c>
      <c r="T27" s="327">
        <f>WORKDAY($X27,-T$9,Settings!$D$4:$D$230)</f>
        <v>42586</v>
      </c>
      <c r="U27" s="327">
        <f>WORKDAY($X27,-U$9,Settings!$D$4:$D$230)</f>
        <v>42591</v>
      </c>
      <c r="V27" s="328"/>
      <c r="W27" s="328"/>
      <c r="X27" s="339">
        <v>42601</v>
      </c>
      <c r="Y27" s="457"/>
      <c r="Z27" s="340"/>
      <c r="AA27" s="333"/>
      <c r="AB27" s="249"/>
      <c r="AC27" s="249"/>
      <c r="AD27" s="5"/>
      <c r="AE27" s="5"/>
      <c r="AF27" s="5"/>
      <c r="AG27" s="5"/>
      <c r="AH27" s="5"/>
      <c r="AI27" s="5"/>
      <c r="AJ27" s="5"/>
      <c r="AK27" s="5"/>
      <c r="AL27" s="5"/>
      <c r="AM27" s="5"/>
      <c r="AN27" s="5"/>
      <c r="AO27" s="5"/>
      <c r="AP27" s="5"/>
      <c r="AQ27" s="5"/>
      <c r="AR27" s="5"/>
      <c r="AS27" s="5"/>
      <c r="AT27" s="5"/>
      <c r="AU27" s="5"/>
      <c r="AV27" s="5"/>
      <c r="AW27" s="5"/>
      <c r="AX27" s="5"/>
      <c r="AY27" s="5"/>
    </row>
    <row r="28" spans="1:51" s="3" customFormat="1" ht="18" customHeight="1" thickBot="1" x14ac:dyDescent="0.3">
      <c r="A28" s="140" t="s">
        <v>0</v>
      </c>
      <c r="B28" s="146"/>
      <c r="C28" s="312" t="s">
        <v>241</v>
      </c>
      <c r="D28" s="150"/>
      <c r="E28" s="152"/>
      <c r="F28" s="156"/>
      <c r="G28" s="163"/>
      <c r="H28" s="188"/>
      <c r="I28" s="336" t="s">
        <v>18</v>
      </c>
      <c r="J28" s="126" t="s">
        <v>118</v>
      </c>
      <c r="K28" s="257"/>
      <c r="L28" s="257">
        <v>42572</v>
      </c>
      <c r="M28" s="257">
        <v>42583</v>
      </c>
      <c r="N28" s="245">
        <v>42630</v>
      </c>
      <c r="O28" s="257">
        <f>IF(N28="","",WORKDAY(N28,N$10-O$10,Settings!$D$4:$D$161))</f>
        <v>42633</v>
      </c>
      <c r="P28" s="257">
        <f>IF(O28="","",WORKDAY(O28,O$10-P$10,Settings!$D$4:$D$161))</f>
        <v>42635</v>
      </c>
      <c r="Q28" s="257">
        <f>IF(P28="","",WORKDAY(P28,P$10-Q$10,Settings!$D$4:$D$161))</f>
        <v>42640</v>
      </c>
      <c r="R28" s="257">
        <f>IF(Q28="","",WORKDAY(Q28,Q$10-R$10,Settings!$D$4:$D$161))</f>
        <v>42642</v>
      </c>
      <c r="S28" s="257">
        <v>42667</v>
      </c>
      <c r="T28" s="243">
        <f>IF(S28="","",WORKDAY(S28,S$10-T$10,Settings!$D$4:$D$161))</f>
        <v>42682</v>
      </c>
      <c r="U28" s="243">
        <f>IF(T28="","",WORKDAY(T28,T$10-U$10,Settings!$D$4:$D$161))</f>
        <v>42683</v>
      </c>
      <c r="V28" s="244"/>
      <c r="W28" s="244"/>
      <c r="X28" s="243">
        <f>IF(U28="","",WORKDAY(U28,U$9-X$9,Settings!$D$4:$D$161))</f>
        <v>42690</v>
      </c>
      <c r="Y28" s="458"/>
      <c r="Z28" s="337"/>
      <c r="AA28" s="334"/>
      <c r="AB28" s="250"/>
      <c r="AC28" s="250"/>
      <c r="AD28" s="5"/>
      <c r="AE28" s="5"/>
      <c r="AF28" s="5"/>
      <c r="AG28" s="5"/>
      <c r="AH28" s="5"/>
      <c r="AI28" s="5"/>
      <c r="AJ28" s="5"/>
      <c r="AK28" s="5"/>
      <c r="AL28" s="5"/>
      <c r="AM28" s="5"/>
      <c r="AN28" s="5"/>
      <c r="AO28" s="5"/>
      <c r="AP28" s="5"/>
      <c r="AQ28" s="5"/>
      <c r="AR28" s="5"/>
      <c r="AS28" s="5"/>
      <c r="AT28" s="5"/>
      <c r="AU28" s="5"/>
      <c r="AV28" s="5"/>
      <c r="AW28" s="5"/>
      <c r="AX28" s="5"/>
      <c r="AY28" s="5"/>
    </row>
    <row r="29" spans="1:51" s="3" customFormat="1" ht="18" customHeight="1" x14ac:dyDescent="0.25">
      <c r="A29" s="139" t="s">
        <v>0</v>
      </c>
      <c r="B29" s="319" t="s">
        <v>32</v>
      </c>
      <c r="C29" s="181">
        <v>1861406</v>
      </c>
      <c r="D29" s="149"/>
      <c r="E29" s="145">
        <v>1</v>
      </c>
      <c r="F29" s="155"/>
      <c r="G29" s="162" t="s">
        <v>16</v>
      </c>
      <c r="H29" s="261"/>
      <c r="I29" s="272" t="s">
        <v>17</v>
      </c>
      <c r="J29" s="72"/>
      <c r="K29" s="72">
        <f>WORKDAY($X29,-K$9,Settings!$D$4:$D$230)</f>
        <v>42531</v>
      </c>
      <c r="L29" s="72">
        <f>WORKDAY($X29,-L$9,Settings!$D$4:$D$230)</f>
        <v>42534</v>
      </c>
      <c r="M29" s="72">
        <f>WORKDAY($X29,-M$9,Settings!$D$4:$D$230)</f>
        <v>42541</v>
      </c>
      <c r="N29" s="72">
        <f>WORKDAY($X29,-N$9,Settings!$D$4:$D$230)</f>
        <v>42543</v>
      </c>
      <c r="O29" s="61">
        <f>WORKDAY($X29,-O$9,Settings!$D$4:$D$230)</f>
        <v>42545</v>
      </c>
      <c r="P29" s="61">
        <f>WORKDAY($X29,-P$9,Settings!$D$4:$D$230)</f>
        <v>42549</v>
      </c>
      <c r="Q29" s="61">
        <f>WORKDAY($X29,-Q$9,Settings!$D$4:$D$230)</f>
        <v>42552</v>
      </c>
      <c r="R29" s="61">
        <f>WORKDAY($X29,-R$9,Settings!$D$4:$D$230)</f>
        <v>42556</v>
      </c>
      <c r="S29" s="61">
        <f>WORKDAY($X29,-S$9,Settings!$D$4:$D$230)</f>
        <v>42562</v>
      </c>
      <c r="T29" s="61">
        <f>WORKDAY($X29,-T$9,Settings!$D$4:$D$230)</f>
        <v>42586</v>
      </c>
      <c r="U29" s="61">
        <f>WORKDAY($X29,-U$9,Settings!$D$4:$D$230)</f>
        <v>42591</v>
      </c>
      <c r="V29" s="134"/>
      <c r="W29" s="134"/>
      <c r="X29" s="206">
        <v>42601</v>
      </c>
      <c r="Y29" s="456" t="s">
        <v>314</v>
      </c>
      <c r="Z29" s="271"/>
      <c r="AA29" s="251"/>
      <c r="AB29" s="249"/>
      <c r="AC29" s="249"/>
      <c r="AD29" s="5"/>
      <c r="AE29" s="5"/>
      <c r="AF29" s="5"/>
      <c r="AG29" s="5"/>
      <c r="AH29" s="5"/>
      <c r="AI29" s="5"/>
      <c r="AJ29" s="5"/>
      <c r="AK29" s="5"/>
      <c r="AL29" s="5"/>
      <c r="AM29" s="5"/>
      <c r="AN29" s="5"/>
      <c r="AO29" s="5"/>
      <c r="AP29" s="5"/>
      <c r="AQ29" s="5"/>
      <c r="AR29" s="5"/>
      <c r="AS29" s="5"/>
      <c r="AT29" s="5"/>
      <c r="AU29" s="5"/>
      <c r="AV29" s="5"/>
      <c r="AW29" s="5"/>
      <c r="AX29" s="5"/>
      <c r="AY29" s="5"/>
    </row>
    <row r="30" spans="1:51" s="3" customFormat="1" ht="18" customHeight="1" thickBot="1" x14ac:dyDescent="0.3">
      <c r="A30" s="140" t="s">
        <v>0</v>
      </c>
      <c r="B30" s="146"/>
      <c r="C30" s="312" t="s">
        <v>242</v>
      </c>
      <c r="D30" s="150"/>
      <c r="E30" s="152"/>
      <c r="F30" s="156"/>
      <c r="G30" s="163"/>
      <c r="H30" s="262"/>
      <c r="I30" s="274" t="s">
        <v>18</v>
      </c>
      <c r="J30" s="71" t="s">
        <v>118</v>
      </c>
      <c r="K30" s="330"/>
      <c r="L30" s="330">
        <v>42572</v>
      </c>
      <c r="M30" s="330">
        <v>42583</v>
      </c>
      <c r="N30" s="245">
        <v>42630</v>
      </c>
      <c r="O30" s="241">
        <f>IF(N30="","",WORKDAY(N30,N$10-O$10,Settings!$D$4:$D$161))</f>
        <v>42633</v>
      </c>
      <c r="P30" s="241">
        <f>IF(O30="","",WORKDAY(O30,O$10-P$10,Settings!$D$4:$D$161))</f>
        <v>42635</v>
      </c>
      <c r="Q30" s="241">
        <f>IF(P30="","",WORKDAY(P30,P$10-Q$10,Settings!$D$4:$D$161))</f>
        <v>42640</v>
      </c>
      <c r="R30" s="241">
        <f>IF(Q30="","",WORKDAY(Q30,Q$10-R$10,Settings!$D$4:$D$161))</f>
        <v>42642</v>
      </c>
      <c r="S30" s="241">
        <f>IF(R30="","",WORKDAY(R30,R$10-S$10,Settings!$D$4:$D$161))</f>
        <v>42646</v>
      </c>
      <c r="T30" s="241">
        <f>IF(S30="","",WORKDAY(S30,S$10-T$10,Settings!$D$4:$D$161))</f>
        <v>42661</v>
      </c>
      <c r="U30" s="241">
        <f>IF(T30="","",WORKDAY(T30,T$10-U$10,Settings!$D$4:$D$161))</f>
        <v>42662</v>
      </c>
      <c r="V30" s="242"/>
      <c r="W30" s="242"/>
      <c r="X30" s="241">
        <f>IF(U30="","",WORKDAY(U30,U$9-X$9,Settings!$D$4:$D$161))</f>
        <v>42669</v>
      </c>
      <c r="Y30" s="457"/>
      <c r="Z30" s="270"/>
      <c r="AA30" s="250"/>
      <c r="AB30" s="250"/>
      <c r="AC30" s="250"/>
      <c r="AD30" s="5"/>
      <c r="AE30" s="5"/>
      <c r="AF30" s="5"/>
      <c r="AG30" s="5"/>
      <c r="AH30" s="5"/>
      <c r="AI30" s="5"/>
      <c r="AJ30" s="5"/>
      <c r="AK30" s="5"/>
      <c r="AL30" s="5"/>
      <c r="AM30" s="5"/>
      <c r="AN30" s="5"/>
      <c r="AO30" s="5"/>
      <c r="AP30" s="5"/>
      <c r="AQ30" s="5"/>
      <c r="AR30" s="5"/>
      <c r="AS30" s="5"/>
      <c r="AT30" s="5"/>
      <c r="AU30" s="5"/>
      <c r="AV30" s="5"/>
      <c r="AW30" s="5"/>
      <c r="AX30" s="5"/>
      <c r="AY30" s="5"/>
    </row>
    <row r="31" spans="1:51" s="3" customFormat="1" ht="17.25" customHeight="1" x14ac:dyDescent="0.25">
      <c r="A31" s="139" t="s">
        <v>0</v>
      </c>
      <c r="B31" s="319" t="s">
        <v>32</v>
      </c>
      <c r="C31" s="181">
        <v>1861407</v>
      </c>
      <c r="D31" s="149"/>
      <c r="E31" s="145">
        <v>1</v>
      </c>
      <c r="F31" s="155"/>
      <c r="G31" s="162" t="s">
        <v>16</v>
      </c>
      <c r="H31" s="187"/>
      <c r="I31" s="338" t="s">
        <v>17</v>
      </c>
      <c r="J31" s="326"/>
      <c r="K31" s="326">
        <f>WORKDAY($X31,-K$9,Settings!$D$4:$D$230)</f>
        <v>42531</v>
      </c>
      <c r="L31" s="72">
        <f>WORKDAY($X31,-L$9,Settings!$D$4:$D$230)</f>
        <v>42534</v>
      </c>
      <c r="M31" s="326">
        <f>WORKDAY($X31,-M$9,Settings!$D$4:$D$230)</f>
        <v>42541</v>
      </c>
      <c r="N31" s="326">
        <f>WORKDAY($X31,-N$9,Settings!$D$4:$D$230)</f>
        <v>42543</v>
      </c>
      <c r="O31" s="327">
        <f>WORKDAY($X31,-O$9,Settings!$D$4:$D$230)</f>
        <v>42545</v>
      </c>
      <c r="P31" s="327">
        <f>WORKDAY($X31,-P$9,Settings!$D$4:$D$230)</f>
        <v>42549</v>
      </c>
      <c r="Q31" s="327">
        <f>WORKDAY($X31,-Q$9,Settings!$D$4:$D$230)</f>
        <v>42552</v>
      </c>
      <c r="R31" s="327">
        <f>WORKDAY($X31,-R$9,Settings!$D$4:$D$230)</f>
        <v>42556</v>
      </c>
      <c r="S31" s="327">
        <f>WORKDAY($X31,-S$9,Settings!$D$4:$D$230)</f>
        <v>42562</v>
      </c>
      <c r="T31" s="327">
        <f>WORKDAY($X31,-T$9,Settings!$D$4:$D$230)</f>
        <v>42586</v>
      </c>
      <c r="U31" s="327">
        <f>WORKDAY($X31,-U$9,Settings!$D$4:$D$230)</f>
        <v>42591</v>
      </c>
      <c r="V31" s="328"/>
      <c r="W31" s="328"/>
      <c r="X31" s="339">
        <v>42601</v>
      </c>
      <c r="Y31" s="457"/>
      <c r="Z31" s="340"/>
      <c r="AA31" s="333"/>
      <c r="AB31" s="249"/>
      <c r="AC31" s="249"/>
      <c r="AD31" s="5"/>
      <c r="AE31" s="5"/>
      <c r="AF31" s="5"/>
      <c r="AG31" s="5"/>
      <c r="AH31" s="5"/>
      <c r="AI31" s="5"/>
      <c r="AJ31" s="5"/>
      <c r="AK31" s="5"/>
      <c r="AL31" s="5"/>
      <c r="AM31" s="5"/>
      <c r="AN31" s="5"/>
      <c r="AO31" s="5"/>
      <c r="AP31" s="5"/>
      <c r="AQ31" s="5"/>
      <c r="AR31" s="5"/>
      <c r="AS31" s="5"/>
      <c r="AT31" s="5"/>
      <c r="AU31" s="5"/>
      <c r="AV31" s="5"/>
      <c r="AW31" s="5"/>
      <c r="AX31" s="5"/>
      <c r="AY31" s="5"/>
    </row>
    <row r="32" spans="1:51" s="3" customFormat="1" ht="18" customHeight="1" thickBot="1" x14ac:dyDescent="0.3">
      <c r="A32" s="140" t="s">
        <v>0</v>
      </c>
      <c r="B32" s="146"/>
      <c r="C32" s="312" t="s">
        <v>243</v>
      </c>
      <c r="D32" s="150"/>
      <c r="E32" s="152"/>
      <c r="F32" s="156"/>
      <c r="G32" s="163"/>
      <c r="H32" s="188"/>
      <c r="I32" s="336" t="s">
        <v>18</v>
      </c>
      <c r="J32" s="126" t="s">
        <v>118</v>
      </c>
      <c r="K32" s="257"/>
      <c r="L32" s="330">
        <v>42576</v>
      </c>
      <c r="M32" s="257">
        <f>IF(L32="","",WORKDAY(L32,L$10-M$10,Settings!$D$4:$D$161))</f>
        <v>42583</v>
      </c>
      <c r="N32" s="245">
        <v>42630</v>
      </c>
      <c r="O32" s="243">
        <f>IF(N32="","",WORKDAY(N32,N$10-O$10,Settings!$D$4:$D$161))</f>
        <v>42633</v>
      </c>
      <c r="P32" s="243">
        <f>IF(O32="","",WORKDAY(O32,O$10-P$10,Settings!$D$4:$D$161))</f>
        <v>42635</v>
      </c>
      <c r="Q32" s="243">
        <f>IF(P32="","",WORKDAY(P32,P$10-Q$10,Settings!$D$4:$D$161))</f>
        <v>42640</v>
      </c>
      <c r="R32" s="243">
        <f>IF(Q32="","",WORKDAY(Q32,Q$10-R$10,Settings!$D$4:$D$161))</f>
        <v>42642</v>
      </c>
      <c r="S32" s="243">
        <f>IF(R32="","",WORKDAY(R32,R$10-S$10,Settings!$D$4:$D$161))</f>
        <v>42646</v>
      </c>
      <c r="T32" s="243">
        <f>IF(S32="","",WORKDAY(S32,S$10-T$10,Settings!$D$4:$D$161))</f>
        <v>42661</v>
      </c>
      <c r="U32" s="243">
        <f>IF(T32="","",WORKDAY(T32,T$10-U$10,Settings!$D$4:$D$161))</f>
        <v>42662</v>
      </c>
      <c r="V32" s="244"/>
      <c r="W32" s="244"/>
      <c r="X32" s="243">
        <f>IF(U32="","",WORKDAY(U32,U$9-X$9,Settings!$D$4:$D$161))</f>
        <v>42669</v>
      </c>
      <c r="Y32" s="457"/>
      <c r="Z32" s="337"/>
      <c r="AA32" s="334"/>
      <c r="AB32" s="250"/>
      <c r="AC32" s="250"/>
      <c r="AD32" s="5"/>
      <c r="AE32" s="5"/>
      <c r="AF32" s="5"/>
      <c r="AG32" s="5"/>
      <c r="AH32" s="5"/>
      <c r="AI32" s="5"/>
      <c r="AJ32" s="5"/>
      <c r="AK32" s="5"/>
      <c r="AL32" s="5"/>
      <c r="AM32" s="5"/>
      <c r="AN32" s="5"/>
      <c r="AO32" s="5"/>
      <c r="AP32" s="5"/>
      <c r="AQ32" s="5"/>
      <c r="AR32" s="5"/>
      <c r="AS32" s="5"/>
      <c r="AT32" s="5"/>
      <c r="AU32" s="5"/>
      <c r="AV32" s="5"/>
      <c r="AW32" s="5"/>
      <c r="AX32" s="5"/>
      <c r="AY32" s="5"/>
    </row>
    <row r="33" spans="1:51" s="3" customFormat="1" ht="18" customHeight="1" x14ac:dyDescent="0.25">
      <c r="A33" s="139" t="s">
        <v>0</v>
      </c>
      <c r="B33" s="319" t="s">
        <v>32</v>
      </c>
      <c r="C33" s="181">
        <v>1861408</v>
      </c>
      <c r="D33" s="149"/>
      <c r="E33" s="145">
        <v>1</v>
      </c>
      <c r="F33" s="155"/>
      <c r="G33" s="162" t="s">
        <v>16</v>
      </c>
      <c r="H33" s="261"/>
      <c r="I33" s="272" t="s">
        <v>17</v>
      </c>
      <c r="J33" s="72"/>
      <c r="K33" s="72">
        <f>WORKDAY($X33,-K$9,Settings!$D$4:$D$230)</f>
        <v>42531</v>
      </c>
      <c r="L33" s="326">
        <f>WORKDAY($X33,-L$9,Settings!$D$4:$D$230)</f>
        <v>42534</v>
      </c>
      <c r="M33" s="72">
        <f>WORKDAY($X33,-M$9,Settings!$D$4:$D$230)</f>
        <v>42541</v>
      </c>
      <c r="N33" s="72">
        <f>WORKDAY($X33,-N$9,Settings!$D$4:$D$230)</f>
        <v>42543</v>
      </c>
      <c r="O33" s="61">
        <f>WORKDAY($X33,-O$9,Settings!$D$4:$D$230)</f>
        <v>42545</v>
      </c>
      <c r="P33" s="61">
        <f>WORKDAY($X33,-P$9,Settings!$D$4:$D$230)</f>
        <v>42549</v>
      </c>
      <c r="Q33" s="61">
        <f>WORKDAY($X33,-Q$9,Settings!$D$4:$D$230)</f>
        <v>42552</v>
      </c>
      <c r="R33" s="61">
        <f>WORKDAY($X33,-R$9,Settings!$D$4:$D$230)</f>
        <v>42556</v>
      </c>
      <c r="S33" s="61">
        <f>WORKDAY($X33,-S$9,Settings!$D$4:$D$230)</f>
        <v>42562</v>
      </c>
      <c r="T33" s="61">
        <f>WORKDAY($X33,-T$9,Settings!$D$4:$D$230)</f>
        <v>42586</v>
      </c>
      <c r="U33" s="61">
        <f>WORKDAY($X33,-U$9,Settings!$D$4:$D$230)</f>
        <v>42591</v>
      </c>
      <c r="V33" s="134"/>
      <c r="W33" s="134"/>
      <c r="X33" s="206">
        <v>42601</v>
      </c>
      <c r="Y33" s="457"/>
      <c r="Z33" s="271"/>
      <c r="AA33" s="251"/>
      <c r="AB33" s="249"/>
      <c r="AC33" s="249"/>
      <c r="AD33" s="5"/>
      <c r="AE33" s="5"/>
      <c r="AF33" s="5"/>
      <c r="AG33" s="5"/>
      <c r="AH33" s="5"/>
      <c r="AI33" s="5"/>
      <c r="AJ33" s="5"/>
      <c r="AK33" s="5"/>
      <c r="AL33" s="5"/>
      <c r="AM33" s="5"/>
      <c r="AN33" s="5"/>
      <c r="AO33" s="5"/>
      <c r="AP33" s="5"/>
      <c r="AQ33" s="5"/>
      <c r="AR33" s="5"/>
      <c r="AS33" s="5"/>
      <c r="AT33" s="5"/>
      <c r="AU33" s="5"/>
      <c r="AV33" s="5"/>
      <c r="AW33" s="5"/>
      <c r="AX33" s="5"/>
      <c r="AY33" s="5"/>
    </row>
    <row r="34" spans="1:51" s="3" customFormat="1" ht="18" customHeight="1" thickBot="1" x14ac:dyDescent="0.3">
      <c r="A34" s="140" t="s">
        <v>0</v>
      </c>
      <c r="B34" s="146"/>
      <c r="C34" s="312" t="s">
        <v>244</v>
      </c>
      <c r="D34" s="150"/>
      <c r="E34" s="152"/>
      <c r="F34" s="156"/>
      <c r="G34" s="163"/>
      <c r="H34" s="262"/>
      <c r="I34" s="274" t="s">
        <v>18</v>
      </c>
      <c r="J34" s="71" t="s">
        <v>118</v>
      </c>
      <c r="K34" s="330"/>
      <c r="L34" s="257">
        <v>42576</v>
      </c>
      <c r="M34" s="330">
        <f>IF(L34="","",WORKDAY(L34,L$10-M$10,Settings!$D$4:$D$161))</f>
        <v>42583</v>
      </c>
      <c r="N34" s="245">
        <v>42630</v>
      </c>
      <c r="O34" s="241">
        <f>IF(N34="","",WORKDAY(N34,N$10-O$10,Settings!$D$4:$D$161))</f>
        <v>42633</v>
      </c>
      <c r="P34" s="241">
        <f>IF(O34="","",WORKDAY(O34,O$10-P$10,Settings!$D$4:$D$161))</f>
        <v>42635</v>
      </c>
      <c r="Q34" s="241">
        <f>IF(P34="","",WORKDAY(P34,P$10-Q$10,Settings!$D$4:$D$161))</f>
        <v>42640</v>
      </c>
      <c r="R34" s="241">
        <f>IF(Q34="","",WORKDAY(Q34,Q$10-R$10,Settings!$D$4:$D$161))</f>
        <v>42642</v>
      </c>
      <c r="S34" s="241">
        <f>IF(R34="","",WORKDAY(R34,R$10-S$10,Settings!$D$4:$D$161))</f>
        <v>42646</v>
      </c>
      <c r="T34" s="241">
        <f>IF(S34="","",WORKDAY(S34,S$10-T$10,Settings!$D$4:$D$161))</f>
        <v>42661</v>
      </c>
      <c r="U34" s="241">
        <f>IF(T34="","",WORKDAY(T34,T$10-U$10,Settings!$D$4:$D$161))</f>
        <v>42662</v>
      </c>
      <c r="V34" s="242"/>
      <c r="W34" s="242"/>
      <c r="X34" s="241">
        <f>IF(U34="","",WORKDAY(U34,U$9-X$9,Settings!$D$4:$D$161))</f>
        <v>42669</v>
      </c>
      <c r="Y34" s="457"/>
      <c r="Z34" s="270"/>
      <c r="AA34" s="250"/>
      <c r="AB34" s="250"/>
      <c r="AC34" s="250"/>
      <c r="AD34" s="5"/>
      <c r="AE34" s="5"/>
      <c r="AF34" s="5"/>
      <c r="AG34" s="5"/>
      <c r="AH34" s="5"/>
      <c r="AI34" s="5"/>
      <c r="AJ34" s="5"/>
      <c r="AK34" s="5"/>
      <c r="AL34" s="5"/>
      <c r="AM34" s="5"/>
      <c r="AN34" s="5"/>
      <c r="AO34" s="5"/>
      <c r="AP34" s="5"/>
      <c r="AQ34" s="5"/>
      <c r="AR34" s="5"/>
      <c r="AS34" s="5"/>
      <c r="AT34" s="5"/>
      <c r="AU34" s="5"/>
      <c r="AV34" s="5"/>
      <c r="AW34" s="5"/>
      <c r="AX34" s="5"/>
      <c r="AY34" s="5"/>
    </row>
    <row r="35" spans="1:51" s="3" customFormat="1" ht="18" customHeight="1" x14ac:dyDescent="0.25">
      <c r="A35" s="139" t="s">
        <v>0</v>
      </c>
      <c r="B35" s="319" t="s">
        <v>32</v>
      </c>
      <c r="C35" s="181">
        <v>1861409</v>
      </c>
      <c r="D35" s="149"/>
      <c r="E35" s="145">
        <v>1</v>
      </c>
      <c r="F35" s="155"/>
      <c r="G35" s="162" t="s">
        <v>16</v>
      </c>
      <c r="H35" s="187"/>
      <c r="I35" s="338" t="s">
        <v>17</v>
      </c>
      <c r="J35" s="326"/>
      <c r="K35" s="326">
        <f>WORKDAY($X35,-K$9,Settings!$D$4:$D$230)</f>
        <v>42531</v>
      </c>
      <c r="L35" s="72">
        <f>WORKDAY($X35,-L$9,Settings!$D$4:$D$230)</f>
        <v>42534</v>
      </c>
      <c r="M35" s="326">
        <f>WORKDAY($X35,-M$9,Settings!$D$4:$D$230)</f>
        <v>42541</v>
      </c>
      <c r="N35" s="326">
        <f>WORKDAY($X35,-N$9,Settings!$D$4:$D$230)</f>
        <v>42543</v>
      </c>
      <c r="O35" s="327">
        <f>WORKDAY($X35,-O$9,Settings!$D$4:$D$230)</f>
        <v>42545</v>
      </c>
      <c r="P35" s="327">
        <f>WORKDAY($X35,-P$9,Settings!$D$4:$D$230)</f>
        <v>42549</v>
      </c>
      <c r="Q35" s="327">
        <f>WORKDAY($X35,-Q$9,Settings!$D$4:$D$230)</f>
        <v>42552</v>
      </c>
      <c r="R35" s="327">
        <f>WORKDAY($X35,-R$9,Settings!$D$4:$D$230)</f>
        <v>42556</v>
      </c>
      <c r="S35" s="327">
        <f>WORKDAY($X35,-S$9,Settings!$D$4:$D$230)</f>
        <v>42562</v>
      </c>
      <c r="T35" s="327">
        <f>WORKDAY($X35,-T$9,Settings!$D$4:$D$230)</f>
        <v>42586</v>
      </c>
      <c r="U35" s="327">
        <f>WORKDAY($X35,-U$9,Settings!$D$4:$D$230)</f>
        <v>42591</v>
      </c>
      <c r="V35" s="328"/>
      <c r="W35" s="328"/>
      <c r="X35" s="339">
        <v>42601</v>
      </c>
      <c r="Y35" s="457"/>
      <c r="Z35" s="340"/>
      <c r="AA35" s="333"/>
      <c r="AB35" s="249"/>
      <c r="AC35" s="249"/>
      <c r="AD35" s="5"/>
      <c r="AE35" s="5"/>
      <c r="AF35" s="5"/>
      <c r="AG35" s="5"/>
      <c r="AH35" s="5"/>
      <c r="AI35" s="5"/>
      <c r="AJ35" s="5"/>
      <c r="AK35" s="5"/>
      <c r="AL35" s="5"/>
      <c r="AM35" s="5"/>
      <c r="AN35" s="5"/>
      <c r="AO35" s="5"/>
      <c r="AP35" s="5"/>
      <c r="AQ35" s="5"/>
      <c r="AR35" s="5"/>
      <c r="AS35" s="5"/>
      <c r="AT35" s="5"/>
      <c r="AU35" s="5"/>
      <c r="AV35" s="5"/>
      <c r="AW35" s="5"/>
      <c r="AX35" s="5"/>
      <c r="AY35" s="5"/>
    </row>
    <row r="36" spans="1:51" s="3" customFormat="1" ht="18" customHeight="1" thickBot="1" x14ac:dyDescent="0.3">
      <c r="A36" s="140" t="s">
        <v>0</v>
      </c>
      <c r="B36" s="146"/>
      <c r="C36" s="312" t="s">
        <v>234</v>
      </c>
      <c r="D36" s="150"/>
      <c r="E36" s="152"/>
      <c r="F36" s="156"/>
      <c r="G36" s="163"/>
      <c r="H36" s="188"/>
      <c r="I36" s="336" t="s">
        <v>18</v>
      </c>
      <c r="J36" s="126" t="s">
        <v>118</v>
      </c>
      <c r="K36" s="257"/>
      <c r="L36" s="330">
        <v>42576</v>
      </c>
      <c r="M36" s="257">
        <f>IF(L36="","",WORKDAY(L36,L$10-M$10,Settings!$D$4:$D$161))</f>
        <v>42583</v>
      </c>
      <c r="N36" s="245">
        <v>42630</v>
      </c>
      <c r="O36" s="243">
        <f>IF(N36="","",WORKDAY(N36,N$10-O$10,Settings!$D$4:$D$161))</f>
        <v>42633</v>
      </c>
      <c r="P36" s="243">
        <f>IF(O36="","",WORKDAY(O36,O$10-P$10,Settings!$D$4:$D$161))</f>
        <v>42635</v>
      </c>
      <c r="Q36" s="243">
        <f>IF(P36="","",WORKDAY(P36,P$10-Q$10,Settings!$D$4:$D$161))</f>
        <v>42640</v>
      </c>
      <c r="R36" s="243">
        <f>IF(Q36="","",WORKDAY(Q36,Q$10-R$10,Settings!$D$4:$D$161))</f>
        <v>42642</v>
      </c>
      <c r="S36" s="243">
        <f>IF(R36="","",WORKDAY(R36,R$10-S$10,Settings!$D$4:$D$161))</f>
        <v>42646</v>
      </c>
      <c r="T36" s="243">
        <f>IF(S36="","",WORKDAY(S36,S$10-T$10,Settings!$D$4:$D$161))</f>
        <v>42661</v>
      </c>
      <c r="U36" s="243">
        <f>IF(T36="","",WORKDAY(T36,T$10-U$10,Settings!$D$4:$D$161))</f>
        <v>42662</v>
      </c>
      <c r="V36" s="244"/>
      <c r="W36" s="244"/>
      <c r="X36" s="243">
        <f>IF(U36="","",WORKDAY(U36,U$9-X$9,Settings!$D$4:$D$161))</f>
        <v>42669</v>
      </c>
      <c r="Y36" s="457"/>
      <c r="Z36" s="337"/>
      <c r="AA36" s="334"/>
      <c r="AB36" s="250"/>
      <c r="AC36" s="250"/>
      <c r="AD36" s="5"/>
      <c r="AE36" s="5"/>
      <c r="AF36" s="5"/>
      <c r="AG36" s="5"/>
      <c r="AH36" s="5"/>
      <c r="AI36" s="5"/>
      <c r="AJ36" s="5"/>
      <c r="AK36" s="5"/>
      <c r="AL36" s="5"/>
      <c r="AM36" s="5"/>
      <c r="AN36" s="5"/>
      <c r="AO36" s="5"/>
      <c r="AP36" s="5"/>
      <c r="AQ36" s="5"/>
      <c r="AR36" s="5"/>
      <c r="AS36" s="5"/>
      <c r="AT36" s="5"/>
      <c r="AU36" s="5"/>
      <c r="AV36" s="5"/>
      <c r="AW36" s="5"/>
      <c r="AX36" s="5"/>
      <c r="AY36" s="5"/>
    </row>
    <row r="37" spans="1:51" s="3" customFormat="1" ht="18" customHeight="1" x14ac:dyDescent="0.25">
      <c r="A37" s="138" t="s">
        <v>0</v>
      </c>
      <c r="B37" s="320" t="s">
        <v>32</v>
      </c>
      <c r="C37" s="182">
        <v>1872280</v>
      </c>
      <c r="D37" s="177"/>
      <c r="E37" s="174">
        <v>1</v>
      </c>
      <c r="F37" s="153"/>
      <c r="G37" s="176" t="s">
        <v>16</v>
      </c>
      <c r="H37" s="186"/>
      <c r="I37" s="184" t="s">
        <v>17</v>
      </c>
      <c r="J37" s="72"/>
      <c r="K37" s="72">
        <f>WORKDAY($X37,-K$9,Settings!$D$4:$D$230)</f>
        <v>42531</v>
      </c>
      <c r="L37" s="72">
        <f>WORKDAY($X37,-L$9,Settings!$D$4:$D$230)</f>
        <v>42534</v>
      </c>
      <c r="M37" s="72">
        <f>WORKDAY($X37,-M$9,Settings!$D$4:$D$230)</f>
        <v>42541</v>
      </c>
      <c r="N37" s="72">
        <f>WORKDAY($X37,-N$9,Settings!$D$4:$D$230)</f>
        <v>42543</v>
      </c>
      <c r="O37" s="61">
        <f>WORKDAY($X37,-O$9,Settings!$D$4:$D$230)</f>
        <v>42545</v>
      </c>
      <c r="P37" s="61">
        <f>WORKDAY($X37,-P$9,Settings!$D$4:$D$230)</f>
        <v>42549</v>
      </c>
      <c r="Q37" s="61">
        <f>WORKDAY($X37,-Q$9,Settings!$D$4:$D$230)</f>
        <v>42552</v>
      </c>
      <c r="R37" s="61">
        <f>WORKDAY($X37,-R$9,Settings!$D$4:$D$230)</f>
        <v>42556</v>
      </c>
      <c r="S37" s="61">
        <f>WORKDAY($X37,-S$9,Settings!$D$4:$D$230)</f>
        <v>42562</v>
      </c>
      <c r="T37" s="61">
        <f>WORKDAY($X37,-T$9,Settings!$D$4:$D$230)</f>
        <v>42586</v>
      </c>
      <c r="U37" s="61">
        <f>WORKDAY($X37,-U$9,Settings!$D$4:$D$230)</f>
        <v>42591</v>
      </c>
      <c r="V37" s="134"/>
      <c r="W37" s="134"/>
      <c r="X37" s="206">
        <v>42601</v>
      </c>
      <c r="Y37" s="457"/>
      <c r="Z37" s="271"/>
      <c r="AA37" s="251"/>
      <c r="AB37" s="251"/>
      <c r="AC37" s="251"/>
      <c r="AD37" s="5"/>
      <c r="AE37" s="5"/>
      <c r="AF37" s="5"/>
      <c r="AG37" s="5"/>
      <c r="AH37" s="5"/>
      <c r="AI37" s="5"/>
      <c r="AJ37" s="5"/>
      <c r="AK37" s="5"/>
      <c r="AL37" s="5"/>
      <c r="AM37" s="5"/>
      <c r="AN37" s="5"/>
      <c r="AO37" s="5"/>
      <c r="AP37" s="5"/>
      <c r="AQ37" s="5"/>
      <c r="AR37" s="5"/>
      <c r="AS37" s="5"/>
      <c r="AT37" s="5"/>
      <c r="AU37" s="5"/>
      <c r="AV37" s="5"/>
      <c r="AW37" s="5"/>
      <c r="AX37" s="5"/>
      <c r="AY37" s="5"/>
    </row>
    <row r="38" spans="1:51" s="3" customFormat="1" ht="18" customHeight="1" thickBot="1" x14ac:dyDescent="0.3">
      <c r="A38" s="139" t="s">
        <v>0</v>
      </c>
      <c r="B38" s="175"/>
      <c r="C38" s="312" t="s">
        <v>245</v>
      </c>
      <c r="D38" s="178"/>
      <c r="E38" s="179"/>
      <c r="F38" s="154"/>
      <c r="G38" s="162"/>
      <c r="H38" s="187"/>
      <c r="I38" s="183" t="s">
        <v>18</v>
      </c>
      <c r="J38" s="73" t="s">
        <v>118</v>
      </c>
      <c r="K38" s="257">
        <v>42572</v>
      </c>
      <c r="L38" s="257">
        <v>42586</v>
      </c>
      <c r="M38" s="257">
        <f>IF(L38="","",WORKDAY(L38,L$10-M$10,Settings!$D$4:$D$161))</f>
        <v>42599</v>
      </c>
      <c r="N38" s="245">
        <v>42630</v>
      </c>
      <c r="O38" s="243">
        <f>IF(N38="","",WORKDAY(N38,N$10-O$10,Settings!$D$4:$D$161))</f>
        <v>42633</v>
      </c>
      <c r="P38" s="243">
        <f>IF(O38="","",WORKDAY(O38,O$10-P$10,Settings!$D$4:$D$161))</f>
        <v>42635</v>
      </c>
      <c r="Q38" s="243">
        <f>IF(P38="","",WORKDAY(P38,P$10-Q$10,Settings!$D$4:$D$161))</f>
        <v>42640</v>
      </c>
      <c r="R38" s="243">
        <f>IF(Q38="","",WORKDAY(Q38,Q$10-R$10,Settings!$D$4:$D$161))</f>
        <v>42642</v>
      </c>
      <c r="S38" s="243">
        <f>IF(R38="","",WORKDAY(R38,R$10-S$10,Settings!$D$4:$D$161))</f>
        <v>42646</v>
      </c>
      <c r="T38" s="243">
        <f>IF(S38="","",WORKDAY(S38,S$10-T$10,Settings!$D$4:$D$161))</f>
        <v>42661</v>
      </c>
      <c r="U38" s="243">
        <f>IF(T38="","",WORKDAY(T38,T$10-U$10,Settings!$D$4:$D$161))</f>
        <v>42662</v>
      </c>
      <c r="V38" s="244"/>
      <c r="W38" s="244"/>
      <c r="X38" s="239">
        <f>IF(U38="","",WORKDAY(U38,U$9-X$9,Settings!$D$4:$D$161))</f>
        <v>42669</v>
      </c>
      <c r="Y38" s="457"/>
      <c r="Z38" s="269"/>
      <c r="AA38" s="249"/>
      <c r="AB38" s="249"/>
      <c r="AC38" s="249"/>
      <c r="AD38" s="5"/>
      <c r="AE38" s="5"/>
      <c r="AF38" s="5"/>
      <c r="AG38" s="5"/>
      <c r="AH38" s="5"/>
      <c r="AI38" s="5"/>
      <c r="AJ38" s="5"/>
      <c r="AK38" s="5"/>
      <c r="AL38" s="5"/>
      <c r="AM38" s="5"/>
      <c r="AN38" s="5"/>
      <c r="AO38" s="5"/>
      <c r="AP38" s="5"/>
      <c r="AQ38" s="5"/>
      <c r="AR38" s="5"/>
      <c r="AS38" s="5"/>
      <c r="AT38" s="5"/>
      <c r="AU38" s="5"/>
      <c r="AV38" s="5"/>
      <c r="AW38" s="5"/>
      <c r="AX38" s="5"/>
      <c r="AY38" s="5"/>
    </row>
    <row r="39" spans="1:51" s="3" customFormat="1" ht="18" customHeight="1" x14ac:dyDescent="0.25">
      <c r="A39" s="138" t="s">
        <v>0</v>
      </c>
      <c r="B39" s="320" t="s">
        <v>32</v>
      </c>
      <c r="C39" s="182">
        <v>1872281</v>
      </c>
      <c r="D39" s="177"/>
      <c r="E39" s="174">
        <v>1</v>
      </c>
      <c r="F39" s="153"/>
      <c r="G39" s="176" t="s">
        <v>16</v>
      </c>
      <c r="H39" s="186"/>
      <c r="I39" s="184" t="s">
        <v>17</v>
      </c>
      <c r="J39" s="72"/>
      <c r="K39" s="72">
        <f>WORKDAY($X39,-K$9,Settings!$D$4:$D$230)</f>
        <v>42531</v>
      </c>
      <c r="L39" s="72">
        <f>WORKDAY($X39,-L$9,Settings!$D$4:$D$230)</f>
        <v>42534</v>
      </c>
      <c r="M39" s="72">
        <f>WORKDAY($X39,-M$9,Settings!$D$4:$D$230)</f>
        <v>42541</v>
      </c>
      <c r="N39" s="72">
        <f>WORKDAY($X39,-N$9,Settings!$D$4:$D$230)</f>
        <v>42543</v>
      </c>
      <c r="O39" s="61">
        <f>WORKDAY($X39,-O$9,Settings!$D$4:$D$230)</f>
        <v>42545</v>
      </c>
      <c r="P39" s="61">
        <f>WORKDAY($X39,-P$9,Settings!$D$4:$D$230)</f>
        <v>42549</v>
      </c>
      <c r="Q39" s="61">
        <f>WORKDAY($X39,-Q$9,Settings!$D$4:$D$230)</f>
        <v>42552</v>
      </c>
      <c r="R39" s="61">
        <f>WORKDAY($X39,-R$9,Settings!$D$4:$D$230)</f>
        <v>42556</v>
      </c>
      <c r="S39" s="61">
        <f>WORKDAY($X39,-S$9,Settings!$D$4:$D$230)</f>
        <v>42562</v>
      </c>
      <c r="T39" s="61">
        <f>WORKDAY($X39,-T$9,Settings!$D$4:$D$230)</f>
        <v>42586</v>
      </c>
      <c r="U39" s="61">
        <f>WORKDAY($X39,-U$9,Settings!$D$4:$D$230)</f>
        <v>42591</v>
      </c>
      <c r="V39" s="134"/>
      <c r="W39" s="134"/>
      <c r="X39" s="206">
        <v>42601</v>
      </c>
      <c r="Y39" s="457"/>
      <c r="Z39" s="271"/>
      <c r="AA39" s="251"/>
      <c r="AB39" s="251"/>
      <c r="AC39" s="251"/>
      <c r="AD39" s="5"/>
      <c r="AE39" s="5"/>
      <c r="AF39" s="5"/>
      <c r="AG39" s="5"/>
      <c r="AH39" s="5"/>
      <c r="AI39" s="5"/>
      <c r="AJ39" s="5"/>
      <c r="AK39" s="5"/>
      <c r="AL39" s="5"/>
      <c r="AM39" s="5"/>
      <c r="AN39" s="5"/>
      <c r="AO39" s="5"/>
      <c r="AP39" s="5"/>
      <c r="AQ39" s="5"/>
      <c r="AR39" s="5"/>
      <c r="AS39" s="5"/>
      <c r="AT39" s="5"/>
      <c r="AU39" s="5"/>
      <c r="AV39" s="5"/>
      <c r="AW39" s="5"/>
      <c r="AX39" s="5"/>
      <c r="AY39" s="5"/>
    </row>
    <row r="40" spans="1:51" s="3" customFormat="1" ht="18" customHeight="1" thickBot="1" x14ac:dyDescent="0.3">
      <c r="A40" s="139" t="s">
        <v>0</v>
      </c>
      <c r="B40" s="175"/>
      <c r="C40" s="312" t="s">
        <v>246</v>
      </c>
      <c r="D40" s="178"/>
      <c r="E40" s="179"/>
      <c r="F40" s="154"/>
      <c r="G40" s="162"/>
      <c r="H40" s="187"/>
      <c r="I40" s="183" t="s">
        <v>18</v>
      </c>
      <c r="J40" s="73" t="s">
        <v>118</v>
      </c>
      <c r="K40" s="257">
        <v>42572</v>
      </c>
      <c r="L40" s="257">
        <v>42587</v>
      </c>
      <c r="M40" s="257">
        <f>IF(L40="","",WORKDAY(L40,L$10-M$10,Settings!$D$4:$D$161))</f>
        <v>42600</v>
      </c>
      <c r="N40" s="245">
        <v>42630</v>
      </c>
      <c r="O40" s="243">
        <f>IF(N40="","",WORKDAY(N40,N$10-O$10,Settings!$D$4:$D$161))</f>
        <v>42633</v>
      </c>
      <c r="P40" s="243">
        <f>IF(O40="","",WORKDAY(O40,O$10-P$10,Settings!$D$4:$D$161))</f>
        <v>42635</v>
      </c>
      <c r="Q40" s="243">
        <f>IF(P40="","",WORKDAY(P40,P$10-Q$10,Settings!$D$4:$D$161))</f>
        <v>42640</v>
      </c>
      <c r="R40" s="243">
        <f>IF(Q40="","",WORKDAY(Q40,Q$10-R$10,Settings!$D$4:$D$161))</f>
        <v>42642</v>
      </c>
      <c r="S40" s="243">
        <f>IF(R40="","",WORKDAY(R40,R$10-S$10,Settings!$D$4:$D$161))</f>
        <v>42646</v>
      </c>
      <c r="T40" s="243">
        <f>IF(S40="","",WORKDAY(S40,S$10-T$10,Settings!$D$4:$D$161))</f>
        <v>42661</v>
      </c>
      <c r="U40" s="243">
        <f>IF(T40="","",WORKDAY(T40,T$10-U$10,Settings!$D$4:$D$161))</f>
        <v>42662</v>
      </c>
      <c r="V40" s="244"/>
      <c r="W40" s="244"/>
      <c r="X40" s="239">
        <f>IF(U40="","",WORKDAY(U40,U$9-X$9,Settings!$D$4:$D$161))</f>
        <v>42669</v>
      </c>
      <c r="Y40" s="458"/>
      <c r="Z40" s="269"/>
      <c r="AA40" s="249"/>
      <c r="AB40" s="249"/>
      <c r="AC40" s="249"/>
      <c r="AD40" s="5"/>
      <c r="AE40" s="5"/>
      <c r="AF40" s="5"/>
      <c r="AG40" s="5"/>
      <c r="AH40" s="5"/>
      <c r="AI40" s="5"/>
      <c r="AJ40" s="5"/>
      <c r="AK40" s="5"/>
      <c r="AL40" s="5"/>
      <c r="AM40" s="5"/>
      <c r="AN40" s="5"/>
      <c r="AO40" s="5"/>
      <c r="AP40" s="5"/>
      <c r="AQ40" s="5"/>
      <c r="AR40" s="5"/>
      <c r="AS40" s="5"/>
      <c r="AT40" s="5"/>
      <c r="AU40" s="5"/>
      <c r="AV40" s="5"/>
      <c r="AW40" s="5"/>
      <c r="AX40" s="5"/>
      <c r="AY40" s="5"/>
    </row>
    <row r="41" spans="1:51" s="3" customFormat="1" ht="18" customHeight="1" x14ac:dyDescent="0.25">
      <c r="A41" s="138" t="s">
        <v>0</v>
      </c>
      <c r="B41" s="320" t="s">
        <v>32</v>
      </c>
      <c r="C41" s="182">
        <v>1872282</v>
      </c>
      <c r="D41" s="177"/>
      <c r="E41" s="174">
        <v>1</v>
      </c>
      <c r="F41" s="153"/>
      <c r="G41" s="176" t="s">
        <v>16</v>
      </c>
      <c r="H41" s="186"/>
      <c r="I41" s="184" t="s">
        <v>17</v>
      </c>
      <c r="J41" s="72"/>
      <c r="K41" s="72">
        <f>WORKDAY($X41,-K$9,Settings!$D$4:$D$230)</f>
        <v>42531</v>
      </c>
      <c r="L41" s="72">
        <f>WORKDAY($X41,-L$9,Settings!$D$4:$D$230)</f>
        <v>42534</v>
      </c>
      <c r="M41" s="72">
        <f>WORKDAY($X41,-M$9,Settings!$D$4:$D$230)</f>
        <v>42541</v>
      </c>
      <c r="N41" s="72">
        <f>WORKDAY($X41,-N$9,Settings!$D$4:$D$230)</f>
        <v>42543</v>
      </c>
      <c r="O41" s="61">
        <f>WORKDAY($X41,-O$9,Settings!$D$4:$D$230)</f>
        <v>42545</v>
      </c>
      <c r="P41" s="61">
        <f>WORKDAY($X41,-P$9,Settings!$D$4:$D$230)</f>
        <v>42549</v>
      </c>
      <c r="Q41" s="61">
        <f>WORKDAY($X41,-Q$9,Settings!$D$4:$D$230)</f>
        <v>42552</v>
      </c>
      <c r="R41" s="61">
        <f>WORKDAY($X41,-R$9,Settings!$D$4:$D$230)</f>
        <v>42556</v>
      </c>
      <c r="S41" s="61">
        <f>WORKDAY($X41,-S$9,Settings!$D$4:$D$230)</f>
        <v>42562</v>
      </c>
      <c r="T41" s="61">
        <f>WORKDAY($X41,-T$9,Settings!$D$4:$D$230)</f>
        <v>42586</v>
      </c>
      <c r="U41" s="61">
        <f>WORKDAY($X41,-U$9,Settings!$D$4:$D$230)</f>
        <v>42591</v>
      </c>
      <c r="V41" s="134"/>
      <c r="W41" s="134"/>
      <c r="X41" s="206">
        <v>42601</v>
      </c>
      <c r="Y41" s="456" t="s">
        <v>322</v>
      </c>
      <c r="Z41" s="271"/>
      <c r="AA41" s="251"/>
      <c r="AB41" s="251"/>
      <c r="AC41" s="251"/>
      <c r="AD41" s="5"/>
      <c r="AE41" s="5"/>
      <c r="AF41" s="5"/>
      <c r="AG41" s="5"/>
      <c r="AH41" s="5"/>
      <c r="AI41" s="5"/>
      <c r="AJ41" s="5"/>
      <c r="AK41" s="5"/>
      <c r="AL41" s="5"/>
      <c r="AM41" s="5"/>
      <c r="AN41" s="5"/>
      <c r="AO41" s="5"/>
      <c r="AP41" s="5"/>
      <c r="AQ41" s="5"/>
      <c r="AR41" s="5"/>
      <c r="AS41" s="5"/>
      <c r="AT41" s="5"/>
      <c r="AU41" s="5"/>
      <c r="AV41" s="5"/>
      <c r="AW41" s="5"/>
      <c r="AX41" s="5"/>
      <c r="AY41" s="5"/>
    </row>
    <row r="42" spans="1:51" s="3" customFormat="1" ht="18" customHeight="1" thickBot="1" x14ac:dyDescent="0.3">
      <c r="A42" s="139" t="s">
        <v>0</v>
      </c>
      <c r="B42" s="175"/>
      <c r="C42" s="312" t="s">
        <v>247</v>
      </c>
      <c r="D42" s="178"/>
      <c r="E42" s="179"/>
      <c r="F42" s="154"/>
      <c r="G42" s="162"/>
      <c r="H42" s="187"/>
      <c r="I42" s="183" t="s">
        <v>18</v>
      </c>
      <c r="J42" s="73" t="s">
        <v>118</v>
      </c>
      <c r="K42" s="257">
        <v>42572</v>
      </c>
      <c r="L42" s="257">
        <v>42590</v>
      </c>
      <c r="M42" s="257">
        <f>IF(L42="","",WORKDAY(L42,L$10-M$10,Settings!$D$4:$D$161))</f>
        <v>42600</v>
      </c>
      <c r="N42" s="245">
        <v>42630</v>
      </c>
      <c r="O42" s="243">
        <f>IF(N42="","",WORKDAY(N42,N$10-O$10,Settings!$D$4:$D$161))</f>
        <v>42633</v>
      </c>
      <c r="P42" s="243">
        <f>IF(O42="","",WORKDAY(O42,O$10-P$10,Settings!$D$4:$D$161))</f>
        <v>42635</v>
      </c>
      <c r="Q42" s="243">
        <f>IF(P42="","",WORKDAY(P42,P$10-Q$10,Settings!$D$4:$D$161))</f>
        <v>42640</v>
      </c>
      <c r="R42" s="243">
        <f>IF(Q42="","",WORKDAY(Q42,Q$10-R$10,Settings!$D$4:$D$161))</f>
        <v>42642</v>
      </c>
      <c r="S42" s="243">
        <f>IF(R42="","",WORKDAY(R42,R$10-S$10,Settings!$D$4:$D$161))</f>
        <v>42646</v>
      </c>
      <c r="T42" s="243">
        <f>IF(S42="","",WORKDAY(S42,S$10-T$10,Settings!$D$4:$D$161))</f>
        <v>42661</v>
      </c>
      <c r="U42" s="243">
        <f>IF(T42="","",WORKDAY(T42,T$10-U$10,Settings!$D$4:$D$161))</f>
        <v>42662</v>
      </c>
      <c r="V42" s="244"/>
      <c r="W42" s="244"/>
      <c r="X42" s="239">
        <f>IF(U42="","",WORKDAY(U42,U$9-X$9,Settings!$D$4:$D$161))</f>
        <v>42669</v>
      </c>
      <c r="Y42" s="457"/>
      <c r="Z42" s="269"/>
      <c r="AA42" s="249"/>
      <c r="AB42" s="249"/>
      <c r="AC42" s="249"/>
      <c r="AD42" s="5"/>
      <c r="AE42" s="5"/>
      <c r="AF42" s="5"/>
      <c r="AG42" s="5"/>
      <c r="AH42" s="5"/>
      <c r="AI42" s="5"/>
      <c r="AJ42" s="5"/>
      <c r="AK42" s="5"/>
      <c r="AL42" s="5"/>
      <c r="AM42" s="5"/>
      <c r="AN42" s="5"/>
      <c r="AO42" s="5"/>
      <c r="AP42" s="5"/>
      <c r="AQ42" s="5"/>
      <c r="AR42" s="5"/>
      <c r="AS42" s="5"/>
      <c r="AT42" s="5"/>
      <c r="AU42" s="5"/>
      <c r="AV42" s="5"/>
      <c r="AW42" s="5"/>
      <c r="AX42" s="5"/>
      <c r="AY42" s="5"/>
    </row>
    <row r="43" spans="1:51" s="3" customFormat="1" ht="18" customHeight="1" x14ac:dyDescent="0.25">
      <c r="A43" s="138" t="s">
        <v>0</v>
      </c>
      <c r="B43" s="320" t="s">
        <v>32</v>
      </c>
      <c r="C43" s="182">
        <v>1872283</v>
      </c>
      <c r="D43" s="177"/>
      <c r="E43" s="174">
        <v>1</v>
      </c>
      <c r="F43" s="153"/>
      <c r="G43" s="176" t="s">
        <v>16</v>
      </c>
      <c r="H43" s="186"/>
      <c r="I43" s="184" t="s">
        <v>17</v>
      </c>
      <c r="J43" s="72"/>
      <c r="K43" s="72">
        <f>WORKDAY($X43,-K$9,Settings!$D$4:$D$230)</f>
        <v>42531</v>
      </c>
      <c r="L43" s="72">
        <f>WORKDAY($X43,-L$9,Settings!$D$4:$D$230)</f>
        <v>42534</v>
      </c>
      <c r="M43" s="72">
        <f>WORKDAY($X43,-M$9,Settings!$D$4:$D$230)</f>
        <v>42541</v>
      </c>
      <c r="N43" s="72">
        <f>WORKDAY($X43,-N$9,Settings!$D$4:$D$230)</f>
        <v>42543</v>
      </c>
      <c r="O43" s="61">
        <f>WORKDAY($X43,-O$9,Settings!$D$4:$D$230)</f>
        <v>42545</v>
      </c>
      <c r="P43" s="61">
        <f>WORKDAY($X43,-P$9,Settings!$D$4:$D$230)</f>
        <v>42549</v>
      </c>
      <c r="Q43" s="61">
        <f>WORKDAY($X43,-Q$9,Settings!$D$4:$D$230)</f>
        <v>42552</v>
      </c>
      <c r="R43" s="61">
        <f>WORKDAY($X43,-R$9,Settings!$D$4:$D$230)</f>
        <v>42556</v>
      </c>
      <c r="S43" s="61">
        <f>WORKDAY($X43,-S$9,Settings!$D$4:$D$230)</f>
        <v>42562</v>
      </c>
      <c r="T43" s="61">
        <f>WORKDAY($X43,-T$9,Settings!$D$4:$D$230)</f>
        <v>42586</v>
      </c>
      <c r="U43" s="61">
        <f>WORKDAY($X43,-U$9,Settings!$D$4:$D$230)</f>
        <v>42591</v>
      </c>
      <c r="V43" s="134"/>
      <c r="W43" s="134"/>
      <c r="X43" s="206">
        <v>42601</v>
      </c>
      <c r="Y43" s="457"/>
      <c r="Z43" s="271"/>
      <c r="AA43" s="251"/>
      <c r="AB43" s="251"/>
      <c r="AC43" s="251"/>
      <c r="AD43" s="5"/>
      <c r="AE43" s="5"/>
      <c r="AF43" s="5"/>
      <c r="AG43" s="5"/>
      <c r="AH43" s="5"/>
      <c r="AI43" s="5"/>
      <c r="AJ43" s="5"/>
      <c r="AK43" s="5"/>
      <c r="AL43" s="5"/>
      <c r="AM43" s="5"/>
      <c r="AN43" s="5"/>
      <c r="AO43" s="5"/>
      <c r="AP43" s="5"/>
      <c r="AQ43" s="5"/>
      <c r="AR43" s="5"/>
      <c r="AS43" s="5"/>
      <c r="AT43" s="5"/>
      <c r="AU43" s="5"/>
      <c r="AV43" s="5"/>
      <c r="AW43" s="5"/>
      <c r="AX43" s="5"/>
      <c r="AY43" s="5"/>
    </row>
    <row r="44" spans="1:51" s="3" customFormat="1" ht="18" customHeight="1" thickBot="1" x14ac:dyDescent="0.3">
      <c r="A44" s="139" t="s">
        <v>0</v>
      </c>
      <c r="B44" s="175"/>
      <c r="C44" s="312" t="s">
        <v>248</v>
      </c>
      <c r="D44" s="178"/>
      <c r="E44" s="179"/>
      <c r="F44" s="154"/>
      <c r="G44" s="162"/>
      <c r="H44" s="187"/>
      <c r="I44" s="183" t="s">
        <v>18</v>
      </c>
      <c r="J44" s="73" t="s">
        <v>118</v>
      </c>
      <c r="K44" s="257">
        <v>42572</v>
      </c>
      <c r="L44" s="257">
        <v>42591</v>
      </c>
      <c r="M44" s="257">
        <f>IF(L44="","",WORKDAY(L44,L$10-M$10,Settings!$D$4:$D$161))</f>
        <v>42601</v>
      </c>
      <c r="N44" s="245">
        <v>42630</v>
      </c>
      <c r="O44" s="243">
        <f>IF(N44="","",WORKDAY(N44,N$10-O$10,Settings!$D$4:$D$161))</f>
        <v>42633</v>
      </c>
      <c r="P44" s="243">
        <f>IF(O44="","",WORKDAY(O44,O$10-P$10,Settings!$D$4:$D$161))</f>
        <v>42635</v>
      </c>
      <c r="Q44" s="243">
        <f>IF(P44="","",WORKDAY(P44,P$10-Q$10,Settings!$D$4:$D$161))</f>
        <v>42640</v>
      </c>
      <c r="R44" s="243">
        <f>IF(Q44="","",WORKDAY(Q44,Q$10-R$10,Settings!$D$4:$D$161))</f>
        <v>42642</v>
      </c>
      <c r="S44" s="243">
        <f>IF(R44="","",WORKDAY(R44,R$10-S$10,Settings!$D$4:$D$161))</f>
        <v>42646</v>
      </c>
      <c r="T44" s="243">
        <f>IF(S44="","",WORKDAY(S44,S$10-T$10,Settings!$D$4:$D$161))</f>
        <v>42661</v>
      </c>
      <c r="U44" s="243">
        <f>IF(T44="","",WORKDAY(T44,T$10-U$10,Settings!$D$4:$D$161))</f>
        <v>42662</v>
      </c>
      <c r="V44" s="244"/>
      <c r="W44" s="244"/>
      <c r="X44" s="239">
        <f>IF(U44="","",WORKDAY(U44,U$9-X$9,Settings!$D$4:$D$161))</f>
        <v>42669</v>
      </c>
      <c r="Y44" s="457"/>
      <c r="Z44" s="269"/>
      <c r="AA44" s="249"/>
      <c r="AB44" s="249"/>
      <c r="AC44" s="249"/>
      <c r="AD44" s="5"/>
      <c r="AE44" s="5"/>
      <c r="AF44" s="5"/>
      <c r="AG44" s="5"/>
      <c r="AH44" s="5"/>
      <c r="AI44" s="5"/>
      <c r="AJ44" s="5"/>
      <c r="AK44" s="5"/>
      <c r="AL44" s="5"/>
      <c r="AM44" s="5"/>
      <c r="AN44" s="5"/>
      <c r="AO44" s="5"/>
      <c r="AP44" s="5"/>
      <c r="AQ44" s="5"/>
      <c r="AR44" s="5"/>
      <c r="AS44" s="5"/>
      <c r="AT44" s="5"/>
      <c r="AU44" s="5"/>
      <c r="AV44" s="5"/>
      <c r="AW44" s="5"/>
      <c r="AX44" s="5"/>
      <c r="AY44" s="5"/>
    </row>
    <row r="45" spans="1:51" s="3" customFormat="1" ht="18" customHeight="1" x14ac:dyDescent="0.25">
      <c r="A45" s="138" t="s">
        <v>0</v>
      </c>
      <c r="B45" s="320" t="s">
        <v>32</v>
      </c>
      <c r="C45" s="182">
        <v>1872284</v>
      </c>
      <c r="D45" s="177"/>
      <c r="E45" s="174">
        <v>1</v>
      </c>
      <c r="F45" s="153"/>
      <c r="G45" s="176" t="s">
        <v>16</v>
      </c>
      <c r="H45" s="186"/>
      <c r="I45" s="184" t="s">
        <v>17</v>
      </c>
      <c r="J45" s="72"/>
      <c r="K45" s="72">
        <f>WORKDAY($X45,-K$9,Settings!$D$4:$D$230)</f>
        <v>42531</v>
      </c>
      <c r="L45" s="72">
        <f>WORKDAY($X45,-L$9,Settings!$D$4:$D$230)</f>
        <v>42534</v>
      </c>
      <c r="M45" s="72">
        <f>WORKDAY($X45,-M$9,Settings!$D$4:$D$230)</f>
        <v>42541</v>
      </c>
      <c r="N45" s="72">
        <f>WORKDAY($X45,-N$9,Settings!$D$4:$D$230)</f>
        <v>42543</v>
      </c>
      <c r="O45" s="61">
        <f>WORKDAY($X45,-O$9,Settings!$D$4:$D$230)</f>
        <v>42545</v>
      </c>
      <c r="P45" s="61">
        <f>WORKDAY($X45,-P$9,Settings!$D$4:$D$230)</f>
        <v>42549</v>
      </c>
      <c r="Q45" s="61">
        <f>WORKDAY($X45,-Q$9,Settings!$D$4:$D$230)</f>
        <v>42552</v>
      </c>
      <c r="R45" s="61">
        <f>WORKDAY($X45,-R$9,Settings!$D$4:$D$230)</f>
        <v>42556</v>
      </c>
      <c r="S45" s="61">
        <f>WORKDAY($X45,-S$9,Settings!$D$4:$D$230)</f>
        <v>42562</v>
      </c>
      <c r="T45" s="61">
        <f>WORKDAY($X45,-T$9,Settings!$D$4:$D$230)</f>
        <v>42586</v>
      </c>
      <c r="U45" s="61">
        <f>WORKDAY($X45,-U$9,Settings!$D$4:$D$230)</f>
        <v>42591</v>
      </c>
      <c r="V45" s="134"/>
      <c r="W45" s="134"/>
      <c r="X45" s="206">
        <v>42601</v>
      </c>
      <c r="Y45" s="457"/>
      <c r="Z45" s="271"/>
      <c r="AA45" s="251"/>
      <c r="AB45" s="251"/>
      <c r="AC45" s="251"/>
      <c r="AD45" s="5"/>
      <c r="AE45" s="5"/>
      <c r="AF45" s="5"/>
      <c r="AG45" s="5"/>
      <c r="AH45" s="5"/>
      <c r="AI45" s="5"/>
      <c r="AJ45" s="5"/>
      <c r="AK45" s="5"/>
      <c r="AL45" s="5"/>
      <c r="AM45" s="5"/>
      <c r="AN45" s="5"/>
      <c r="AO45" s="5"/>
      <c r="AP45" s="5"/>
      <c r="AQ45" s="5"/>
      <c r="AR45" s="5"/>
      <c r="AS45" s="5"/>
      <c r="AT45" s="5"/>
      <c r="AU45" s="5"/>
      <c r="AV45" s="5"/>
      <c r="AW45" s="5"/>
      <c r="AX45" s="5"/>
      <c r="AY45" s="5"/>
    </row>
    <row r="46" spans="1:51" s="3" customFormat="1" ht="18" customHeight="1" thickBot="1" x14ac:dyDescent="0.3">
      <c r="A46" s="139" t="s">
        <v>0</v>
      </c>
      <c r="B46" s="175"/>
      <c r="C46" s="312" t="s">
        <v>249</v>
      </c>
      <c r="D46" s="178"/>
      <c r="E46" s="179"/>
      <c r="F46" s="154"/>
      <c r="G46" s="162"/>
      <c r="H46" s="187"/>
      <c r="I46" s="183" t="s">
        <v>18</v>
      </c>
      <c r="J46" s="73" t="s">
        <v>118</v>
      </c>
      <c r="K46" s="257">
        <v>42572</v>
      </c>
      <c r="L46" s="257">
        <v>42592</v>
      </c>
      <c r="M46" s="257">
        <f>IF(L46="","",WORKDAY(L46,L$10-M$10,Settings!$D$4:$D$161))</f>
        <v>42604</v>
      </c>
      <c r="N46" s="245">
        <v>42630</v>
      </c>
      <c r="O46" s="243">
        <f>IF(N46="","",WORKDAY(N46,N$10-O$10,Settings!$D$4:$D$161))</f>
        <v>42633</v>
      </c>
      <c r="P46" s="243">
        <f>IF(O46="","",WORKDAY(O46,O$10-P$10,Settings!$D$4:$D$161))</f>
        <v>42635</v>
      </c>
      <c r="Q46" s="243">
        <f>IF(P46="","",WORKDAY(P46,P$10-Q$10,Settings!$D$4:$D$161))</f>
        <v>42640</v>
      </c>
      <c r="R46" s="243">
        <f>IF(Q46="","",WORKDAY(Q46,Q$10-R$10,Settings!$D$4:$D$161))</f>
        <v>42642</v>
      </c>
      <c r="S46" s="243">
        <f>IF(R46="","",WORKDAY(R46,R$10-S$10,Settings!$D$4:$D$161))</f>
        <v>42646</v>
      </c>
      <c r="T46" s="243">
        <f>IF(S46="","",WORKDAY(S46,S$10-T$10,Settings!$D$4:$D$161))</f>
        <v>42661</v>
      </c>
      <c r="U46" s="243">
        <f>IF(T46="","",WORKDAY(T46,T$10-U$10,Settings!$D$4:$D$161))</f>
        <v>42662</v>
      </c>
      <c r="V46" s="244"/>
      <c r="W46" s="244"/>
      <c r="X46" s="239">
        <f>IF(U46="","",WORKDAY(U46,U$9-X$9,Settings!$D$4:$D$161))</f>
        <v>42669</v>
      </c>
      <c r="Y46" s="457"/>
      <c r="Z46" s="269"/>
      <c r="AA46" s="249"/>
      <c r="AB46" s="249"/>
      <c r="AC46" s="249"/>
      <c r="AD46" s="5"/>
      <c r="AE46" s="5"/>
      <c r="AF46" s="5"/>
      <c r="AG46" s="5"/>
      <c r="AH46" s="5"/>
      <c r="AI46" s="5"/>
      <c r="AJ46" s="5"/>
      <c r="AK46" s="5"/>
      <c r="AL46" s="5"/>
      <c r="AM46" s="5"/>
      <c r="AN46" s="5"/>
      <c r="AO46" s="5"/>
      <c r="AP46" s="5"/>
      <c r="AQ46" s="5"/>
      <c r="AR46" s="5"/>
      <c r="AS46" s="5"/>
      <c r="AT46" s="5"/>
      <c r="AU46" s="5"/>
      <c r="AV46" s="5"/>
      <c r="AW46" s="5"/>
      <c r="AX46" s="5"/>
      <c r="AY46" s="5"/>
    </row>
    <row r="47" spans="1:51" s="3" customFormat="1" ht="18" customHeight="1" x14ac:dyDescent="0.25">
      <c r="A47" s="138" t="s">
        <v>0</v>
      </c>
      <c r="B47" s="320" t="s">
        <v>32</v>
      </c>
      <c r="C47" s="182">
        <v>1872285</v>
      </c>
      <c r="D47" s="177"/>
      <c r="E47" s="174">
        <v>1</v>
      </c>
      <c r="F47" s="153"/>
      <c r="G47" s="176" t="s">
        <v>16</v>
      </c>
      <c r="H47" s="186"/>
      <c r="I47" s="184" t="s">
        <v>17</v>
      </c>
      <c r="J47" s="72"/>
      <c r="K47" s="72">
        <f>WORKDAY($X47,-K$9,Settings!$D$4:$D$230)</f>
        <v>42531</v>
      </c>
      <c r="L47" s="72">
        <f>WORKDAY($X47,-L$9,Settings!$D$4:$D$230)</f>
        <v>42534</v>
      </c>
      <c r="M47" s="72">
        <f>WORKDAY($X47,-M$9,Settings!$D$4:$D$230)</f>
        <v>42541</v>
      </c>
      <c r="N47" s="72">
        <f>WORKDAY($X47,-N$9,Settings!$D$4:$D$230)</f>
        <v>42543</v>
      </c>
      <c r="O47" s="61">
        <f>WORKDAY($X47,-O$9,Settings!$D$4:$D$230)</f>
        <v>42545</v>
      </c>
      <c r="P47" s="61">
        <f>WORKDAY($X47,-P$9,Settings!$D$4:$D$230)</f>
        <v>42549</v>
      </c>
      <c r="Q47" s="61">
        <f>WORKDAY($X47,-Q$9,Settings!$D$4:$D$230)</f>
        <v>42552</v>
      </c>
      <c r="R47" s="61">
        <f>WORKDAY($X47,-R$9,Settings!$D$4:$D$230)</f>
        <v>42556</v>
      </c>
      <c r="S47" s="61">
        <f>WORKDAY($X47,-S$9,Settings!$D$4:$D$230)</f>
        <v>42562</v>
      </c>
      <c r="T47" s="61">
        <f>WORKDAY($X47,-T$9,Settings!$D$4:$D$230)</f>
        <v>42586</v>
      </c>
      <c r="U47" s="61">
        <f>WORKDAY($X47,-U$9,Settings!$D$4:$D$230)</f>
        <v>42591</v>
      </c>
      <c r="V47" s="134"/>
      <c r="W47" s="134"/>
      <c r="X47" s="206">
        <v>42601</v>
      </c>
      <c r="Y47" s="457"/>
      <c r="Z47" s="271"/>
      <c r="AA47" s="251"/>
      <c r="AB47" s="251"/>
      <c r="AC47" s="251"/>
      <c r="AD47" s="5"/>
      <c r="AE47" s="5"/>
      <c r="AF47" s="5"/>
      <c r="AG47" s="5"/>
      <c r="AH47" s="5"/>
      <c r="AI47" s="5"/>
      <c r="AJ47" s="5"/>
      <c r="AK47" s="5"/>
      <c r="AL47" s="5"/>
      <c r="AM47" s="5"/>
      <c r="AN47" s="5"/>
      <c r="AO47" s="5"/>
      <c r="AP47" s="5"/>
      <c r="AQ47" s="5"/>
      <c r="AR47" s="5"/>
      <c r="AS47" s="5"/>
      <c r="AT47" s="5"/>
      <c r="AU47" s="5"/>
      <c r="AV47" s="5"/>
      <c r="AW47" s="5"/>
      <c r="AX47" s="5"/>
      <c r="AY47" s="5"/>
    </row>
    <row r="48" spans="1:51" s="3" customFormat="1" ht="18" customHeight="1" thickBot="1" x14ac:dyDescent="0.3">
      <c r="A48" s="139" t="s">
        <v>0</v>
      </c>
      <c r="B48" s="175"/>
      <c r="C48" s="312" t="s">
        <v>250</v>
      </c>
      <c r="D48" s="178"/>
      <c r="E48" s="179"/>
      <c r="F48" s="154"/>
      <c r="G48" s="162"/>
      <c r="H48" s="187"/>
      <c r="I48" s="183" t="s">
        <v>18</v>
      </c>
      <c r="J48" s="73" t="s">
        <v>118</v>
      </c>
      <c r="K48" s="257">
        <v>42572</v>
      </c>
      <c r="L48" s="257">
        <v>42593</v>
      </c>
      <c r="M48" s="257">
        <f>IF(L48="","",WORKDAY(L48,L$10-M$10,Settings!$D$4:$D$161))</f>
        <v>42605</v>
      </c>
      <c r="N48" s="245">
        <v>42630</v>
      </c>
      <c r="O48" s="243">
        <f>IF(N48="","",WORKDAY(N48,N$10-O$10,Settings!$D$4:$D$161))</f>
        <v>42633</v>
      </c>
      <c r="P48" s="243">
        <f>IF(O48="","",WORKDAY(O48,O$10-P$10,Settings!$D$4:$D$161))</f>
        <v>42635</v>
      </c>
      <c r="Q48" s="243">
        <f>IF(P48="","",WORKDAY(P48,P$10-Q$10,Settings!$D$4:$D$161))</f>
        <v>42640</v>
      </c>
      <c r="R48" s="243">
        <f>IF(Q48="","",WORKDAY(Q48,Q$10-R$10,Settings!$D$4:$D$161))</f>
        <v>42642</v>
      </c>
      <c r="S48" s="243">
        <f>IF(R48="","",WORKDAY(R48,R$10-S$10,Settings!$D$4:$D$161))</f>
        <v>42646</v>
      </c>
      <c r="T48" s="243">
        <f>IF(S48="","",WORKDAY(S48,S$10-T$10,Settings!$D$4:$D$161))</f>
        <v>42661</v>
      </c>
      <c r="U48" s="243">
        <f>IF(T48="","",WORKDAY(T48,T$10-U$10,Settings!$D$4:$D$161))</f>
        <v>42662</v>
      </c>
      <c r="V48" s="244"/>
      <c r="W48" s="244"/>
      <c r="X48" s="239">
        <f>IF(U48="","",WORKDAY(U48,U$9-X$9,Settings!$D$4:$D$161))</f>
        <v>42669</v>
      </c>
      <c r="Y48" s="457"/>
      <c r="Z48" s="269"/>
      <c r="AA48" s="249"/>
      <c r="AB48" s="249"/>
      <c r="AC48" s="249"/>
      <c r="AD48" s="5"/>
      <c r="AE48" s="5"/>
      <c r="AF48" s="5"/>
      <c r="AG48" s="5"/>
      <c r="AH48" s="5"/>
      <c r="AI48" s="5"/>
      <c r="AJ48" s="5"/>
      <c r="AK48" s="5"/>
      <c r="AL48" s="5"/>
      <c r="AM48" s="5"/>
      <c r="AN48" s="5"/>
      <c r="AO48" s="5"/>
      <c r="AP48" s="5"/>
      <c r="AQ48" s="5"/>
      <c r="AR48" s="5"/>
      <c r="AS48" s="5"/>
      <c r="AT48" s="5"/>
      <c r="AU48" s="5"/>
      <c r="AV48" s="5"/>
      <c r="AW48" s="5"/>
      <c r="AX48" s="5"/>
      <c r="AY48" s="5"/>
    </row>
    <row r="49" spans="1:51" s="3" customFormat="1" ht="18" customHeight="1" x14ac:dyDescent="0.25">
      <c r="A49" s="138" t="s">
        <v>0</v>
      </c>
      <c r="B49" s="320" t="s">
        <v>32</v>
      </c>
      <c r="C49" s="182">
        <v>1872286</v>
      </c>
      <c r="D49" s="177"/>
      <c r="E49" s="174">
        <v>1</v>
      </c>
      <c r="F49" s="153"/>
      <c r="G49" s="176" t="s">
        <v>16</v>
      </c>
      <c r="H49" s="186"/>
      <c r="I49" s="184" t="s">
        <v>17</v>
      </c>
      <c r="J49" s="72"/>
      <c r="K49" s="72">
        <f>WORKDAY($X49,-K$9,Settings!$D$4:$D$230)</f>
        <v>42531</v>
      </c>
      <c r="L49" s="72">
        <f>WORKDAY($X49,-L$9,Settings!$D$4:$D$230)</f>
        <v>42534</v>
      </c>
      <c r="M49" s="72">
        <f>WORKDAY($X49,-M$9,Settings!$D$4:$D$230)</f>
        <v>42541</v>
      </c>
      <c r="N49" s="72">
        <f>WORKDAY($X49,-N$9,Settings!$D$4:$D$230)</f>
        <v>42543</v>
      </c>
      <c r="O49" s="61">
        <f>WORKDAY($X49,-O$9,Settings!$D$4:$D$230)</f>
        <v>42545</v>
      </c>
      <c r="P49" s="61">
        <f>WORKDAY($X49,-P$9,Settings!$D$4:$D$230)</f>
        <v>42549</v>
      </c>
      <c r="Q49" s="61">
        <f>WORKDAY($X49,-Q$9,Settings!$D$4:$D$230)</f>
        <v>42552</v>
      </c>
      <c r="R49" s="61">
        <f>WORKDAY($X49,-R$9,Settings!$D$4:$D$230)</f>
        <v>42556</v>
      </c>
      <c r="S49" s="61">
        <f>WORKDAY($X49,-S$9,Settings!$D$4:$D$230)</f>
        <v>42562</v>
      </c>
      <c r="T49" s="61">
        <f>WORKDAY($X49,-T$9,Settings!$D$4:$D$230)</f>
        <v>42586</v>
      </c>
      <c r="U49" s="61">
        <f>WORKDAY($X49,-U$9,Settings!$D$4:$D$230)</f>
        <v>42591</v>
      </c>
      <c r="V49" s="134"/>
      <c r="W49" s="134"/>
      <c r="X49" s="206">
        <v>42601</v>
      </c>
      <c r="Y49" s="457"/>
      <c r="Z49" s="271"/>
      <c r="AA49" s="251"/>
      <c r="AB49" s="251"/>
      <c r="AC49" s="251"/>
      <c r="AD49" s="5"/>
      <c r="AE49" s="5"/>
      <c r="AF49" s="5"/>
      <c r="AG49" s="5"/>
      <c r="AH49" s="5"/>
      <c r="AI49" s="5"/>
      <c r="AJ49" s="5"/>
      <c r="AK49" s="5"/>
      <c r="AL49" s="5"/>
      <c r="AM49" s="5"/>
      <c r="AN49" s="5"/>
      <c r="AO49" s="5"/>
      <c r="AP49" s="5"/>
      <c r="AQ49" s="5"/>
      <c r="AR49" s="5"/>
      <c r="AS49" s="5"/>
      <c r="AT49" s="5"/>
      <c r="AU49" s="5"/>
      <c r="AV49" s="5"/>
      <c r="AW49" s="5"/>
      <c r="AX49" s="5"/>
      <c r="AY49" s="5"/>
    </row>
    <row r="50" spans="1:51" s="3" customFormat="1" ht="18" customHeight="1" thickBot="1" x14ac:dyDescent="0.3">
      <c r="A50" s="139" t="s">
        <v>0</v>
      </c>
      <c r="B50" s="175"/>
      <c r="C50" s="312" t="s">
        <v>251</v>
      </c>
      <c r="D50" s="178"/>
      <c r="E50" s="179"/>
      <c r="F50" s="154"/>
      <c r="G50" s="162"/>
      <c r="H50" s="187"/>
      <c r="I50" s="183" t="s">
        <v>18</v>
      </c>
      <c r="J50" s="73" t="s">
        <v>118</v>
      </c>
      <c r="K50" s="257">
        <v>42572</v>
      </c>
      <c r="L50" s="257">
        <v>42593</v>
      </c>
      <c r="M50" s="257">
        <f>IF(L50="","",WORKDAY(L50,L$10-M$10,Settings!$D$4:$D$161))</f>
        <v>42605</v>
      </c>
      <c r="N50" s="245">
        <v>42630</v>
      </c>
      <c r="O50" s="243">
        <f>IF(N50="","",WORKDAY(N50,N$10-O$10,Settings!$D$4:$D$161))</f>
        <v>42633</v>
      </c>
      <c r="P50" s="243">
        <f>IF(O50="","",WORKDAY(O50,O$10-P$10,Settings!$D$4:$D$161))</f>
        <v>42635</v>
      </c>
      <c r="Q50" s="243">
        <f>IF(P50="","",WORKDAY(P50,P$10-Q$10,Settings!$D$4:$D$161))</f>
        <v>42640</v>
      </c>
      <c r="R50" s="243">
        <f>IF(Q50="","",WORKDAY(Q50,Q$10-R$10,Settings!$D$4:$D$161))</f>
        <v>42642</v>
      </c>
      <c r="S50" s="243">
        <f>IF(R50="","",WORKDAY(R50,R$10-S$10,Settings!$D$4:$D$161))</f>
        <v>42646</v>
      </c>
      <c r="T50" s="243">
        <f>IF(S50="","",WORKDAY(S50,S$10-T$10,Settings!$D$4:$D$161))</f>
        <v>42661</v>
      </c>
      <c r="U50" s="243">
        <f>IF(T50="","",WORKDAY(T50,T$10-U$10,Settings!$D$4:$D$161))</f>
        <v>42662</v>
      </c>
      <c r="V50" s="244"/>
      <c r="W50" s="244"/>
      <c r="X50" s="239">
        <f>IF(U50="","",WORKDAY(U50,U$9-X$9,Settings!$D$4:$D$161))</f>
        <v>42669</v>
      </c>
      <c r="Y50" s="457"/>
      <c r="Z50" s="269"/>
      <c r="AA50" s="249"/>
      <c r="AB50" s="249"/>
      <c r="AC50" s="249"/>
      <c r="AD50" s="5"/>
      <c r="AE50" s="5"/>
      <c r="AF50" s="5"/>
      <c r="AG50" s="5"/>
      <c r="AH50" s="5"/>
      <c r="AI50" s="5"/>
      <c r="AJ50" s="5"/>
      <c r="AK50" s="5"/>
      <c r="AL50" s="5"/>
      <c r="AM50" s="5"/>
      <c r="AN50" s="5"/>
      <c r="AO50" s="5"/>
      <c r="AP50" s="5"/>
      <c r="AQ50" s="5"/>
      <c r="AR50" s="5"/>
      <c r="AS50" s="5"/>
      <c r="AT50" s="5"/>
      <c r="AU50" s="5"/>
      <c r="AV50" s="5"/>
      <c r="AW50" s="5"/>
      <c r="AX50" s="5"/>
      <c r="AY50" s="5"/>
    </row>
    <row r="51" spans="1:51" s="3" customFormat="1" ht="18" customHeight="1" x14ac:dyDescent="0.25">
      <c r="A51" s="138" t="s">
        <v>0</v>
      </c>
      <c r="B51" s="320" t="s">
        <v>32</v>
      </c>
      <c r="C51" s="181">
        <v>1850522</v>
      </c>
      <c r="D51" s="177"/>
      <c r="E51" s="174">
        <v>1</v>
      </c>
      <c r="F51" s="153"/>
      <c r="G51" s="176" t="s">
        <v>16</v>
      </c>
      <c r="H51" s="186"/>
      <c r="I51" s="184" t="s">
        <v>17</v>
      </c>
      <c r="J51" s="72"/>
      <c r="K51" s="72">
        <f>WORKDAY($X51,-K$9,Settings!$D$4:$D$230)</f>
        <v>42531</v>
      </c>
      <c r="L51" s="72">
        <f>WORKDAY($X51,-L$9,Settings!$D$4:$D$230)</f>
        <v>42534</v>
      </c>
      <c r="M51" s="72">
        <f>WORKDAY($X51,-M$9,Settings!$D$4:$D$230)</f>
        <v>42541</v>
      </c>
      <c r="N51" s="72">
        <f>WORKDAY($X51,-N$9,Settings!$D$4:$D$230)</f>
        <v>42543</v>
      </c>
      <c r="O51" s="61">
        <f>WORKDAY($X51,-O$9,Settings!$D$4:$D$230)</f>
        <v>42545</v>
      </c>
      <c r="P51" s="61">
        <f>WORKDAY($X51,-P$9,Settings!$D$4:$D$230)</f>
        <v>42549</v>
      </c>
      <c r="Q51" s="61">
        <f>WORKDAY($X51,-Q$9,Settings!$D$4:$D$230)</f>
        <v>42552</v>
      </c>
      <c r="R51" s="61">
        <f>WORKDAY($X51,-R$9,Settings!$D$4:$D$230)</f>
        <v>42556</v>
      </c>
      <c r="S51" s="61">
        <f>WORKDAY($X51,-S$9,Settings!$D$4:$D$230)</f>
        <v>42562</v>
      </c>
      <c r="T51" s="61">
        <f>WORKDAY($X51,-T$9,Settings!$D$4:$D$230)</f>
        <v>42586</v>
      </c>
      <c r="U51" s="61">
        <f>WORKDAY($X51,-U$9,Settings!$D$4:$D$230)</f>
        <v>42591</v>
      </c>
      <c r="V51" s="134"/>
      <c r="W51" s="134"/>
      <c r="X51" s="206">
        <v>42601</v>
      </c>
      <c r="Y51" s="457"/>
      <c r="Z51" s="271"/>
      <c r="AA51" s="251"/>
      <c r="AB51" s="251"/>
      <c r="AC51" s="251"/>
      <c r="AD51" s="5"/>
      <c r="AE51" s="5"/>
      <c r="AF51" s="5"/>
      <c r="AG51" s="5"/>
      <c r="AH51" s="5"/>
      <c r="AI51" s="5"/>
      <c r="AJ51" s="5"/>
      <c r="AK51" s="5"/>
      <c r="AL51" s="5"/>
      <c r="AM51" s="5"/>
      <c r="AN51" s="5"/>
      <c r="AO51" s="5"/>
      <c r="AP51" s="5"/>
      <c r="AQ51" s="5"/>
      <c r="AR51" s="5"/>
      <c r="AS51" s="5"/>
      <c r="AT51" s="5"/>
      <c r="AU51" s="5"/>
      <c r="AV51" s="5"/>
      <c r="AW51" s="5"/>
      <c r="AX51" s="5"/>
      <c r="AY51" s="5"/>
    </row>
    <row r="52" spans="1:51" s="3" customFormat="1" ht="18" customHeight="1" thickBot="1" x14ac:dyDescent="0.3">
      <c r="A52" s="139" t="s">
        <v>0</v>
      </c>
      <c r="B52" s="175"/>
      <c r="C52" s="312" t="s">
        <v>225</v>
      </c>
      <c r="D52" s="178"/>
      <c r="E52" s="179"/>
      <c r="F52" s="154"/>
      <c r="G52" s="162"/>
      <c r="H52" s="187"/>
      <c r="I52" s="183" t="s">
        <v>18</v>
      </c>
      <c r="J52" s="73" t="s">
        <v>118</v>
      </c>
      <c r="K52" s="257">
        <v>42572</v>
      </c>
      <c r="L52" s="257">
        <v>42594</v>
      </c>
      <c r="M52" s="257">
        <v>42618</v>
      </c>
      <c r="N52" s="245">
        <v>42630</v>
      </c>
      <c r="O52" s="243">
        <f>IF(N52="","",WORKDAY(N52,N$10-O$10,Settings!$D$4:$D$161))</f>
        <v>42633</v>
      </c>
      <c r="P52" s="243">
        <f>IF(O52="","",WORKDAY(O52,O$10-P$10,Settings!$D$4:$D$161))</f>
        <v>42635</v>
      </c>
      <c r="Q52" s="243">
        <f>IF(P52="","",WORKDAY(P52,P$10-Q$10,Settings!$D$4:$D$161))</f>
        <v>42640</v>
      </c>
      <c r="R52" s="243">
        <f>IF(Q52="","",WORKDAY(Q52,Q$10-R$10,Settings!$D$4:$D$161))</f>
        <v>42642</v>
      </c>
      <c r="S52" s="243">
        <f>IF(R52="","",WORKDAY(R52,R$10-S$10,Settings!$D$4:$D$161))</f>
        <v>42646</v>
      </c>
      <c r="T52" s="243">
        <f>IF(S52="","",WORKDAY(S52,S$10-T$10,Settings!$D$4:$D$161))</f>
        <v>42661</v>
      </c>
      <c r="U52" s="243">
        <f>IF(T52="","",WORKDAY(T52,T$10-U$10,Settings!$D$4:$D$161))</f>
        <v>42662</v>
      </c>
      <c r="V52" s="244"/>
      <c r="W52" s="244"/>
      <c r="X52" s="239">
        <f>IF(U52="","",WORKDAY(U52,U$9-X$9,Settings!$D$4:$D$161))</f>
        <v>42669</v>
      </c>
      <c r="Y52" s="458"/>
      <c r="Z52" s="269"/>
      <c r="AA52" s="249"/>
      <c r="AB52" s="249"/>
      <c r="AC52" s="249"/>
      <c r="AD52" s="5"/>
      <c r="AE52" s="5"/>
      <c r="AF52" s="5"/>
      <c r="AG52" s="5"/>
      <c r="AH52" s="5"/>
      <c r="AI52" s="5"/>
      <c r="AJ52" s="5"/>
      <c r="AK52" s="5"/>
      <c r="AL52" s="5"/>
      <c r="AM52" s="5"/>
      <c r="AN52" s="5"/>
      <c r="AO52" s="5"/>
      <c r="AP52" s="5"/>
      <c r="AQ52" s="5"/>
      <c r="AR52" s="5"/>
      <c r="AS52" s="5"/>
      <c r="AT52" s="5"/>
      <c r="AU52" s="5"/>
      <c r="AV52" s="5"/>
      <c r="AW52" s="5"/>
      <c r="AX52" s="5"/>
      <c r="AY52" s="5"/>
    </row>
    <row r="53" spans="1:51" s="3" customFormat="1" ht="18" customHeight="1" x14ac:dyDescent="0.25">
      <c r="A53" s="138" t="s">
        <v>0</v>
      </c>
      <c r="B53" s="320" t="s">
        <v>32</v>
      </c>
      <c r="C53" s="182">
        <v>1872288</v>
      </c>
      <c r="D53" s="177"/>
      <c r="E53" s="174">
        <v>1</v>
      </c>
      <c r="F53" s="153"/>
      <c r="G53" s="176" t="s">
        <v>16</v>
      </c>
      <c r="H53" s="186"/>
      <c r="I53" s="184" t="s">
        <v>17</v>
      </c>
      <c r="J53" s="72"/>
      <c r="K53" s="72">
        <f>WORKDAY($X53,-K$9,Settings!$D$4:$D$230)</f>
        <v>42531</v>
      </c>
      <c r="L53" s="72">
        <f>WORKDAY($X53,-L$9,Settings!$D$4:$D$230)</f>
        <v>42534</v>
      </c>
      <c r="M53" s="72">
        <f>WORKDAY($X53,-M$9,Settings!$D$4:$D$230)</f>
        <v>42541</v>
      </c>
      <c r="N53" s="61">
        <f>WORKDAY($X53,-N$9,Settings!$D$4:$D$230)</f>
        <v>42543</v>
      </c>
      <c r="O53" s="61">
        <f>WORKDAY($X53,-O$9,Settings!$D$4:$D$230)</f>
        <v>42545</v>
      </c>
      <c r="P53" s="61">
        <f>WORKDAY($X53,-P$9,Settings!$D$4:$D$230)</f>
        <v>42549</v>
      </c>
      <c r="Q53" s="61">
        <f>WORKDAY($X53,-Q$9,Settings!$D$4:$D$230)</f>
        <v>42552</v>
      </c>
      <c r="R53" s="61">
        <f>WORKDAY($X53,-R$9,Settings!$D$4:$D$230)</f>
        <v>42556</v>
      </c>
      <c r="S53" s="61">
        <f>WORKDAY($X53,-S$9,Settings!$D$4:$D$230)</f>
        <v>42562</v>
      </c>
      <c r="T53" s="61">
        <f>WORKDAY($X53,-T$9,Settings!$D$4:$D$230)</f>
        <v>42586</v>
      </c>
      <c r="U53" s="61">
        <f>WORKDAY($X53,-U$9,Settings!$D$4:$D$230)</f>
        <v>42591</v>
      </c>
      <c r="V53" s="134"/>
      <c r="W53" s="134"/>
      <c r="X53" s="206">
        <v>42601</v>
      </c>
      <c r="Y53" s="456" t="s">
        <v>323</v>
      </c>
      <c r="Z53" s="271"/>
      <c r="AA53" s="251"/>
      <c r="AB53" s="251"/>
      <c r="AC53" s="251"/>
      <c r="AD53" s="5"/>
      <c r="AE53" s="5"/>
      <c r="AF53" s="5"/>
      <c r="AG53" s="5"/>
      <c r="AH53" s="5"/>
      <c r="AI53" s="5"/>
      <c r="AJ53" s="5"/>
      <c r="AK53" s="5"/>
      <c r="AL53" s="5"/>
      <c r="AM53" s="5"/>
      <c r="AN53" s="5"/>
      <c r="AO53" s="5"/>
      <c r="AP53" s="5"/>
      <c r="AQ53" s="5"/>
      <c r="AR53" s="5"/>
      <c r="AS53" s="5"/>
      <c r="AT53" s="5"/>
      <c r="AU53" s="5"/>
      <c r="AV53" s="5"/>
      <c r="AW53" s="5"/>
      <c r="AX53" s="5"/>
      <c r="AY53" s="5"/>
    </row>
    <row r="54" spans="1:51" s="3" customFormat="1" ht="18" customHeight="1" thickBot="1" x14ac:dyDescent="0.3">
      <c r="A54" s="139" t="s">
        <v>0</v>
      </c>
      <c r="B54" s="175"/>
      <c r="C54" s="181"/>
      <c r="D54" s="178"/>
      <c r="E54" s="179"/>
      <c r="F54" s="154"/>
      <c r="G54" s="162"/>
      <c r="H54" s="187"/>
      <c r="I54" s="183" t="s">
        <v>18</v>
      </c>
      <c r="J54" s="73" t="s">
        <v>118</v>
      </c>
      <c r="K54" s="257">
        <v>42572</v>
      </c>
      <c r="L54" s="257">
        <v>42622</v>
      </c>
      <c r="M54" s="257">
        <v>42643</v>
      </c>
      <c r="N54" s="243">
        <f>IF(M54="","",WORKDAY(M54,M$10-N$10,Settings!$D$4:$D$161))</f>
        <v>42647</v>
      </c>
      <c r="O54" s="243">
        <f>IF(N54="","",WORKDAY(N54,N$10-O$10,Settings!$D$4:$D$161))</f>
        <v>42649</v>
      </c>
      <c r="P54" s="243">
        <f>IF(O54="","",WORKDAY(O54,O$10-P$10,Settings!$D$4:$D$161))</f>
        <v>42653</v>
      </c>
      <c r="Q54" s="243">
        <f>IF(P54="","",WORKDAY(P54,P$10-Q$10,Settings!$D$4:$D$161))</f>
        <v>42656</v>
      </c>
      <c r="R54" s="243">
        <f>IF(Q54="","",WORKDAY(Q54,Q$10-R$10,Settings!$D$4:$D$161))</f>
        <v>42660</v>
      </c>
      <c r="S54" s="243">
        <f>IF(R54="","",WORKDAY(R54,R$10-S$10,Settings!$D$4:$D$161))</f>
        <v>42662</v>
      </c>
      <c r="T54" s="243">
        <f>IF(S54="","",WORKDAY(S54,S$10-T$10,Settings!$D$4:$D$161))</f>
        <v>42677</v>
      </c>
      <c r="U54" s="243">
        <f>IF(T54="","",WORKDAY(T54,T$10-U$10,Settings!$D$4:$D$161))</f>
        <v>42678</v>
      </c>
      <c r="V54" s="244"/>
      <c r="W54" s="244"/>
      <c r="X54" s="239">
        <f>IF(U54="","",WORKDAY(U54,U$9-X$9,Settings!$D$4:$D$161))</f>
        <v>42685</v>
      </c>
      <c r="Y54" s="457"/>
      <c r="Z54" s="269"/>
      <c r="AA54" s="249"/>
      <c r="AB54" s="249"/>
      <c r="AC54" s="249"/>
      <c r="AD54" s="5"/>
      <c r="AE54" s="5"/>
      <c r="AF54" s="5"/>
      <c r="AG54" s="5"/>
      <c r="AH54" s="5"/>
      <c r="AI54" s="5"/>
      <c r="AJ54" s="5"/>
      <c r="AK54" s="5"/>
      <c r="AL54" s="5"/>
      <c r="AM54" s="5"/>
      <c r="AN54" s="5"/>
      <c r="AO54" s="5"/>
      <c r="AP54" s="5"/>
      <c r="AQ54" s="5"/>
      <c r="AR54" s="5"/>
      <c r="AS54" s="5"/>
      <c r="AT54" s="5"/>
      <c r="AU54" s="5"/>
      <c r="AV54" s="5"/>
      <c r="AW54" s="5"/>
      <c r="AX54" s="5"/>
      <c r="AY54" s="5"/>
    </row>
    <row r="55" spans="1:51" s="3" customFormat="1" ht="18" customHeight="1" x14ac:dyDescent="0.25">
      <c r="A55" s="138" t="s">
        <v>0</v>
      </c>
      <c r="B55" s="320" t="s">
        <v>32</v>
      </c>
      <c r="C55" s="182">
        <v>1872289</v>
      </c>
      <c r="D55" s="177"/>
      <c r="E55" s="174">
        <v>1</v>
      </c>
      <c r="F55" s="153"/>
      <c r="G55" s="176" t="s">
        <v>16</v>
      </c>
      <c r="H55" s="186"/>
      <c r="I55" s="184" t="s">
        <v>17</v>
      </c>
      <c r="J55" s="72"/>
      <c r="K55" s="72">
        <f>WORKDAY($X55,-K$9,Settings!$D$4:$D$230)</f>
        <v>42531</v>
      </c>
      <c r="L55" s="72">
        <f>WORKDAY($X55,-L$9,Settings!$D$4:$D$230)</f>
        <v>42534</v>
      </c>
      <c r="M55" s="72">
        <f>WORKDAY($X55,-M$9,Settings!$D$4:$D$230)</f>
        <v>42541</v>
      </c>
      <c r="N55" s="61">
        <f>WORKDAY($X55,-N$9,Settings!$D$4:$D$230)</f>
        <v>42543</v>
      </c>
      <c r="O55" s="61">
        <f>WORKDAY($X55,-O$9,Settings!$D$4:$D$230)</f>
        <v>42545</v>
      </c>
      <c r="P55" s="61">
        <f>WORKDAY($X55,-P$9,Settings!$D$4:$D$230)</f>
        <v>42549</v>
      </c>
      <c r="Q55" s="61">
        <f>WORKDAY($X55,-Q$9,Settings!$D$4:$D$230)</f>
        <v>42552</v>
      </c>
      <c r="R55" s="61">
        <f>WORKDAY($X55,-R$9,Settings!$D$4:$D$230)</f>
        <v>42556</v>
      </c>
      <c r="S55" s="61">
        <f>WORKDAY($X55,-S$9,Settings!$D$4:$D$230)</f>
        <v>42562</v>
      </c>
      <c r="T55" s="61">
        <f>WORKDAY($X55,-T$9,Settings!$D$4:$D$230)</f>
        <v>42586</v>
      </c>
      <c r="U55" s="61">
        <f>WORKDAY($X55,-U$9,Settings!$D$4:$D$230)</f>
        <v>42591</v>
      </c>
      <c r="V55" s="134"/>
      <c r="W55" s="134"/>
      <c r="X55" s="206">
        <v>42601</v>
      </c>
      <c r="Y55" s="457"/>
      <c r="Z55" s="271"/>
      <c r="AA55" s="251"/>
      <c r="AB55" s="251"/>
      <c r="AC55" s="251"/>
      <c r="AD55" s="5"/>
      <c r="AE55" s="5"/>
      <c r="AF55" s="5"/>
      <c r="AG55" s="5"/>
      <c r="AH55" s="5"/>
      <c r="AI55" s="5"/>
      <c r="AJ55" s="5"/>
      <c r="AK55" s="5"/>
      <c r="AL55" s="5"/>
      <c r="AM55" s="5"/>
      <c r="AN55" s="5"/>
      <c r="AO55" s="5"/>
      <c r="AP55" s="5"/>
      <c r="AQ55" s="5"/>
      <c r="AR55" s="5"/>
      <c r="AS55" s="5"/>
      <c r="AT55" s="5"/>
      <c r="AU55" s="5"/>
      <c r="AV55" s="5"/>
      <c r="AW55" s="5"/>
      <c r="AX55" s="5"/>
      <c r="AY55" s="5"/>
    </row>
    <row r="56" spans="1:51" s="3" customFormat="1" ht="18" customHeight="1" thickBot="1" x14ac:dyDescent="0.3">
      <c r="A56" s="139" t="s">
        <v>0</v>
      </c>
      <c r="B56" s="175"/>
      <c r="C56" s="181"/>
      <c r="D56" s="178"/>
      <c r="E56" s="179"/>
      <c r="F56" s="154"/>
      <c r="G56" s="162"/>
      <c r="H56" s="187"/>
      <c r="I56" s="183" t="s">
        <v>18</v>
      </c>
      <c r="J56" s="73" t="s">
        <v>118</v>
      </c>
      <c r="K56" s="257">
        <v>42572</v>
      </c>
      <c r="L56" s="257">
        <v>42622</v>
      </c>
      <c r="M56" s="257">
        <v>42643</v>
      </c>
      <c r="N56" s="243">
        <f>IF(M56="","",WORKDAY(M56,M$10-N$10,Settings!$D$4:$D$161))</f>
        <v>42647</v>
      </c>
      <c r="O56" s="243">
        <f>IF(N56="","",WORKDAY(N56,N$10-O$10,Settings!$D$4:$D$161))</f>
        <v>42649</v>
      </c>
      <c r="P56" s="243">
        <f>IF(O56="","",WORKDAY(O56,O$10-P$10,Settings!$D$4:$D$161))</f>
        <v>42653</v>
      </c>
      <c r="Q56" s="243">
        <f>IF(P56="","",WORKDAY(P56,P$10-Q$10,Settings!$D$4:$D$161))</f>
        <v>42656</v>
      </c>
      <c r="R56" s="243">
        <f>IF(Q56="","",WORKDAY(Q56,Q$10-R$10,Settings!$D$4:$D$161))</f>
        <v>42660</v>
      </c>
      <c r="S56" s="243">
        <f>IF(R56="","",WORKDAY(R56,R$10-S$10,Settings!$D$4:$D$161))</f>
        <v>42662</v>
      </c>
      <c r="T56" s="243">
        <f>IF(S56="","",WORKDAY(S56,S$10-T$10,Settings!$D$4:$D$161))</f>
        <v>42677</v>
      </c>
      <c r="U56" s="243">
        <f>IF(T56="","",WORKDAY(T56,T$10-U$10,Settings!$D$4:$D$161))</f>
        <v>42678</v>
      </c>
      <c r="V56" s="244"/>
      <c r="W56" s="244"/>
      <c r="X56" s="239">
        <f>IF(U56="","",WORKDAY(U56,U$9-X$9,Settings!$D$4:$D$161))</f>
        <v>42685</v>
      </c>
      <c r="Y56" s="457"/>
      <c r="Z56" s="269"/>
      <c r="AA56" s="249"/>
      <c r="AB56" s="249"/>
      <c r="AC56" s="249"/>
      <c r="AD56" s="5"/>
      <c r="AE56" s="5"/>
      <c r="AF56" s="5"/>
      <c r="AG56" s="5"/>
      <c r="AH56" s="5"/>
      <c r="AI56" s="5"/>
      <c r="AJ56" s="5"/>
      <c r="AK56" s="5"/>
      <c r="AL56" s="5"/>
      <c r="AM56" s="5"/>
      <c r="AN56" s="5"/>
      <c r="AO56" s="5"/>
      <c r="AP56" s="5"/>
      <c r="AQ56" s="5"/>
      <c r="AR56" s="5"/>
      <c r="AS56" s="5"/>
      <c r="AT56" s="5"/>
      <c r="AU56" s="5"/>
      <c r="AV56" s="5"/>
      <c r="AW56" s="5"/>
      <c r="AX56" s="5"/>
      <c r="AY56" s="5"/>
    </row>
    <row r="57" spans="1:51" s="3" customFormat="1" ht="18" customHeight="1" x14ac:dyDescent="0.25">
      <c r="A57" s="138" t="s">
        <v>0</v>
      </c>
      <c r="B57" s="320" t="s">
        <v>32</v>
      </c>
      <c r="C57" s="182">
        <v>1872290</v>
      </c>
      <c r="D57" s="177"/>
      <c r="E57" s="174">
        <v>1</v>
      </c>
      <c r="F57" s="153"/>
      <c r="G57" s="176" t="s">
        <v>16</v>
      </c>
      <c r="H57" s="186"/>
      <c r="I57" s="184" t="s">
        <v>17</v>
      </c>
      <c r="J57" s="72"/>
      <c r="K57" s="72">
        <f>WORKDAY($X57,-K$9,Settings!$D$4:$D$230)</f>
        <v>42531</v>
      </c>
      <c r="L57" s="72">
        <f>WORKDAY($X57,-L$9,Settings!$D$4:$D$230)</f>
        <v>42534</v>
      </c>
      <c r="M57" s="72">
        <f>WORKDAY($X57,-M$9,Settings!$D$4:$D$230)</f>
        <v>42541</v>
      </c>
      <c r="N57" s="61">
        <f>WORKDAY($X57,-N$9,Settings!$D$4:$D$230)</f>
        <v>42543</v>
      </c>
      <c r="O57" s="61">
        <f>WORKDAY($X57,-O$9,Settings!$D$4:$D$230)</f>
        <v>42545</v>
      </c>
      <c r="P57" s="61">
        <f>WORKDAY($X57,-P$9,Settings!$D$4:$D$230)</f>
        <v>42549</v>
      </c>
      <c r="Q57" s="61">
        <f>WORKDAY($X57,-Q$9,Settings!$D$4:$D$230)</f>
        <v>42552</v>
      </c>
      <c r="R57" s="61">
        <f>WORKDAY($X57,-R$9,Settings!$D$4:$D$230)</f>
        <v>42556</v>
      </c>
      <c r="S57" s="61">
        <f>WORKDAY($X57,-S$9,Settings!$D$4:$D$230)</f>
        <v>42562</v>
      </c>
      <c r="T57" s="61">
        <f>WORKDAY($X57,-T$9,Settings!$D$4:$D$230)</f>
        <v>42586</v>
      </c>
      <c r="U57" s="61">
        <f>WORKDAY($X57,-U$9,Settings!$D$4:$D$230)</f>
        <v>42591</v>
      </c>
      <c r="V57" s="134"/>
      <c r="W57" s="134"/>
      <c r="X57" s="206">
        <v>42601</v>
      </c>
      <c r="Y57" s="457"/>
      <c r="Z57" s="271"/>
      <c r="AA57" s="251"/>
      <c r="AB57" s="251"/>
      <c r="AC57" s="251"/>
      <c r="AD57" s="5"/>
      <c r="AE57" s="5"/>
      <c r="AF57" s="5"/>
      <c r="AG57" s="5"/>
      <c r="AH57" s="5"/>
      <c r="AI57" s="5"/>
      <c r="AJ57" s="5"/>
      <c r="AK57" s="5"/>
      <c r="AL57" s="5"/>
      <c r="AM57" s="5"/>
      <c r="AN57" s="5"/>
      <c r="AO57" s="5"/>
      <c r="AP57" s="5"/>
      <c r="AQ57" s="5"/>
      <c r="AR57" s="5"/>
      <c r="AS57" s="5"/>
      <c r="AT57" s="5"/>
      <c r="AU57" s="5"/>
      <c r="AV57" s="5"/>
      <c r="AW57" s="5"/>
      <c r="AX57" s="5"/>
      <c r="AY57" s="5"/>
    </row>
    <row r="58" spans="1:51" s="3" customFormat="1" ht="18" customHeight="1" thickBot="1" x14ac:dyDescent="0.3">
      <c r="A58" s="139" t="s">
        <v>0</v>
      </c>
      <c r="B58" s="175"/>
      <c r="C58" s="181"/>
      <c r="D58" s="178"/>
      <c r="E58" s="179"/>
      <c r="F58" s="154"/>
      <c r="G58" s="162"/>
      <c r="H58" s="187"/>
      <c r="I58" s="183" t="s">
        <v>18</v>
      </c>
      <c r="J58" s="73" t="s">
        <v>118</v>
      </c>
      <c r="K58" s="257">
        <v>42572</v>
      </c>
      <c r="L58" s="257">
        <v>42622</v>
      </c>
      <c r="M58" s="257">
        <v>42643</v>
      </c>
      <c r="N58" s="243">
        <f>IF(M58="","",WORKDAY(M58,M$10-N$10,Settings!$D$4:$D$161))</f>
        <v>42647</v>
      </c>
      <c r="O58" s="243">
        <f>IF(N58="","",WORKDAY(N58,N$10-O$10,Settings!$D$4:$D$161))</f>
        <v>42649</v>
      </c>
      <c r="P58" s="243">
        <f>IF(O58="","",WORKDAY(O58,O$10-P$10,Settings!$D$4:$D$161))</f>
        <v>42653</v>
      </c>
      <c r="Q58" s="243">
        <f>IF(P58="","",WORKDAY(P58,P$10-Q$10,Settings!$D$4:$D$161))</f>
        <v>42656</v>
      </c>
      <c r="R58" s="243">
        <f>IF(Q58="","",WORKDAY(Q58,Q$10-R$10,Settings!$D$4:$D$161))</f>
        <v>42660</v>
      </c>
      <c r="S58" s="243">
        <f>IF(R58="","",WORKDAY(R58,R$10-S$10,Settings!$D$4:$D$161))</f>
        <v>42662</v>
      </c>
      <c r="T58" s="243">
        <f>IF(S58="","",WORKDAY(S58,S$10-T$10,Settings!$D$4:$D$161))</f>
        <v>42677</v>
      </c>
      <c r="U58" s="243">
        <f>IF(T58="","",WORKDAY(T58,T$10-U$10,Settings!$D$4:$D$161))</f>
        <v>42678</v>
      </c>
      <c r="V58" s="244"/>
      <c r="W58" s="244"/>
      <c r="X58" s="239">
        <f>IF(U58="","",WORKDAY(U58,U$9-X$9,Settings!$D$4:$D$161))</f>
        <v>42685</v>
      </c>
      <c r="Y58" s="457"/>
      <c r="Z58" s="269"/>
      <c r="AA58" s="249"/>
      <c r="AB58" s="249"/>
      <c r="AC58" s="249"/>
      <c r="AD58" s="5"/>
      <c r="AE58" s="5"/>
      <c r="AF58" s="5"/>
      <c r="AG58" s="5"/>
      <c r="AH58" s="5"/>
      <c r="AI58" s="5"/>
      <c r="AJ58" s="5"/>
      <c r="AK58" s="5"/>
      <c r="AL58" s="5"/>
      <c r="AM58" s="5"/>
      <c r="AN58" s="5"/>
      <c r="AO58" s="5"/>
      <c r="AP58" s="5"/>
      <c r="AQ58" s="5"/>
      <c r="AR58" s="5"/>
      <c r="AS58" s="5"/>
      <c r="AT58" s="5"/>
      <c r="AU58" s="5"/>
      <c r="AV58" s="5"/>
      <c r="AW58" s="5"/>
      <c r="AX58" s="5"/>
      <c r="AY58" s="5"/>
    </row>
    <row r="59" spans="1:51" s="3" customFormat="1" ht="18" customHeight="1" x14ac:dyDescent="0.25">
      <c r="A59" s="138" t="s">
        <v>0</v>
      </c>
      <c r="B59" s="320" t="s">
        <v>32</v>
      </c>
      <c r="C59" s="182">
        <v>1872291</v>
      </c>
      <c r="D59" s="177"/>
      <c r="E59" s="174">
        <v>1</v>
      </c>
      <c r="F59" s="153"/>
      <c r="G59" s="176" t="s">
        <v>16</v>
      </c>
      <c r="H59" s="186"/>
      <c r="I59" s="184" t="s">
        <v>17</v>
      </c>
      <c r="J59" s="72"/>
      <c r="K59" s="72">
        <f>WORKDAY($X59,-K$9,Settings!$D$4:$D$230)</f>
        <v>42531</v>
      </c>
      <c r="L59" s="72">
        <f>WORKDAY($X59,-L$9,Settings!$D$4:$D$230)</f>
        <v>42534</v>
      </c>
      <c r="M59" s="72">
        <f>WORKDAY($X59,-M$9,Settings!$D$4:$D$230)</f>
        <v>42541</v>
      </c>
      <c r="N59" s="61">
        <f>WORKDAY($X59,-N$9,Settings!$D$4:$D$230)</f>
        <v>42543</v>
      </c>
      <c r="O59" s="61">
        <f>WORKDAY($X59,-O$9,Settings!$D$4:$D$230)</f>
        <v>42545</v>
      </c>
      <c r="P59" s="61">
        <f>WORKDAY($X59,-P$9,Settings!$D$4:$D$230)</f>
        <v>42549</v>
      </c>
      <c r="Q59" s="61">
        <f>WORKDAY($X59,-Q$9,Settings!$D$4:$D$230)</f>
        <v>42552</v>
      </c>
      <c r="R59" s="61">
        <f>WORKDAY($X59,-R$9,Settings!$D$4:$D$230)</f>
        <v>42556</v>
      </c>
      <c r="S59" s="61">
        <f>WORKDAY($X59,-S$9,Settings!$D$4:$D$230)</f>
        <v>42562</v>
      </c>
      <c r="T59" s="61">
        <f>WORKDAY($X59,-T$9,Settings!$D$4:$D$230)</f>
        <v>42586</v>
      </c>
      <c r="U59" s="61">
        <f>WORKDAY($X59,-U$9,Settings!$D$4:$D$230)</f>
        <v>42591</v>
      </c>
      <c r="V59" s="134"/>
      <c r="W59" s="134"/>
      <c r="X59" s="206">
        <v>42601</v>
      </c>
      <c r="Y59" s="457"/>
      <c r="Z59" s="271"/>
      <c r="AA59" s="251"/>
      <c r="AB59" s="251"/>
      <c r="AC59" s="251"/>
      <c r="AD59" s="5"/>
      <c r="AE59" s="5"/>
      <c r="AF59" s="5"/>
      <c r="AG59" s="5"/>
      <c r="AH59" s="5"/>
      <c r="AI59" s="5"/>
      <c r="AJ59" s="5"/>
      <c r="AK59" s="5"/>
      <c r="AL59" s="5"/>
      <c r="AM59" s="5"/>
      <c r="AN59" s="5"/>
      <c r="AO59" s="5"/>
      <c r="AP59" s="5"/>
      <c r="AQ59" s="5"/>
      <c r="AR59" s="5"/>
      <c r="AS59" s="5"/>
      <c r="AT59" s="5"/>
      <c r="AU59" s="5"/>
      <c r="AV59" s="5"/>
      <c r="AW59" s="5"/>
      <c r="AX59" s="5"/>
      <c r="AY59" s="5"/>
    </row>
    <row r="60" spans="1:51" s="3" customFormat="1" ht="18" customHeight="1" thickBot="1" x14ac:dyDescent="0.3">
      <c r="A60" s="139" t="s">
        <v>0</v>
      </c>
      <c r="B60" s="175"/>
      <c r="C60" s="181"/>
      <c r="D60" s="178"/>
      <c r="E60" s="179"/>
      <c r="F60" s="154"/>
      <c r="G60" s="162"/>
      <c r="H60" s="187"/>
      <c r="I60" s="183" t="s">
        <v>18</v>
      </c>
      <c r="J60" s="73" t="s">
        <v>118</v>
      </c>
      <c r="K60" s="257">
        <v>42572</v>
      </c>
      <c r="L60" s="257">
        <v>42622</v>
      </c>
      <c r="M60" s="257">
        <v>42643</v>
      </c>
      <c r="N60" s="243">
        <f>IF(M60="","",WORKDAY(M60,M$10-N$10,Settings!$D$4:$D$161))</f>
        <v>42647</v>
      </c>
      <c r="O60" s="243">
        <f>IF(N60="","",WORKDAY(N60,N$10-O$10,Settings!$D$4:$D$161))</f>
        <v>42649</v>
      </c>
      <c r="P60" s="243">
        <f>IF(O60="","",WORKDAY(O60,O$10-P$10,Settings!$D$4:$D$161))</f>
        <v>42653</v>
      </c>
      <c r="Q60" s="243">
        <f>IF(P60="","",WORKDAY(P60,P$10-Q$10,Settings!$D$4:$D$161))</f>
        <v>42656</v>
      </c>
      <c r="R60" s="243">
        <f>IF(Q60="","",WORKDAY(Q60,Q$10-R$10,Settings!$D$4:$D$161))</f>
        <v>42660</v>
      </c>
      <c r="S60" s="243">
        <f>IF(R60="","",WORKDAY(R60,R$10-S$10,Settings!$D$4:$D$161))</f>
        <v>42662</v>
      </c>
      <c r="T60" s="243">
        <f>IF(S60="","",WORKDAY(S60,S$10-T$10,Settings!$D$4:$D$161))</f>
        <v>42677</v>
      </c>
      <c r="U60" s="243">
        <f>IF(T60="","",WORKDAY(T60,T$10-U$10,Settings!$D$4:$D$161))</f>
        <v>42678</v>
      </c>
      <c r="V60" s="244"/>
      <c r="W60" s="244"/>
      <c r="X60" s="239">
        <f>IF(U60="","",WORKDAY(U60,U$9-X$9,Settings!$D$4:$D$161))</f>
        <v>42685</v>
      </c>
      <c r="Y60" s="457"/>
      <c r="Z60" s="269"/>
      <c r="AA60" s="249"/>
      <c r="AB60" s="249"/>
      <c r="AC60" s="249"/>
      <c r="AD60" s="5"/>
      <c r="AE60" s="5"/>
      <c r="AF60" s="5"/>
      <c r="AG60" s="5"/>
      <c r="AH60" s="5"/>
      <c r="AI60" s="5"/>
      <c r="AJ60" s="5"/>
      <c r="AK60" s="5"/>
      <c r="AL60" s="5"/>
      <c r="AM60" s="5"/>
      <c r="AN60" s="5"/>
      <c r="AO60" s="5"/>
      <c r="AP60" s="5"/>
      <c r="AQ60" s="5"/>
      <c r="AR60" s="5"/>
      <c r="AS60" s="5"/>
      <c r="AT60" s="5"/>
      <c r="AU60" s="5"/>
      <c r="AV60" s="5"/>
      <c r="AW60" s="5"/>
      <c r="AX60" s="5"/>
      <c r="AY60" s="5"/>
    </row>
    <row r="61" spans="1:51" s="3" customFormat="1" ht="18" customHeight="1" x14ac:dyDescent="0.25">
      <c r="A61" s="138" t="s">
        <v>0</v>
      </c>
      <c r="B61" s="320" t="s">
        <v>32</v>
      </c>
      <c r="C61" s="182">
        <v>1872292</v>
      </c>
      <c r="D61" s="177"/>
      <c r="E61" s="174">
        <v>1</v>
      </c>
      <c r="F61" s="153"/>
      <c r="G61" s="176" t="s">
        <v>16</v>
      </c>
      <c r="H61" s="186"/>
      <c r="I61" s="184" t="s">
        <v>17</v>
      </c>
      <c r="J61" s="72"/>
      <c r="K61" s="72">
        <f>WORKDAY($X61,-K$9,Settings!$D$4:$D$230)</f>
        <v>42531</v>
      </c>
      <c r="L61" s="72">
        <f>WORKDAY($X61,-L$9,Settings!$D$4:$D$230)</f>
        <v>42534</v>
      </c>
      <c r="M61" s="72">
        <f>WORKDAY($X61,-M$9,Settings!$D$4:$D$230)</f>
        <v>42541</v>
      </c>
      <c r="N61" s="61">
        <f>WORKDAY($X61,-N$9,Settings!$D$4:$D$230)</f>
        <v>42543</v>
      </c>
      <c r="O61" s="61">
        <f>WORKDAY($X61,-O$9,Settings!$D$4:$D$230)</f>
        <v>42545</v>
      </c>
      <c r="P61" s="61">
        <f>WORKDAY($X61,-P$9,Settings!$D$4:$D$230)</f>
        <v>42549</v>
      </c>
      <c r="Q61" s="61">
        <f>WORKDAY($X61,-Q$9,Settings!$D$4:$D$230)</f>
        <v>42552</v>
      </c>
      <c r="R61" s="61">
        <f>WORKDAY($X61,-R$9,Settings!$D$4:$D$230)</f>
        <v>42556</v>
      </c>
      <c r="S61" s="61">
        <f>WORKDAY($X61,-S$9,Settings!$D$4:$D$230)</f>
        <v>42562</v>
      </c>
      <c r="T61" s="61">
        <f>WORKDAY($X61,-T$9,Settings!$D$4:$D$230)</f>
        <v>42586</v>
      </c>
      <c r="U61" s="61">
        <f>WORKDAY($X61,-U$9,Settings!$D$4:$D$230)</f>
        <v>42591</v>
      </c>
      <c r="V61" s="134"/>
      <c r="W61" s="134"/>
      <c r="X61" s="206">
        <v>42601</v>
      </c>
      <c r="Y61" s="457"/>
      <c r="Z61" s="271"/>
      <c r="AA61" s="251"/>
      <c r="AB61" s="251"/>
      <c r="AC61" s="251"/>
      <c r="AD61" s="5"/>
      <c r="AE61" s="5"/>
      <c r="AF61" s="5"/>
      <c r="AG61" s="5"/>
      <c r="AH61" s="5"/>
      <c r="AI61" s="5"/>
      <c r="AJ61" s="5"/>
      <c r="AK61" s="5"/>
      <c r="AL61" s="5"/>
      <c r="AM61" s="5"/>
      <c r="AN61" s="5"/>
      <c r="AO61" s="5"/>
      <c r="AP61" s="5"/>
      <c r="AQ61" s="5"/>
      <c r="AR61" s="5"/>
      <c r="AS61" s="5"/>
      <c r="AT61" s="5"/>
      <c r="AU61" s="5"/>
      <c r="AV61" s="5"/>
      <c r="AW61" s="5"/>
      <c r="AX61" s="5"/>
      <c r="AY61" s="5"/>
    </row>
    <row r="62" spans="1:51" s="3" customFormat="1" ht="18" customHeight="1" thickBot="1" x14ac:dyDescent="0.3">
      <c r="A62" s="139" t="s">
        <v>0</v>
      </c>
      <c r="B62" s="175"/>
      <c r="C62" s="181"/>
      <c r="D62" s="178"/>
      <c r="E62" s="179"/>
      <c r="F62" s="154"/>
      <c r="G62" s="162"/>
      <c r="H62" s="187"/>
      <c r="I62" s="183" t="s">
        <v>18</v>
      </c>
      <c r="J62" s="73" t="s">
        <v>118</v>
      </c>
      <c r="K62" s="257">
        <v>42572</v>
      </c>
      <c r="L62" s="257">
        <v>42622</v>
      </c>
      <c r="M62" s="257">
        <v>42643</v>
      </c>
      <c r="N62" s="243">
        <f>IF(M62="","",WORKDAY(M62,M$10-N$10,Settings!$D$4:$D$161))</f>
        <v>42647</v>
      </c>
      <c r="O62" s="243">
        <f>IF(N62="","",WORKDAY(N62,N$10-O$10,Settings!$D$4:$D$161))</f>
        <v>42649</v>
      </c>
      <c r="P62" s="243">
        <f>IF(O62="","",WORKDAY(O62,O$10-P$10,Settings!$D$4:$D$161))</f>
        <v>42653</v>
      </c>
      <c r="Q62" s="243">
        <f>IF(P62="","",WORKDAY(P62,P$10-Q$10,Settings!$D$4:$D$161))</f>
        <v>42656</v>
      </c>
      <c r="R62" s="243">
        <f>IF(Q62="","",WORKDAY(Q62,Q$10-R$10,Settings!$D$4:$D$161))</f>
        <v>42660</v>
      </c>
      <c r="S62" s="243">
        <f>IF(R62="","",WORKDAY(R62,R$10-S$10,Settings!$D$4:$D$161))</f>
        <v>42662</v>
      </c>
      <c r="T62" s="243">
        <f>IF(S62="","",WORKDAY(S62,S$10-T$10,Settings!$D$4:$D$161))</f>
        <v>42677</v>
      </c>
      <c r="U62" s="243">
        <f>IF(T62="","",WORKDAY(T62,T$10-U$10,Settings!$D$4:$D$161))</f>
        <v>42678</v>
      </c>
      <c r="V62" s="244"/>
      <c r="W62" s="244"/>
      <c r="X62" s="239">
        <f>IF(U62="","",WORKDAY(U62,U$9-X$9,Settings!$D$4:$D$161))</f>
        <v>42685</v>
      </c>
      <c r="Y62" s="457"/>
      <c r="Z62" s="269"/>
      <c r="AA62" s="249"/>
      <c r="AB62" s="249"/>
      <c r="AC62" s="249"/>
      <c r="AD62" s="5"/>
      <c r="AE62" s="5"/>
      <c r="AF62" s="5"/>
      <c r="AG62" s="5"/>
      <c r="AH62" s="5"/>
      <c r="AI62" s="5"/>
      <c r="AJ62" s="5"/>
      <c r="AK62" s="5"/>
      <c r="AL62" s="5"/>
      <c r="AM62" s="5"/>
      <c r="AN62" s="5"/>
      <c r="AO62" s="5"/>
      <c r="AP62" s="5"/>
      <c r="AQ62" s="5"/>
      <c r="AR62" s="5"/>
      <c r="AS62" s="5"/>
      <c r="AT62" s="5"/>
      <c r="AU62" s="5"/>
      <c r="AV62" s="5"/>
      <c r="AW62" s="5"/>
      <c r="AX62" s="5"/>
      <c r="AY62" s="5"/>
    </row>
    <row r="63" spans="1:51" s="3" customFormat="1" ht="18" customHeight="1" x14ac:dyDescent="0.25">
      <c r="A63" s="138" t="s">
        <v>0</v>
      </c>
      <c r="B63" s="320" t="s">
        <v>32</v>
      </c>
      <c r="C63" s="182">
        <v>1872293</v>
      </c>
      <c r="D63" s="177"/>
      <c r="E63" s="174">
        <v>1</v>
      </c>
      <c r="F63" s="153"/>
      <c r="G63" s="176" t="s">
        <v>16</v>
      </c>
      <c r="H63" s="186"/>
      <c r="I63" s="184" t="s">
        <v>17</v>
      </c>
      <c r="J63" s="72"/>
      <c r="K63" s="72">
        <f>WORKDAY($X63,-K$9,Settings!$D$4:$D$230)</f>
        <v>42531</v>
      </c>
      <c r="L63" s="72">
        <f>WORKDAY($X63,-L$9,Settings!$D$4:$D$230)</f>
        <v>42534</v>
      </c>
      <c r="M63" s="72">
        <f>WORKDAY($X63,-M$9,Settings!$D$4:$D$230)</f>
        <v>42541</v>
      </c>
      <c r="N63" s="61">
        <f>WORKDAY($X63,-N$9,Settings!$D$4:$D$230)</f>
        <v>42543</v>
      </c>
      <c r="O63" s="61">
        <f>WORKDAY($X63,-O$9,Settings!$D$4:$D$230)</f>
        <v>42545</v>
      </c>
      <c r="P63" s="61">
        <f>WORKDAY($X63,-P$9,Settings!$D$4:$D$230)</f>
        <v>42549</v>
      </c>
      <c r="Q63" s="61">
        <f>WORKDAY($X63,-Q$9,Settings!$D$4:$D$230)</f>
        <v>42552</v>
      </c>
      <c r="R63" s="61">
        <f>WORKDAY($X63,-R$9,Settings!$D$4:$D$230)</f>
        <v>42556</v>
      </c>
      <c r="S63" s="61">
        <f>WORKDAY($X63,-S$9,Settings!$D$4:$D$230)</f>
        <v>42562</v>
      </c>
      <c r="T63" s="61">
        <f>WORKDAY($X63,-T$9,Settings!$D$4:$D$230)</f>
        <v>42586</v>
      </c>
      <c r="U63" s="61">
        <f>WORKDAY($X63,-U$9,Settings!$D$4:$D$230)</f>
        <v>42591</v>
      </c>
      <c r="V63" s="134"/>
      <c r="W63" s="134"/>
      <c r="X63" s="206">
        <v>42601</v>
      </c>
      <c r="Y63" s="457"/>
      <c r="Z63" s="271"/>
      <c r="AA63" s="251"/>
      <c r="AB63" s="251"/>
      <c r="AC63" s="251"/>
      <c r="AD63" s="5"/>
      <c r="AE63" s="5"/>
      <c r="AF63" s="5"/>
      <c r="AG63" s="5"/>
      <c r="AH63" s="5"/>
      <c r="AI63" s="5"/>
      <c r="AJ63" s="5"/>
      <c r="AK63" s="5"/>
      <c r="AL63" s="5"/>
      <c r="AM63" s="5"/>
      <c r="AN63" s="5"/>
      <c r="AO63" s="5"/>
      <c r="AP63" s="5"/>
      <c r="AQ63" s="5"/>
      <c r="AR63" s="5"/>
      <c r="AS63" s="5"/>
      <c r="AT63" s="5"/>
      <c r="AU63" s="5"/>
      <c r="AV63" s="5"/>
      <c r="AW63" s="5"/>
      <c r="AX63" s="5"/>
      <c r="AY63" s="5"/>
    </row>
    <row r="64" spans="1:51" s="3" customFormat="1" ht="18" customHeight="1" thickBot="1" x14ac:dyDescent="0.3">
      <c r="A64" s="139" t="s">
        <v>0</v>
      </c>
      <c r="B64" s="175"/>
      <c r="C64" s="181"/>
      <c r="D64" s="178"/>
      <c r="E64" s="179"/>
      <c r="F64" s="154"/>
      <c r="G64" s="162"/>
      <c r="H64" s="187"/>
      <c r="I64" s="183" t="s">
        <v>18</v>
      </c>
      <c r="J64" s="73" t="s">
        <v>118</v>
      </c>
      <c r="K64" s="257">
        <v>42572</v>
      </c>
      <c r="L64" s="257">
        <v>42622</v>
      </c>
      <c r="M64" s="257">
        <v>42643</v>
      </c>
      <c r="N64" s="243">
        <f>IF(M64="","",WORKDAY(M64,M$10-N$10,Settings!$D$4:$D$161))</f>
        <v>42647</v>
      </c>
      <c r="O64" s="243">
        <f>IF(N64="","",WORKDAY(N64,N$10-O$10,Settings!$D$4:$D$161))</f>
        <v>42649</v>
      </c>
      <c r="P64" s="243">
        <f>IF(O64="","",WORKDAY(O64,O$10-P$10,Settings!$D$4:$D$161))</f>
        <v>42653</v>
      </c>
      <c r="Q64" s="243">
        <f>IF(P64="","",WORKDAY(P64,P$10-Q$10,Settings!$D$4:$D$161))</f>
        <v>42656</v>
      </c>
      <c r="R64" s="243">
        <f>IF(Q64="","",WORKDAY(Q64,Q$10-R$10,Settings!$D$4:$D$161))</f>
        <v>42660</v>
      </c>
      <c r="S64" s="243">
        <f>IF(R64="","",WORKDAY(R64,R$10-S$10,Settings!$D$4:$D$161))</f>
        <v>42662</v>
      </c>
      <c r="T64" s="243">
        <f>IF(S64="","",WORKDAY(S64,S$10-T$10,Settings!$D$4:$D$161))</f>
        <v>42677</v>
      </c>
      <c r="U64" s="243">
        <f>IF(T64="","",WORKDAY(T64,T$10-U$10,Settings!$D$4:$D$161))</f>
        <v>42678</v>
      </c>
      <c r="V64" s="244"/>
      <c r="W64" s="244"/>
      <c r="X64" s="239">
        <f>IF(U64="","",WORKDAY(U64,U$9-X$9,Settings!$D$4:$D$161))</f>
        <v>42685</v>
      </c>
      <c r="Y64" s="457"/>
      <c r="Z64" s="269"/>
      <c r="AA64" s="249"/>
      <c r="AB64" s="249"/>
      <c r="AC64" s="249"/>
      <c r="AD64" s="5"/>
      <c r="AE64" s="5"/>
      <c r="AF64" s="5"/>
      <c r="AG64" s="5"/>
      <c r="AH64" s="5"/>
      <c r="AI64" s="5"/>
      <c r="AJ64" s="5"/>
      <c r="AK64" s="5"/>
      <c r="AL64" s="5"/>
      <c r="AM64" s="5"/>
      <c r="AN64" s="5"/>
      <c r="AO64" s="5"/>
      <c r="AP64" s="5"/>
      <c r="AQ64" s="5"/>
      <c r="AR64" s="5"/>
      <c r="AS64" s="5"/>
      <c r="AT64" s="5"/>
      <c r="AU64" s="5"/>
      <c r="AV64" s="5"/>
      <c r="AW64" s="5"/>
      <c r="AX64" s="5"/>
      <c r="AY64" s="5"/>
    </row>
    <row r="65" spans="1:51" s="3" customFormat="1" ht="18" customHeight="1" x14ac:dyDescent="0.25">
      <c r="A65" s="138" t="s">
        <v>0</v>
      </c>
      <c r="B65" s="320" t="s">
        <v>32</v>
      </c>
      <c r="C65" s="182">
        <v>1872294</v>
      </c>
      <c r="D65" s="177"/>
      <c r="E65" s="174">
        <v>1</v>
      </c>
      <c r="F65" s="153"/>
      <c r="G65" s="176" t="s">
        <v>16</v>
      </c>
      <c r="H65" s="186"/>
      <c r="I65" s="184" t="s">
        <v>17</v>
      </c>
      <c r="J65" s="72"/>
      <c r="K65" s="72">
        <f>WORKDAY($X65,-K$9,Settings!$D$4:$D$230)</f>
        <v>42531</v>
      </c>
      <c r="L65" s="72">
        <f>WORKDAY($X65,-L$9,Settings!$D$4:$D$230)</f>
        <v>42534</v>
      </c>
      <c r="M65" s="353">
        <f>WORKDAY($X65,-M$9,Settings!$D$4:$D$230)</f>
        <v>42541</v>
      </c>
      <c r="N65" s="61">
        <f>WORKDAY($X65,-N$9,Settings!$D$4:$D$230)</f>
        <v>42543</v>
      </c>
      <c r="O65" s="61">
        <f>WORKDAY($X65,-O$9,Settings!$D$4:$D$230)</f>
        <v>42545</v>
      </c>
      <c r="P65" s="61">
        <f>WORKDAY($X65,-P$9,Settings!$D$4:$D$230)</f>
        <v>42549</v>
      </c>
      <c r="Q65" s="61">
        <f>WORKDAY($X65,-Q$9,Settings!$D$4:$D$230)</f>
        <v>42552</v>
      </c>
      <c r="R65" s="61">
        <f>WORKDAY($X65,-R$9,Settings!$D$4:$D$230)</f>
        <v>42556</v>
      </c>
      <c r="S65" s="61">
        <f>WORKDAY($X65,-S$9,Settings!$D$4:$D$230)</f>
        <v>42562</v>
      </c>
      <c r="T65" s="61">
        <f>WORKDAY($X65,-T$9,Settings!$D$4:$D$230)</f>
        <v>42586</v>
      </c>
      <c r="U65" s="61">
        <f>WORKDAY($X65,-U$9,Settings!$D$4:$D$230)</f>
        <v>42591</v>
      </c>
      <c r="V65" s="134"/>
      <c r="W65" s="134"/>
      <c r="X65" s="206">
        <v>42601</v>
      </c>
      <c r="Y65" s="457"/>
      <c r="Z65" s="271"/>
      <c r="AA65" s="251"/>
      <c r="AB65" s="251"/>
      <c r="AC65" s="251"/>
      <c r="AD65" s="5"/>
      <c r="AE65" s="5"/>
      <c r="AF65" s="5"/>
      <c r="AG65" s="5"/>
      <c r="AH65" s="5"/>
      <c r="AI65" s="5"/>
      <c r="AJ65" s="5"/>
      <c r="AK65" s="5"/>
      <c r="AL65" s="5"/>
      <c r="AM65" s="5"/>
      <c r="AN65" s="5"/>
      <c r="AO65" s="5"/>
      <c r="AP65" s="5"/>
      <c r="AQ65" s="5"/>
      <c r="AR65" s="5"/>
      <c r="AS65" s="5"/>
      <c r="AT65" s="5"/>
      <c r="AU65" s="5"/>
      <c r="AV65" s="5"/>
      <c r="AW65" s="5"/>
      <c r="AX65" s="5"/>
      <c r="AY65" s="5"/>
    </row>
    <row r="66" spans="1:51" s="3" customFormat="1" ht="18" customHeight="1" thickBot="1" x14ac:dyDescent="0.3">
      <c r="A66" s="139" t="s">
        <v>0</v>
      </c>
      <c r="B66" s="175"/>
      <c r="C66" s="181"/>
      <c r="D66" s="178"/>
      <c r="E66" s="179"/>
      <c r="F66" s="154"/>
      <c r="G66" s="162"/>
      <c r="H66" s="187"/>
      <c r="I66" s="183" t="s">
        <v>18</v>
      </c>
      <c r="J66" s="73" t="s">
        <v>118</v>
      </c>
      <c r="K66" s="257">
        <v>42572</v>
      </c>
      <c r="L66" s="257">
        <v>42622</v>
      </c>
      <c r="M66" s="371">
        <v>42643</v>
      </c>
      <c r="N66" s="243">
        <f>IF(M66="","",WORKDAY(M66,M$10-N$10,Settings!$D$4:$D$161))</f>
        <v>42647</v>
      </c>
      <c r="O66" s="243">
        <f>IF(N66="","",WORKDAY(N66,N$10-O$10,Settings!$D$4:$D$161))</f>
        <v>42649</v>
      </c>
      <c r="P66" s="243">
        <f>IF(O66="","",WORKDAY(O66,O$10-P$10,Settings!$D$4:$D$161))</f>
        <v>42653</v>
      </c>
      <c r="Q66" s="243">
        <f>IF(P66="","",WORKDAY(P66,P$10-Q$10,Settings!$D$4:$D$161))</f>
        <v>42656</v>
      </c>
      <c r="R66" s="243">
        <f>IF(Q66="","",WORKDAY(Q66,Q$10-R$10,Settings!$D$4:$D$161))</f>
        <v>42660</v>
      </c>
      <c r="S66" s="243">
        <f>IF(R66="","",WORKDAY(R66,R$10-S$10,Settings!$D$4:$D$161))</f>
        <v>42662</v>
      </c>
      <c r="T66" s="243">
        <f>IF(S66="","",WORKDAY(S66,S$10-T$10,Settings!$D$4:$D$161))</f>
        <v>42677</v>
      </c>
      <c r="U66" s="243">
        <f>IF(T66="","",WORKDAY(T66,T$10-U$10,Settings!$D$4:$D$161))</f>
        <v>42678</v>
      </c>
      <c r="V66" s="244"/>
      <c r="W66" s="244"/>
      <c r="X66" s="239">
        <f>IF(U66="","",WORKDAY(U66,U$9-X$9,Settings!$D$4:$D$161))</f>
        <v>42685</v>
      </c>
      <c r="Y66" s="458"/>
      <c r="Z66" s="269"/>
      <c r="AA66" s="249"/>
      <c r="AB66" s="249"/>
      <c r="AC66" s="249"/>
      <c r="AD66" s="5"/>
      <c r="AE66" s="5"/>
      <c r="AF66" s="5"/>
      <c r="AG66" s="5"/>
      <c r="AH66" s="5"/>
      <c r="AI66" s="5"/>
      <c r="AJ66" s="5"/>
      <c r="AK66" s="5"/>
      <c r="AL66" s="5"/>
      <c r="AM66" s="5"/>
      <c r="AN66" s="5"/>
      <c r="AO66" s="5"/>
      <c r="AP66" s="5"/>
      <c r="AQ66" s="5"/>
      <c r="AR66" s="5"/>
      <c r="AS66" s="5"/>
      <c r="AT66" s="5"/>
      <c r="AU66" s="5"/>
      <c r="AV66" s="5"/>
      <c r="AW66" s="5"/>
      <c r="AX66" s="5"/>
      <c r="AY66" s="5"/>
    </row>
    <row r="67" spans="1:51" s="3" customFormat="1" ht="18" customHeight="1" x14ac:dyDescent="0.25">
      <c r="A67" s="139" t="s">
        <v>0</v>
      </c>
      <c r="B67" s="319" t="s">
        <v>32</v>
      </c>
      <c r="C67" s="181">
        <v>1850525</v>
      </c>
      <c r="D67" s="149"/>
      <c r="E67" s="145">
        <v>1</v>
      </c>
      <c r="F67" s="155"/>
      <c r="G67" s="162" t="s">
        <v>134</v>
      </c>
      <c r="H67" s="261"/>
      <c r="I67" s="272" t="s">
        <v>17</v>
      </c>
      <c r="J67" s="61"/>
      <c r="K67" s="61">
        <f>WORKDAY($X67,-K$9,Settings!$D$4:$D$230)</f>
        <v>42531</v>
      </c>
      <c r="L67" s="350">
        <f>WORKDAY($X67,-L$9,Settings!$D$4:$D$230)</f>
        <v>42534</v>
      </c>
      <c r="M67" s="61">
        <f>WORKDAY($X67,-M$9,Settings!$D$4:$D$230)</f>
        <v>42541</v>
      </c>
      <c r="N67" s="61">
        <f>WORKDAY($X67,-N$9,Settings!$D$4:$D$230)</f>
        <v>42543</v>
      </c>
      <c r="O67" s="61">
        <f>WORKDAY($X67,-O$9,Settings!$D$4:$D$230)</f>
        <v>42545</v>
      </c>
      <c r="P67" s="61">
        <f>WORKDAY($X67,-P$9,Settings!$D$4:$D$230)</f>
        <v>42549</v>
      </c>
      <c r="Q67" s="61">
        <f>WORKDAY($X67,-Q$9,Settings!$D$4:$D$230)</f>
        <v>42552</v>
      </c>
      <c r="R67" s="61">
        <f>WORKDAY($X67,-R$9,Settings!$D$4:$D$230)</f>
        <v>42556</v>
      </c>
      <c r="S67" s="61">
        <f>WORKDAY($X67,-S$9,Settings!$D$4:$D$230)</f>
        <v>42562</v>
      </c>
      <c r="T67" s="61">
        <f>WORKDAY($X67,-T$9,Settings!$D$4:$D$230)</f>
        <v>42586</v>
      </c>
      <c r="U67" s="61">
        <f>WORKDAY($X67,-U$9,Settings!$D$4:$D$230)</f>
        <v>42591</v>
      </c>
      <c r="V67" s="134"/>
      <c r="W67" s="134"/>
      <c r="X67" s="206">
        <v>42601</v>
      </c>
      <c r="Y67" s="347"/>
      <c r="Z67" s="271"/>
      <c r="AA67" s="251"/>
      <c r="AB67" s="249"/>
      <c r="AC67" s="249"/>
      <c r="AD67" s="5"/>
      <c r="AE67" s="5"/>
      <c r="AF67" s="5"/>
      <c r="AG67" s="5"/>
      <c r="AH67" s="5"/>
      <c r="AI67" s="5"/>
      <c r="AJ67" s="5"/>
      <c r="AK67" s="5"/>
      <c r="AL67" s="5"/>
      <c r="AM67" s="5"/>
      <c r="AN67" s="5"/>
      <c r="AO67" s="5"/>
      <c r="AP67" s="5"/>
      <c r="AQ67" s="5"/>
      <c r="AR67" s="5"/>
      <c r="AS67" s="5"/>
      <c r="AT67" s="5"/>
      <c r="AU67" s="5"/>
      <c r="AV67" s="5"/>
      <c r="AW67" s="5"/>
      <c r="AX67" s="5"/>
      <c r="AY67" s="5"/>
    </row>
    <row r="68" spans="1:51" s="3" customFormat="1" ht="18" customHeight="1" thickBot="1" x14ac:dyDescent="0.3">
      <c r="A68" s="140" t="s">
        <v>0</v>
      </c>
      <c r="B68" s="146"/>
      <c r="C68" s="312"/>
      <c r="D68" s="150"/>
      <c r="E68" s="152"/>
      <c r="F68" s="156"/>
      <c r="G68" s="163"/>
      <c r="H68" s="262"/>
      <c r="I68" s="274" t="s">
        <v>18</v>
      </c>
      <c r="J68" s="64">
        <v>42612</v>
      </c>
      <c r="K68" s="241"/>
      <c r="L68" s="351" t="str">
        <f>IF(K68="","",WORKDAY(K68,K$9-L$9,Settings!$D$4:$D$161))</f>
        <v/>
      </c>
      <c r="M68" s="241" t="str">
        <f>IF(L68="","",WORKDAY(L68,L$9-M$9,Settings!$D$4:$D$161))</f>
        <v/>
      </c>
      <c r="N68" s="241" t="str">
        <f>IF(M68="","",WORKDAY(M68,M$9-N$9,Settings!$D$4:$D$161))</f>
        <v/>
      </c>
      <c r="O68" s="241" t="str">
        <f>IF(N68="","",WORKDAY(N68,N$9-O$9,Settings!$D$4:$D$161))</f>
        <v/>
      </c>
      <c r="P68" s="241" t="str">
        <f>IF(O68="","",WORKDAY(O68,O$9-P$9,Settings!$D$4:$D$161))</f>
        <v/>
      </c>
      <c r="Q68" s="241" t="str">
        <f>IF(P68="","",WORKDAY(P68,P$9-Q$9,Settings!$D$4:$D$161))</f>
        <v/>
      </c>
      <c r="R68" s="241" t="str">
        <f>IF(Q68="","",WORKDAY(Q68,Q$9-R$9,Settings!$D$4:$D$161))</f>
        <v/>
      </c>
      <c r="S68" s="241" t="str">
        <f>IF(R68="","",WORKDAY(R68,R$9-S$9,Settings!$D$4:$D$161))</f>
        <v/>
      </c>
      <c r="T68" s="241" t="str">
        <f>IF(S68="","",WORKDAY(S68,S$9-T$9,Settings!$D$4:$D$161))</f>
        <v/>
      </c>
      <c r="U68" s="241" t="str">
        <f>IF(T68="","",WORKDAY(T68,T$9-U$9,Settings!$D$4:$D$161))</f>
        <v/>
      </c>
      <c r="V68" s="242"/>
      <c r="W68" s="242"/>
      <c r="X68" s="241" t="str">
        <f>IF(U68="","",WORKDAY(U68,U$9-X$9,Settings!$D$4:$D$161))</f>
        <v/>
      </c>
      <c r="Y68" s="349"/>
      <c r="Z68" s="270"/>
      <c r="AA68" s="250"/>
      <c r="AB68" s="250"/>
      <c r="AC68" s="250"/>
      <c r="AD68" s="5"/>
      <c r="AE68" s="5"/>
      <c r="AF68" s="5"/>
      <c r="AG68" s="5"/>
      <c r="AH68" s="5"/>
      <c r="AI68" s="5"/>
      <c r="AJ68" s="5"/>
      <c r="AK68" s="5"/>
      <c r="AL68" s="5"/>
      <c r="AM68" s="5"/>
      <c r="AN68" s="5"/>
      <c r="AO68" s="5"/>
      <c r="AP68" s="5"/>
      <c r="AQ68" s="5"/>
      <c r="AR68" s="5"/>
      <c r="AS68" s="5"/>
      <c r="AT68" s="5"/>
      <c r="AU68" s="5"/>
      <c r="AV68" s="5"/>
      <c r="AW68" s="5"/>
      <c r="AX68" s="5"/>
      <c r="AY68" s="5"/>
    </row>
  </sheetData>
  <sheetProtection selectLockedCells="1" selectUnlockedCells="1"/>
  <autoFilter ref="A12:Z14"/>
  <mergeCells count="15">
    <mergeCell ref="AB13:AB14"/>
    <mergeCell ref="AC13:AC14"/>
    <mergeCell ref="C1:D1"/>
    <mergeCell ref="E1:X1"/>
    <mergeCell ref="J2:J3"/>
    <mergeCell ref="AA8:AC11"/>
    <mergeCell ref="Y41:Y52"/>
    <mergeCell ref="Y53:Y66"/>
    <mergeCell ref="AA15:AA16"/>
    <mergeCell ref="AA13:AA14"/>
    <mergeCell ref="Y13:Y14"/>
    <mergeCell ref="Y15:Y16"/>
    <mergeCell ref="Y17:Y20"/>
    <mergeCell ref="Y21:Y28"/>
    <mergeCell ref="Y29:Y40"/>
  </mergeCells>
  <conditionalFormatting sqref="B13 C13:F14 H19 H25 H23 H21 H17 H35 H33 H31 H29 H27">
    <cfRule type="expression" dxfId="157" priority="132" stopIfTrue="1">
      <formula>#REF!&lt;&gt;0</formula>
    </cfRule>
  </conditionalFormatting>
  <conditionalFormatting sqref="G13:H13">
    <cfRule type="expression" dxfId="156" priority="133" stopIfTrue="1">
      <formula>#REF!&lt;&gt;0</formula>
    </cfRule>
  </conditionalFormatting>
  <conditionalFormatting sqref="B15:F15 C16:F16">
    <cfRule type="expression" dxfId="155" priority="130" stopIfTrue="1">
      <formula>#REF!&lt;&gt;0</formula>
    </cfRule>
  </conditionalFormatting>
  <conditionalFormatting sqref="G15:H15">
    <cfRule type="expression" dxfId="154" priority="131" stopIfTrue="1">
      <formula>#REF!&lt;&gt;0</formula>
    </cfRule>
  </conditionalFormatting>
  <conditionalFormatting sqref="B17 D17:F18">
    <cfRule type="expression" dxfId="153" priority="127" stopIfTrue="1">
      <formula>#REF!&lt;&gt;0</formula>
    </cfRule>
  </conditionalFormatting>
  <conditionalFormatting sqref="B21:F21 C22:F22">
    <cfRule type="expression" dxfId="152" priority="124" stopIfTrue="1">
      <formula>#REF!&lt;&gt;0</formula>
    </cfRule>
  </conditionalFormatting>
  <conditionalFormatting sqref="B23:F23 D24:F24">
    <cfRule type="expression" dxfId="151" priority="121" stopIfTrue="1">
      <formula>#REF!&lt;&gt;0</formula>
    </cfRule>
  </conditionalFormatting>
  <conditionalFormatting sqref="B25:F25 D26:F26">
    <cfRule type="expression" dxfId="150" priority="118" stopIfTrue="1">
      <formula>#REF!&lt;&gt;0</formula>
    </cfRule>
  </conditionalFormatting>
  <conditionalFormatting sqref="B19:F19 D20:F20">
    <cfRule type="expression" dxfId="149" priority="115" stopIfTrue="1">
      <formula>#REF!&lt;&gt;0</formula>
    </cfRule>
  </conditionalFormatting>
  <conditionalFormatting sqref="B27:F27 D28:F28">
    <cfRule type="expression" dxfId="148" priority="112" stopIfTrue="1">
      <formula>#REF!&lt;&gt;0</formula>
    </cfRule>
  </conditionalFormatting>
  <conditionalFormatting sqref="B29:F29 D30:F30">
    <cfRule type="expression" dxfId="147" priority="109" stopIfTrue="1">
      <formula>#REF!&lt;&gt;0</formula>
    </cfRule>
  </conditionalFormatting>
  <conditionalFormatting sqref="B31:F31 D32:F32">
    <cfRule type="expression" dxfId="146" priority="106" stopIfTrue="1">
      <formula>#REF!&lt;&gt;0</formula>
    </cfRule>
  </conditionalFormatting>
  <conditionalFormatting sqref="B33:F33 D34:F34">
    <cfRule type="expression" dxfId="145" priority="103" stopIfTrue="1">
      <formula>#REF!&lt;&gt;0</formula>
    </cfRule>
  </conditionalFormatting>
  <conditionalFormatting sqref="B35:F35 D36:F36">
    <cfRule type="expression" dxfId="144" priority="100" stopIfTrue="1">
      <formula>#REF!&lt;&gt;0</formula>
    </cfRule>
  </conditionalFormatting>
  <conditionalFormatting sqref="B67:F67 C68:F68">
    <cfRule type="expression" dxfId="143" priority="97" stopIfTrue="1">
      <formula>#REF!&lt;&gt;0</formula>
    </cfRule>
  </conditionalFormatting>
  <conditionalFormatting sqref="G67:H67">
    <cfRule type="expression" dxfId="142" priority="98" stopIfTrue="1">
      <formula>#REF!&lt;&gt;0</formula>
    </cfRule>
  </conditionalFormatting>
  <conditionalFormatting sqref="G17">
    <cfRule type="expression" dxfId="141" priority="92" stopIfTrue="1">
      <formula>#REF!&lt;&gt;0</formula>
    </cfRule>
  </conditionalFormatting>
  <conditionalFormatting sqref="G21">
    <cfRule type="expression" dxfId="140" priority="91" stopIfTrue="1">
      <formula>#REF!&lt;&gt;0</formula>
    </cfRule>
  </conditionalFormatting>
  <conditionalFormatting sqref="G23">
    <cfRule type="expression" dxfId="139" priority="90" stopIfTrue="1">
      <formula>#REF!&lt;&gt;0</formula>
    </cfRule>
  </conditionalFormatting>
  <conditionalFormatting sqref="G25">
    <cfRule type="expression" dxfId="138" priority="89" stopIfTrue="1">
      <formula>#REF!&lt;&gt;0</formula>
    </cfRule>
  </conditionalFormatting>
  <conditionalFormatting sqref="G19">
    <cfRule type="expression" dxfId="137" priority="88" stopIfTrue="1">
      <formula>#REF!&lt;&gt;0</formula>
    </cfRule>
  </conditionalFormatting>
  <conditionalFormatting sqref="G27">
    <cfRule type="expression" dxfId="136" priority="87" stopIfTrue="1">
      <formula>#REF!&lt;&gt;0</formula>
    </cfRule>
  </conditionalFormatting>
  <conditionalFormatting sqref="G29">
    <cfRule type="expression" dxfId="135" priority="86" stopIfTrue="1">
      <formula>#REF!&lt;&gt;0</formula>
    </cfRule>
  </conditionalFormatting>
  <conditionalFormatting sqref="G31">
    <cfRule type="expression" dxfId="134" priority="85" stopIfTrue="1">
      <formula>#REF!&lt;&gt;0</formula>
    </cfRule>
  </conditionalFormatting>
  <conditionalFormatting sqref="G33">
    <cfRule type="expression" dxfId="133" priority="84" stopIfTrue="1">
      <formula>#REF!&lt;&gt;0</formula>
    </cfRule>
  </conditionalFormatting>
  <conditionalFormatting sqref="G35">
    <cfRule type="expression" dxfId="132" priority="83" stopIfTrue="1">
      <formula>#REF!&lt;&gt;0</formula>
    </cfRule>
  </conditionalFormatting>
  <conditionalFormatting sqref="C36">
    <cfRule type="expression" dxfId="131" priority="82" stopIfTrue="1">
      <formula>#REF!&lt;&gt;0</formula>
    </cfRule>
  </conditionalFormatting>
  <conditionalFormatting sqref="C24">
    <cfRule type="expression" dxfId="130" priority="18" stopIfTrue="1">
      <formula>#REF!&lt;&gt;0</formula>
    </cfRule>
  </conditionalFormatting>
  <conditionalFormatting sqref="C26">
    <cfRule type="expression" dxfId="129" priority="17" stopIfTrue="1">
      <formula>#REF!&lt;&gt;0</formula>
    </cfRule>
  </conditionalFormatting>
  <conditionalFormatting sqref="C20">
    <cfRule type="expression" dxfId="128" priority="16" stopIfTrue="1">
      <formula>#REF!&lt;&gt;0</formula>
    </cfRule>
  </conditionalFormatting>
  <conditionalFormatting sqref="C28">
    <cfRule type="expression" dxfId="127" priority="15" stopIfTrue="1">
      <formula>#REF!&lt;&gt;0</formula>
    </cfRule>
  </conditionalFormatting>
  <conditionalFormatting sqref="C30">
    <cfRule type="expression" dxfId="126" priority="14" stopIfTrue="1">
      <formula>#REF!&lt;&gt;0</formula>
    </cfRule>
  </conditionalFormatting>
  <conditionalFormatting sqref="C32">
    <cfRule type="expression" dxfId="125" priority="13" stopIfTrue="1">
      <formula>#REF!&lt;&gt;0</formula>
    </cfRule>
  </conditionalFormatting>
  <conditionalFormatting sqref="C34">
    <cfRule type="expression" dxfId="124" priority="12" stopIfTrue="1">
      <formula>#REF!&lt;&gt;0</formula>
    </cfRule>
  </conditionalFormatting>
  <conditionalFormatting sqref="C38">
    <cfRule type="expression" dxfId="123" priority="11" stopIfTrue="1">
      <formula>#REF!&lt;&gt;0</formula>
    </cfRule>
  </conditionalFormatting>
  <conditionalFormatting sqref="C40">
    <cfRule type="expression" dxfId="122" priority="10" stopIfTrue="1">
      <formula>#REF!&lt;&gt;0</formula>
    </cfRule>
  </conditionalFormatting>
  <conditionalFormatting sqref="C42">
    <cfRule type="expression" dxfId="121" priority="9" stopIfTrue="1">
      <formula>#REF!&lt;&gt;0</formula>
    </cfRule>
  </conditionalFormatting>
  <conditionalFormatting sqref="C44">
    <cfRule type="expression" dxfId="120" priority="8" stopIfTrue="1">
      <formula>#REF!&lt;&gt;0</formula>
    </cfRule>
  </conditionalFormatting>
  <conditionalFormatting sqref="C46">
    <cfRule type="expression" dxfId="119" priority="7" stopIfTrue="1">
      <formula>#REF!&lt;&gt;0</formula>
    </cfRule>
  </conditionalFormatting>
  <conditionalFormatting sqref="C48">
    <cfRule type="expression" dxfId="118" priority="6" stopIfTrue="1">
      <formula>#REF!&lt;&gt;0</formula>
    </cfRule>
  </conditionalFormatting>
  <conditionalFormatting sqref="C50">
    <cfRule type="expression" dxfId="117" priority="5" stopIfTrue="1">
      <formula>#REF!&lt;&gt;0</formula>
    </cfRule>
  </conditionalFormatting>
  <conditionalFormatting sqref="Z18">
    <cfRule type="expression" dxfId="116" priority="3" stopIfTrue="1">
      <formula>#REF!&lt;&gt;0</formula>
    </cfRule>
  </conditionalFormatting>
  <conditionalFormatting sqref="C51:C52">
    <cfRule type="expression" dxfId="115" priority="2" stopIfTrue="1">
      <formula>#REF!&lt;&gt;0</formula>
    </cfRule>
  </conditionalFormatting>
  <conditionalFormatting sqref="C18">
    <cfRule type="expression" dxfId="114" priority="1" stopIfTrue="1">
      <formula>#REF!&lt;&gt;0</formula>
    </cfRule>
  </conditionalFormatting>
  <pageMargins left="0.25" right="0.25" top="0.75" bottom="0.75" header="0.3" footer="0.3"/>
  <pageSetup paperSize="8" scale="45" firstPageNumber="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E292"/>
  <sheetViews>
    <sheetView workbookViewId="0">
      <selection activeCell="A6" sqref="A6"/>
    </sheetView>
  </sheetViews>
  <sheetFormatPr baseColWidth="10" defaultRowHeight="13.8" x14ac:dyDescent="0.25"/>
  <cols>
    <col min="1" max="1" width="26.69921875" style="411" bestFit="1" customWidth="1"/>
    <col min="2" max="2" width="14.69921875" style="412" bestFit="1" customWidth="1"/>
    <col min="3" max="3" width="11.69921875" style="411" bestFit="1" customWidth="1"/>
    <col min="4" max="16384" width="11.19921875" style="411"/>
  </cols>
  <sheetData>
    <row r="1" spans="1:5" x14ac:dyDescent="0.25">
      <c r="A1" s="409" t="s">
        <v>640</v>
      </c>
      <c r="B1" s="409" t="s">
        <v>638</v>
      </c>
      <c r="C1" s="410" t="s">
        <v>639</v>
      </c>
    </row>
    <row r="2" spans="1:5" x14ac:dyDescent="0.25">
      <c r="A2" s="411" t="str">
        <f t="shared" ref="A2:A65" si="0">CONCATENATE(B2,C2)</f>
        <v>AD54472115C39824-PRD</v>
      </c>
      <c r="B2" s="407" t="s">
        <v>375</v>
      </c>
      <c r="C2" s="408" t="s">
        <v>381</v>
      </c>
    </row>
    <row r="3" spans="1:5" x14ac:dyDescent="0.25">
      <c r="A3" s="411" t="str">
        <f t="shared" si="0"/>
        <v>D975230-16C39711-D97</v>
      </c>
      <c r="B3" s="407" t="s">
        <v>376</v>
      </c>
      <c r="C3" s="408" t="s">
        <v>382</v>
      </c>
    </row>
    <row r="4" spans="1:5" x14ac:dyDescent="0.25">
      <c r="A4" s="411" t="str">
        <f t="shared" si="0"/>
        <v>D975062-601C39553-D97</v>
      </c>
      <c r="B4" s="407" t="s">
        <v>377</v>
      </c>
      <c r="C4" s="408" t="s">
        <v>383</v>
      </c>
    </row>
    <row r="5" spans="1:5" x14ac:dyDescent="0.25">
      <c r="A5" s="411" t="str">
        <f t="shared" si="0"/>
        <v>AD52822115-226C39824-PRD</v>
      </c>
      <c r="B5" s="407" t="s">
        <v>378</v>
      </c>
      <c r="C5" s="408" t="s">
        <v>381</v>
      </c>
    </row>
    <row r="6" spans="1:5" x14ac:dyDescent="0.25">
      <c r="A6" s="411" t="str">
        <f t="shared" si="0"/>
        <v>G361137-4-301C40033-G36</v>
      </c>
      <c r="B6" s="407" t="s">
        <v>379</v>
      </c>
      <c r="C6" s="408" t="s">
        <v>384</v>
      </c>
    </row>
    <row r="7" spans="1:5" x14ac:dyDescent="0.25">
      <c r="A7" s="411" t="str">
        <f t="shared" si="0"/>
        <v>D975202-5C39709-D97</v>
      </c>
      <c r="B7" s="407" t="s">
        <v>385</v>
      </c>
      <c r="C7" s="408" t="s">
        <v>386</v>
      </c>
    </row>
    <row r="8" spans="1:5" x14ac:dyDescent="0.25">
      <c r="A8" s="411" t="str">
        <f t="shared" si="0"/>
        <v>AD57862127C39921-PRD</v>
      </c>
      <c r="B8" s="407" t="s">
        <v>387</v>
      </c>
      <c r="C8" s="408" t="s">
        <v>388</v>
      </c>
      <c r="E8" s="411" t="e">
        <v>#NAME?</v>
      </c>
    </row>
    <row r="9" spans="1:5" x14ac:dyDescent="0.25">
      <c r="A9" s="411" t="str">
        <f t="shared" si="0"/>
        <v>AD32451975C39921-PRD</v>
      </c>
      <c r="B9" s="407" t="s">
        <v>389</v>
      </c>
      <c r="C9" s="408" t="s">
        <v>388</v>
      </c>
    </row>
    <row r="10" spans="1:5" x14ac:dyDescent="0.25">
      <c r="A10" s="411" t="str">
        <f t="shared" si="0"/>
        <v>D975230-19C40148-D97</v>
      </c>
      <c r="B10" s="407" t="s">
        <v>390</v>
      </c>
      <c r="C10" s="408" t="s">
        <v>391</v>
      </c>
    </row>
    <row r="11" spans="1:5" x14ac:dyDescent="0.25">
      <c r="A11" s="411" t="str">
        <f t="shared" si="0"/>
        <v>AD59302137-3C41067-2137</v>
      </c>
      <c r="B11" s="407" t="s">
        <v>392</v>
      </c>
      <c r="C11" s="408" t="s">
        <v>393</v>
      </c>
    </row>
    <row r="12" spans="1:5" x14ac:dyDescent="0.25">
      <c r="A12" s="411" t="str">
        <f t="shared" si="0"/>
        <v>G361137-1-301C340235-PRD</v>
      </c>
      <c r="B12" s="407" t="s">
        <v>394</v>
      </c>
      <c r="C12" s="408" t="s">
        <v>395</v>
      </c>
    </row>
    <row r="13" spans="1:5" x14ac:dyDescent="0.25">
      <c r="A13" s="411" t="str">
        <f t="shared" si="0"/>
        <v>AD70732137C340235-PRD</v>
      </c>
      <c r="B13" s="407" t="s">
        <v>396</v>
      </c>
      <c r="C13" s="408" t="s">
        <v>395</v>
      </c>
    </row>
    <row r="14" spans="1:5" x14ac:dyDescent="0.25">
      <c r="A14" s="411" t="str">
        <f t="shared" si="0"/>
        <v>D975062-601C40392-D97</v>
      </c>
      <c r="B14" s="407" t="s">
        <v>377</v>
      </c>
      <c r="C14" s="408" t="s">
        <v>397</v>
      </c>
    </row>
    <row r="15" spans="1:5" x14ac:dyDescent="0.25">
      <c r="A15" s="411" t="str">
        <f t="shared" si="0"/>
        <v>AD28551624C40234-2127</v>
      </c>
      <c r="B15" s="407" t="s">
        <v>398</v>
      </c>
      <c r="C15" s="408" t="s">
        <v>399</v>
      </c>
    </row>
    <row r="16" spans="1:5" x14ac:dyDescent="0.25">
      <c r="A16" s="411" t="str">
        <f t="shared" si="0"/>
        <v>AD28581624C40234-2127</v>
      </c>
      <c r="B16" s="407" t="s">
        <v>400</v>
      </c>
      <c r="C16" s="408" t="s">
        <v>399</v>
      </c>
    </row>
    <row r="17" spans="1:3" x14ac:dyDescent="0.25">
      <c r="A17" s="411" t="str">
        <f t="shared" si="0"/>
        <v>D975058-1-301C40172-D97</v>
      </c>
      <c r="B17" s="407" t="s">
        <v>401</v>
      </c>
      <c r="C17" s="408" t="s">
        <v>402</v>
      </c>
    </row>
    <row r="18" spans="1:3" x14ac:dyDescent="0.25">
      <c r="A18" s="411" t="str">
        <f t="shared" si="0"/>
        <v>D975023-501C40392-D97</v>
      </c>
      <c r="B18" s="407" t="s">
        <v>403</v>
      </c>
      <c r="C18" s="408" t="s">
        <v>397</v>
      </c>
    </row>
    <row r="19" spans="1:3" x14ac:dyDescent="0.25">
      <c r="A19" s="411" t="str">
        <f t="shared" si="0"/>
        <v>D748131-5C40712-D74</v>
      </c>
      <c r="B19" s="407" t="s">
        <v>404</v>
      </c>
      <c r="C19" s="408" t="s">
        <v>405</v>
      </c>
    </row>
    <row r="20" spans="1:3" x14ac:dyDescent="0.25">
      <c r="A20" s="411" t="str">
        <f t="shared" si="0"/>
        <v>D749135-3C40712-D74</v>
      </c>
      <c r="B20" s="407" t="s">
        <v>371</v>
      </c>
      <c r="C20" s="408" t="s">
        <v>405</v>
      </c>
    </row>
    <row r="21" spans="1:3" x14ac:dyDescent="0.25">
      <c r="A21" s="411" t="str">
        <f t="shared" si="0"/>
        <v>D749135-5C40712-D74</v>
      </c>
      <c r="B21" s="407" t="s">
        <v>372</v>
      </c>
      <c r="C21" s="408" t="s">
        <v>405</v>
      </c>
    </row>
    <row r="22" spans="1:3" x14ac:dyDescent="0.25">
      <c r="A22" s="411" t="str">
        <f t="shared" si="0"/>
        <v>D749136-1C40712-D74</v>
      </c>
      <c r="B22" s="407" t="s">
        <v>373</v>
      </c>
      <c r="C22" s="408" t="s">
        <v>405</v>
      </c>
    </row>
    <row r="23" spans="1:3" x14ac:dyDescent="0.25">
      <c r="A23" s="411" t="str">
        <f t="shared" si="0"/>
        <v>D749136-3C40712-D74</v>
      </c>
      <c r="B23" s="407" t="s">
        <v>374</v>
      </c>
      <c r="C23" s="408" t="s">
        <v>405</v>
      </c>
    </row>
    <row r="24" spans="1:3" x14ac:dyDescent="0.25">
      <c r="A24" s="411" t="str">
        <f t="shared" si="0"/>
        <v>D749136-5C40712-D74</v>
      </c>
      <c r="B24" s="407" t="s">
        <v>406</v>
      </c>
      <c r="C24" s="408" t="s">
        <v>405</v>
      </c>
    </row>
    <row r="25" spans="1:3" x14ac:dyDescent="0.25">
      <c r="A25" s="411" t="str">
        <f t="shared" si="0"/>
        <v>AD56582127C40393-PRD</v>
      </c>
      <c r="B25" s="407" t="s">
        <v>407</v>
      </c>
      <c r="C25" s="408" t="s">
        <v>408</v>
      </c>
    </row>
    <row r="26" spans="1:3" x14ac:dyDescent="0.25">
      <c r="A26" s="411" t="str">
        <f t="shared" si="0"/>
        <v>AD56552127-1C39718-2127</v>
      </c>
      <c r="B26" s="407" t="s">
        <v>409</v>
      </c>
      <c r="C26" s="408" t="s">
        <v>410</v>
      </c>
    </row>
    <row r="27" spans="1:3" x14ac:dyDescent="0.25">
      <c r="A27" s="411" t="str">
        <f t="shared" si="0"/>
        <v>AD56552127-2C39718-2127</v>
      </c>
      <c r="B27" s="407" t="s">
        <v>411</v>
      </c>
      <c r="C27" s="408" t="s">
        <v>410</v>
      </c>
    </row>
    <row r="28" spans="1:3" x14ac:dyDescent="0.25">
      <c r="A28" s="411" t="str">
        <f t="shared" si="0"/>
        <v>D975205-17C40148-D97</v>
      </c>
      <c r="B28" s="407" t="s">
        <v>412</v>
      </c>
      <c r="C28" s="408" t="s">
        <v>391</v>
      </c>
    </row>
    <row r="29" spans="1:3" x14ac:dyDescent="0.25">
      <c r="A29" s="411" t="str">
        <f t="shared" si="0"/>
        <v>D975023-7C40392-D97</v>
      </c>
      <c r="B29" s="407" t="s">
        <v>413</v>
      </c>
      <c r="C29" s="408" t="s">
        <v>397</v>
      </c>
    </row>
    <row r="30" spans="1:3" x14ac:dyDescent="0.25">
      <c r="A30" s="411" t="str">
        <f t="shared" si="0"/>
        <v>AD61172127C40393-PRD</v>
      </c>
      <c r="B30" s="407" t="s">
        <v>414</v>
      </c>
      <c r="C30" s="408" t="s">
        <v>408</v>
      </c>
    </row>
    <row r="31" spans="1:3" x14ac:dyDescent="0.25">
      <c r="A31" s="411" t="str">
        <f t="shared" si="0"/>
        <v>D975227-2C39572-D97</v>
      </c>
      <c r="B31" s="407" t="s">
        <v>415</v>
      </c>
      <c r="C31" s="408" t="s">
        <v>416</v>
      </c>
    </row>
    <row r="32" spans="1:3" x14ac:dyDescent="0.25">
      <c r="A32" s="411" t="str">
        <f t="shared" si="0"/>
        <v>D975222-14C40342-D97</v>
      </c>
      <c r="B32" s="407" t="s">
        <v>417</v>
      </c>
      <c r="C32" s="408" t="s">
        <v>418</v>
      </c>
    </row>
    <row r="33" spans="1:3" x14ac:dyDescent="0.25">
      <c r="A33" s="411" t="str">
        <f t="shared" si="0"/>
        <v>D975222-16C40342-D97</v>
      </c>
      <c r="B33" s="407" t="s">
        <v>370</v>
      </c>
      <c r="C33" s="408" t="s">
        <v>418</v>
      </c>
    </row>
    <row r="34" spans="1:3" x14ac:dyDescent="0.25">
      <c r="A34" s="411" t="str">
        <f t="shared" si="0"/>
        <v>D975222-5C40342-D97</v>
      </c>
      <c r="B34" s="407" t="s">
        <v>419</v>
      </c>
      <c r="C34" s="408" t="s">
        <v>418</v>
      </c>
    </row>
    <row r="35" spans="1:3" x14ac:dyDescent="0.25">
      <c r="A35" s="411" t="str">
        <f t="shared" si="0"/>
        <v>D975026-13-301C40863-D97</v>
      </c>
      <c r="B35" s="407" t="s">
        <v>420</v>
      </c>
      <c r="C35" s="408" t="s">
        <v>421</v>
      </c>
    </row>
    <row r="36" spans="1:3" x14ac:dyDescent="0.25">
      <c r="A36" s="411" t="str">
        <f t="shared" si="0"/>
        <v>D975226-3C40763-D97</v>
      </c>
      <c r="B36" s="407" t="s">
        <v>422</v>
      </c>
      <c r="C36" s="408" t="s">
        <v>423</v>
      </c>
    </row>
    <row r="37" spans="1:3" x14ac:dyDescent="0.25">
      <c r="A37" s="411" t="str">
        <f t="shared" si="0"/>
        <v>D975230-16C40983-D97</v>
      </c>
      <c r="B37" s="407" t="s">
        <v>376</v>
      </c>
      <c r="C37" s="408" t="s">
        <v>424</v>
      </c>
    </row>
    <row r="38" spans="1:3" x14ac:dyDescent="0.25">
      <c r="A38" s="411" t="str">
        <f t="shared" si="0"/>
        <v>D975230-16C40342-D97</v>
      </c>
      <c r="B38" s="407" t="s">
        <v>376</v>
      </c>
      <c r="C38" s="408" t="s">
        <v>418</v>
      </c>
    </row>
    <row r="39" spans="1:3" x14ac:dyDescent="0.25">
      <c r="A39" s="411" t="str">
        <f t="shared" si="0"/>
        <v>AD56592127C40393-PRD</v>
      </c>
      <c r="B39" s="407" t="s">
        <v>369</v>
      </c>
      <c r="C39" s="408" t="s">
        <v>408</v>
      </c>
    </row>
    <row r="40" spans="1:3" x14ac:dyDescent="0.25">
      <c r="A40" s="411" t="str">
        <f t="shared" si="0"/>
        <v>D975006-1C40392-D97</v>
      </c>
      <c r="B40" s="407" t="s">
        <v>425</v>
      </c>
      <c r="C40" s="408" t="s">
        <v>397</v>
      </c>
    </row>
    <row r="41" spans="1:3" x14ac:dyDescent="0.25">
      <c r="A41" s="411" t="str">
        <f t="shared" si="0"/>
        <v>AD56552127-3C40393-PRD</v>
      </c>
      <c r="B41" s="407" t="s">
        <v>426</v>
      </c>
      <c r="C41" s="408" t="s">
        <v>408</v>
      </c>
    </row>
    <row r="42" spans="1:3" x14ac:dyDescent="0.25">
      <c r="A42" s="411" t="str">
        <f t="shared" si="0"/>
        <v>AD56562127C40393-PRD</v>
      </c>
      <c r="B42" s="407" t="s">
        <v>427</v>
      </c>
      <c r="C42" s="408" t="s">
        <v>408</v>
      </c>
    </row>
    <row r="43" spans="1:3" x14ac:dyDescent="0.25">
      <c r="A43" s="411" t="str">
        <f t="shared" si="0"/>
        <v>AD78602147C40393-PRD</v>
      </c>
      <c r="B43" s="407" t="s">
        <v>428</v>
      </c>
      <c r="C43" s="408" t="s">
        <v>408</v>
      </c>
    </row>
    <row r="44" spans="1:3" x14ac:dyDescent="0.25">
      <c r="A44" s="411" t="str">
        <f t="shared" si="0"/>
        <v>D975228-17C40342-D97</v>
      </c>
      <c r="B44" s="407" t="s">
        <v>429</v>
      </c>
      <c r="C44" s="408" t="s">
        <v>418</v>
      </c>
    </row>
    <row r="45" spans="1:3" x14ac:dyDescent="0.25">
      <c r="A45" s="411" t="str">
        <f t="shared" si="0"/>
        <v>D975023-1C40392-D97</v>
      </c>
      <c r="B45" s="407" t="s">
        <v>430</v>
      </c>
      <c r="C45" s="408" t="s">
        <v>397</v>
      </c>
    </row>
    <row r="46" spans="1:3" x14ac:dyDescent="0.25">
      <c r="A46" s="411" t="str">
        <f t="shared" si="0"/>
        <v>D975026-16-301C40392-D97</v>
      </c>
      <c r="B46" s="407" t="s">
        <v>358</v>
      </c>
      <c r="C46" s="408" t="s">
        <v>397</v>
      </c>
    </row>
    <row r="47" spans="1:3" x14ac:dyDescent="0.25">
      <c r="A47" s="411" t="str">
        <f t="shared" si="0"/>
        <v>D975061-503C40392-D97</v>
      </c>
      <c r="B47" s="407" t="s">
        <v>431</v>
      </c>
      <c r="C47" s="408" t="s">
        <v>397</v>
      </c>
    </row>
    <row r="48" spans="1:3" x14ac:dyDescent="0.25">
      <c r="A48" s="411" t="str">
        <f t="shared" si="0"/>
        <v>D975022-7C40863-D97</v>
      </c>
      <c r="B48" s="407" t="s">
        <v>432</v>
      </c>
      <c r="C48" s="408" t="s">
        <v>421</v>
      </c>
    </row>
    <row r="49" spans="1:3" x14ac:dyDescent="0.25">
      <c r="A49" s="411" t="str">
        <f t="shared" si="0"/>
        <v>D975230-7C39709-D97</v>
      </c>
      <c r="B49" s="407" t="s">
        <v>433</v>
      </c>
      <c r="C49" s="408" t="s">
        <v>386</v>
      </c>
    </row>
    <row r="50" spans="1:3" x14ac:dyDescent="0.25">
      <c r="A50" s="411" t="str">
        <f t="shared" si="0"/>
        <v>D975230-8C39709-D97</v>
      </c>
      <c r="B50" s="407" t="s">
        <v>434</v>
      </c>
      <c r="C50" s="408" t="s">
        <v>386</v>
      </c>
    </row>
    <row r="51" spans="1:3" x14ac:dyDescent="0.25">
      <c r="A51" s="411" t="str">
        <f t="shared" si="0"/>
        <v>AD32451975C40393-PRD</v>
      </c>
      <c r="B51" s="407" t="s">
        <v>389</v>
      </c>
      <c r="C51" s="408" t="s">
        <v>408</v>
      </c>
    </row>
    <row r="52" spans="1:3" x14ac:dyDescent="0.25">
      <c r="A52" s="411" t="str">
        <f t="shared" si="0"/>
        <v>AD57862127C40393-PRD</v>
      </c>
      <c r="B52" s="407" t="s">
        <v>387</v>
      </c>
      <c r="C52" s="408" t="s">
        <v>408</v>
      </c>
    </row>
    <row r="53" spans="1:3" x14ac:dyDescent="0.25">
      <c r="A53" s="411" t="str">
        <f t="shared" si="0"/>
        <v>AD61172127C40393-PRD</v>
      </c>
      <c r="B53" s="407" t="s">
        <v>414</v>
      </c>
      <c r="C53" s="408" t="s">
        <v>408</v>
      </c>
    </row>
    <row r="54" spans="1:3" x14ac:dyDescent="0.25">
      <c r="A54" s="411" t="str">
        <f t="shared" si="0"/>
        <v>D975006-2C40679-D97</v>
      </c>
      <c r="B54" s="407" t="s">
        <v>435</v>
      </c>
      <c r="C54" s="408" t="s">
        <v>436</v>
      </c>
    </row>
    <row r="55" spans="1:3" x14ac:dyDescent="0.25">
      <c r="A55" s="411" t="str">
        <f t="shared" si="0"/>
        <v>D975009-8-301C40392-D97</v>
      </c>
      <c r="B55" s="407" t="s">
        <v>437</v>
      </c>
      <c r="C55" s="408" t="s">
        <v>397</v>
      </c>
    </row>
    <row r="56" spans="1:3" x14ac:dyDescent="0.25">
      <c r="A56" s="411" t="str">
        <f t="shared" si="0"/>
        <v>D975227-7C39456-D97</v>
      </c>
      <c r="B56" s="407" t="s">
        <v>438</v>
      </c>
      <c r="C56" s="408" t="s">
        <v>439</v>
      </c>
    </row>
    <row r="57" spans="1:3" x14ac:dyDescent="0.25">
      <c r="A57" s="411" t="str">
        <f t="shared" si="0"/>
        <v>D975209-1C40342-D97</v>
      </c>
      <c r="B57" s="407" t="s">
        <v>440</v>
      </c>
      <c r="C57" s="408" t="s">
        <v>418</v>
      </c>
    </row>
    <row r="58" spans="1:3" x14ac:dyDescent="0.25">
      <c r="A58" s="411" t="str">
        <f t="shared" si="0"/>
        <v>D975209-10C40342-D97</v>
      </c>
      <c r="B58" s="407" t="s">
        <v>441</v>
      </c>
      <c r="C58" s="408" t="s">
        <v>418</v>
      </c>
    </row>
    <row r="59" spans="1:3" x14ac:dyDescent="0.25">
      <c r="A59" s="411" t="str">
        <f t="shared" si="0"/>
        <v>D975209-11C40342-D97</v>
      </c>
      <c r="B59" s="407" t="s">
        <v>442</v>
      </c>
      <c r="C59" s="408" t="s">
        <v>418</v>
      </c>
    </row>
    <row r="60" spans="1:3" x14ac:dyDescent="0.25">
      <c r="A60" s="411" t="str">
        <f t="shared" si="0"/>
        <v>D975209-12C40342-D97</v>
      </c>
      <c r="B60" s="407" t="s">
        <v>443</v>
      </c>
      <c r="C60" s="408" t="s">
        <v>418</v>
      </c>
    </row>
    <row r="61" spans="1:3" x14ac:dyDescent="0.25">
      <c r="A61" s="411" t="str">
        <f t="shared" si="0"/>
        <v>D975209-13C40342-D97</v>
      </c>
      <c r="B61" s="407" t="s">
        <v>444</v>
      </c>
      <c r="C61" s="408" t="s">
        <v>418</v>
      </c>
    </row>
    <row r="62" spans="1:3" x14ac:dyDescent="0.25">
      <c r="A62" s="411" t="str">
        <f t="shared" si="0"/>
        <v>D975209-14C40342-D97</v>
      </c>
      <c r="B62" s="407" t="s">
        <v>445</v>
      </c>
      <c r="C62" s="408" t="s">
        <v>418</v>
      </c>
    </row>
    <row r="63" spans="1:3" x14ac:dyDescent="0.25">
      <c r="A63" s="411" t="str">
        <f t="shared" si="0"/>
        <v>D975209-9C40342-D97</v>
      </c>
      <c r="B63" s="407" t="s">
        <v>446</v>
      </c>
      <c r="C63" s="408" t="s">
        <v>418</v>
      </c>
    </row>
    <row r="64" spans="1:3" x14ac:dyDescent="0.25">
      <c r="A64" s="411" t="str">
        <f t="shared" si="0"/>
        <v>D975230-19C40679-D97</v>
      </c>
      <c r="B64" s="407" t="s">
        <v>390</v>
      </c>
      <c r="C64" s="408" t="s">
        <v>436</v>
      </c>
    </row>
    <row r="65" spans="1:3" x14ac:dyDescent="0.25">
      <c r="A65" s="411" t="str">
        <f t="shared" si="0"/>
        <v>D975225-3C37822-D97</v>
      </c>
      <c r="B65" s="407" t="s">
        <v>447</v>
      </c>
      <c r="C65" s="408" t="s">
        <v>448</v>
      </c>
    </row>
    <row r="66" spans="1:3" x14ac:dyDescent="0.25">
      <c r="A66" s="411" t="str">
        <f t="shared" ref="A66:A129" si="1">CONCATENATE(B66,C66)</f>
        <v>D975225-4C37822-D97</v>
      </c>
      <c r="B66" s="407" t="s">
        <v>449</v>
      </c>
      <c r="C66" s="408" t="s">
        <v>448</v>
      </c>
    </row>
    <row r="67" spans="1:3" x14ac:dyDescent="0.25">
      <c r="A67" s="411" t="str">
        <f t="shared" si="1"/>
        <v>D975225-5C37822-D97</v>
      </c>
      <c r="B67" s="407" t="s">
        <v>450</v>
      </c>
      <c r="C67" s="408" t="s">
        <v>448</v>
      </c>
    </row>
    <row r="68" spans="1:3" x14ac:dyDescent="0.25">
      <c r="A68" s="411" t="str">
        <f t="shared" si="1"/>
        <v>D975225-7C37822-D97</v>
      </c>
      <c r="B68" s="407" t="s">
        <v>451</v>
      </c>
      <c r="C68" s="408" t="s">
        <v>448</v>
      </c>
    </row>
    <row r="69" spans="1:3" x14ac:dyDescent="0.25">
      <c r="A69" s="411" t="str">
        <f t="shared" si="1"/>
        <v>D975012-7-301C38342-D97</v>
      </c>
      <c r="B69" s="407" t="s">
        <v>452</v>
      </c>
      <c r="C69" s="408" t="s">
        <v>453</v>
      </c>
    </row>
    <row r="70" spans="1:3" x14ac:dyDescent="0.25">
      <c r="A70" s="411" t="str">
        <f t="shared" si="1"/>
        <v>D975026-1-301C39427-PRD</v>
      </c>
      <c r="B70" s="407" t="s">
        <v>454</v>
      </c>
      <c r="C70" s="408" t="s">
        <v>455</v>
      </c>
    </row>
    <row r="71" spans="1:3" x14ac:dyDescent="0.25">
      <c r="A71" s="411" t="str">
        <f t="shared" si="1"/>
        <v>D975026-2-301C39427-PRD</v>
      </c>
      <c r="B71" s="407" t="s">
        <v>456</v>
      </c>
      <c r="C71" s="408" t="s">
        <v>455</v>
      </c>
    </row>
    <row r="72" spans="1:3" x14ac:dyDescent="0.25">
      <c r="A72" s="411" t="str">
        <f t="shared" si="1"/>
        <v>D975071-1C40392-D97</v>
      </c>
      <c r="B72" s="407" t="s">
        <v>457</v>
      </c>
      <c r="C72" s="408" t="s">
        <v>397</v>
      </c>
    </row>
    <row r="73" spans="1:3" x14ac:dyDescent="0.25">
      <c r="A73" s="411" t="str">
        <f t="shared" si="1"/>
        <v>D975082-501C40392-D97</v>
      </c>
      <c r="B73" s="407" t="s">
        <v>360</v>
      </c>
      <c r="C73" s="408" t="s">
        <v>397</v>
      </c>
    </row>
    <row r="74" spans="1:3" x14ac:dyDescent="0.25">
      <c r="A74" s="411" t="str">
        <f t="shared" si="1"/>
        <v>D975063-1C40392-D97</v>
      </c>
      <c r="B74" s="407" t="s">
        <v>458</v>
      </c>
      <c r="C74" s="408" t="s">
        <v>397</v>
      </c>
    </row>
    <row r="75" spans="1:3" x14ac:dyDescent="0.25">
      <c r="A75" s="411" t="str">
        <f t="shared" si="1"/>
        <v>G361213-1C40599-G36</v>
      </c>
      <c r="B75" s="407" t="s">
        <v>459</v>
      </c>
      <c r="C75" s="408" t="s">
        <v>460</v>
      </c>
    </row>
    <row r="76" spans="1:3" x14ac:dyDescent="0.25">
      <c r="A76" s="411" t="str">
        <f t="shared" si="1"/>
        <v>D975205-10C40763-D97</v>
      </c>
      <c r="B76" s="407" t="s">
        <v>461</v>
      </c>
      <c r="C76" s="408" t="s">
        <v>423</v>
      </c>
    </row>
    <row r="77" spans="1:3" x14ac:dyDescent="0.25">
      <c r="A77" s="411" t="str">
        <f t="shared" si="1"/>
        <v>AD58262116-1C40864-PRD</v>
      </c>
      <c r="B77" s="407" t="s">
        <v>462</v>
      </c>
      <c r="C77" s="408" t="s">
        <v>463</v>
      </c>
    </row>
    <row r="78" spans="1:3" x14ac:dyDescent="0.25">
      <c r="A78" s="411" t="str">
        <f t="shared" si="1"/>
        <v>AD28531624C40677-PRD</v>
      </c>
      <c r="B78" s="406" t="s">
        <v>464</v>
      </c>
      <c r="C78" s="408" t="s">
        <v>465</v>
      </c>
    </row>
    <row r="79" spans="1:3" x14ac:dyDescent="0.25">
      <c r="A79" s="411" t="str">
        <f t="shared" si="1"/>
        <v>AD53452115C40678-2115</v>
      </c>
      <c r="B79" s="406" t="s">
        <v>466</v>
      </c>
      <c r="C79" s="408" t="s">
        <v>467</v>
      </c>
    </row>
    <row r="80" spans="1:3" x14ac:dyDescent="0.25">
      <c r="A80" s="411" t="str">
        <f t="shared" si="1"/>
        <v>AD54442115C40678-2115</v>
      </c>
      <c r="B80" s="406" t="s">
        <v>468</v>
      </c>
      <c r="C80" s="408" t="s">
        <v>467</v>
      </c>
    </row>
    <row r="81" spans="1:3" x14ac:dyDescent="0.25">
      <c r="A81" s="411" t="str">
        <f t="shared" si="1"/>
        <v>AD54482115C40678-2115</v>
      </c>
      <c r="B81" s="406" t="s">
        <v>469</v>
      </c>
      <c r="C81" s="408" t="s">
        <v>467</v>
      </c>
    </row>
    <row r="82" spans="1:3" x14ac:dyDescent="0.25">
      <c r="A82" s="411" t="str">
        <f t="shared" si="1"/>
        <v>AD54562115C40678-2115</v>
      </c>
      <c r="B82" s="406" t="s">
        <v>470</v>
      </c>
      <c r="C82" s="408" t="s">
        <v>467</v>
      </c>
    </row>
    <row r="83" spans="1:3" x14ac:dyDescent="0.25">
      <c r="A83" s="411" t="str">
        <f t="shared" si="1"/>
        <v>AD55572115C40678-2115</v>
      </c>
      <c r="B83" s="406" t="s">
        <v>471</v>
      </c>
      <c r="C83" s="408" t="s">
        <v>467</v>
      </c>
    </row>
    <row r="84" spans="1:3" x14ac:dyDescent="0.25">
      <c r="A84" s="411" t="str">
        <f t="shared" si="1"/>
        <v>AD55612115C40678-2115</v>
      </c>
      <c r="B84" s="406" t="s">
        <v>472</v>
      </c>
      <c r="C84" s="408" t="s">
        <v>467</v>
      </c>
    </row>
    <row r="85" spans="1:3" x14ac:dyDescent="0.25">
      <c r="A85" s="411" t="str">
        <f t="shared" si="1"/>
        <v>AD90602115C40678-2115</v>
      </c>
      <c r="B85" s="406" t="s">
        <v>473</v>
      </c>
      <c r="C85" s="408" t="s">
        <v>467</v>
      </c>
    </row>
    <row r="86" spans="1:3" x14ac:dyDescent="0.25">
      <c r="A86" s="411" t="str">
        <f t="shared" si="1"/>
        <v>D975205-1C40763-D97</v>
      </c>
      <c r="B86" s="406" t="s">
        <v>474</v>
      </c>
      <c r="C86" s="408" t="s">
        <v>423</v>
      </c>
    </row>
    <row r="87" spans="1:3" x14ac:dyDescent="0.25">
      <c r="A87" s="411" t="str">
        <f t="shared" si="1"/>
        <v>AD62832115C40957-D97</v>
      </c>
      <c r="B87" s="406" t="s">
        <v>475</v>
      </c>
      <c r="C87" s="408" t="s">
        <v>476</v>
      </c>
    </row>
    <row r="88" spans="1:3" x14ac:dyDescent="0.25">
      <c r="A88" s="411" t="str">
        <f t="shared" si="1"/>
        <v>AD59302137-3C41087-G36</v>
      </c>
      <c r="B88" s="406" t="s">
        <v>392</v>
      </c>
      <c r="C88" s="408" t="s">
        <v>477</v>
      </c>
    </row>
    <row r="89" spans="1:3" x14ac:dyDescent="0.25">
      <c r="A89" s="411" t="str">
        <f t="shared" si="1"/>
        <v>AD70732137-5C41087-G36</v>
      </c>
      <c r="B89" s="406" t="s">
        <v>478</v>
      </c>
      <c r="C89" s="408" t="s">
        <v>477</v>
      </c>
    </row>
    <row r="90" spans="1:3" x14ac:dyDescent="0.25">
      <c r="A90" s="411" t="str">
        <f t="shared" si="1"/>
        <v>D975048-2C40895-D97</v>
      </c>
      <c r="B90" s="406" t="s">
        <v>479</v>
      </c>
      <c r="C90" s="408" t="s">
        <v>480</v>
      </c>
    </row>
    <row r="91" spans="1:3" x14ac:dyDescent="0.25">
      <c r="A91" s="411" t="str">
        <f t="shared" si="1"/>
        <v>G361135-3C41087-G36</v>
      </c>
      <c r="B91" s="406" t="s">
        <v>481</v>
      </c>
      <c r="C91" s="408" t="s">
        <v>477</v>
      </c>
    </row>
    <row r="92" spans="1:3" x14ac:dyDescent="0.25">
      <c r="A92" s="411" t="str">
        <f t="shared" si="1"/>
        <v>D975210-7C40342-D97</v>
      </c>
      <c r="B92" s="406" t="s">
        <v>482</v>
      </c>
      <c r="C92" s="408" t="s">
        <v>418</v>
      </c>
    </row>
    <row r="93" spans="1:3" x14ac:dyDescent="0.25">
      <c r="A93" s="411" t="str">
        <f t="shared" si="1"/>
        <v>AD56552127-2C40393-PRD</v>
      </c>
      <c r="B93" s="406" t="s">
        <v>411</v>
      </c>
      <c r="C93" s="408" t="s">
        <v>408</v>
      </c>
    </row>
    <row r="94" spans="1:3" x14ac:dyDescent="0.25">
      <c r="A94" s="411" t="str">
        <f t="shared" si="1"/>
        <v>D975202-8C40679-D97</v>
      </c>
      <c r="B94" s="406" t="s">
        <v>483</v>
      </c>
      <c r="C94" s="408" t="s">
        <v>436</v>
      </c>
    </row>
    <row r="95" spans="1:3" x14ac:dyDescent="0.25">
      <c r="A95" s="411" t="str">
        <f t="shared" si="1"/>
        <v>D975081-1C40392-D97</v>
      </c>
      <c r="B95" s="406" t="s">
        <v>484</v>
      </c>
      <c r="C95" s="408" t="s">
        <v>397</v>
      </c>
    </row>
    <row r="96" spans="1:3" x14ac:dyDescent="0.25">
      <c r="A96" s="411" t="str">
        <f t="shared" si="1"/>
        <v>AD28551624C40677-PRD</v>
      </c>
      <c r="B96" s="406" t="s">
        <v>398</v>
      </c>
      <c r="C96" s="408" t="s">
        <v>465</v>
      </c>
    </row>
    <row r="97" spans="1:3" x14ac:dyDescent="0.25">
      <c r="A97" s="411" t="str">
        <f t="shared" si="1"/>
        <v>AD28571624C40677-PRD</v>
      </c>
      <c r="B97" s="406" t="s">
        <v>485</v>
      </c>
      <c r="C97" s="408" t="s">
        <v>465</v>
      </c>
    </row>
    <row r="98" spans="1:3" x14ac:dyDescent="0.25">
      <c r="A98" s="411" t="str">
        <f t="shared" si="1"/>
        <v>AD28581624C40677-PRD</v>
      </c>
      <c r="B98" s="406" t="s">
        <v>400</v>
      </c>
      <c r="C98" s="408" t="s">
        <v>465</v>
      </c>
    </row>
    <row r="99" spans="1:3" x14ac:dyDescent="0.25">
      <c r="A99" s="411" t="str">
        <f t="shared" si="1"/>
        <v>AD56552127-1C40677-PRD</v>
      </c>
      <c r="B99" s="406" t="s">
        <v>409</v>
      </c>
      <c r="C99" s="408" t="s">
        <v>465</v>
      </c>
    </row>
    <row r="100" spans="1:3" x14ac:dyDescent="0.25">
      <c r="A100" s="411" t="str">
        <f t="shared" si="1"/>
        <v>AD56562127C40677-PRD</v>
      </c>
      <c r="B100" s="406" t="s">
        <v>427</v>
      </c>
      <c r="C100" s="408" t="s">
        <v>465</v>
      </c>
    </row>
    <row r="101" spans="1:3" x14ac:dyDescent="0.25">
      <c r="A101" s="411" t="str">
        <f t="shared" si="1"/>
        <v>AD56582127C40677-PRD</v>
      </c>
      <c r="B101" s="406" t="s">
        <v>407</v>
      </c>
      <c r="C101" s="408" t="s">
        <v>465</v>
      </c>
    </row>
    <row r="102" spans="1:3" x14ac:dyDescent="0.25">
      <c r="A102" s="411" t="str">
        <f t="shared" si="1"/>
        <v>AD56582127C40677-PRD</v>
      </c>
      <c r="B102" s="406" t="s">
        <v>407</v>
      </c>
      <c r="C102" s="408" t="s">
        <v>465</v>
      </c>
    </row>
    <row r="103" spans="1:3" x14ac:dyDescent="0.25">
      <c r="A103" s="411" t="str">
        <f t="shared" si="1"/>
        <v>AD56592127C40677-PRD</v>
      </c>
      <c r="B103" s="406" t="s">
        <v>369</v>
      </c>
      <c r="C103" s="408" t="s">
        <v>465</v>
      </c>
    </row>
    <row r="104" spans="1:3" x14ac:dyDescent="0.25">
      <c r="A104" s="411" t="str">
        <f t="shared" si="1"/>
        <v>AD56592127C40677-PRD</v>
      </c>
      <c r="B104" s="406" t="s">
        <v>369</v>
      </c>
      <c r="C104" s="408" t="s">
        <v>465</v>
      </c>
    </row>
    <row r="105" spans="1:3" x14ac:dyDescent="0.25">
      <c r="A105" s="411" t="str">
        <f t="shared" si="1"/>
        <v>AD61172127C40677-PRD</v>
      </c>
      <c r="B105" s="406" t="s">
        <v>414</v>
      </c>
      <c r="C105" s="408" t="s">
        <v>465</v>
      </c>
    </row>
    <row r="106" spans="1:3" x14ac:dyDescent="0.25">
      <c r="A106" s="411" t="str">
        <f t="shared" si="1"/>
        <v>AD61172127C40677-PRD</v>
      </c>
      <c r="B106" s="406" t="s">
        <v>414</v>
      </c>
      <c r="C106" s="408" t="s">
        <v>465</v>
      </c>
    </row>
    <row r="107" spans="1:3" x14ac:dyDescent="0.25">
      <c r="A107" s="411" t="str">
        <f t="shared" si="1"/>
        <v>D975060-503C40863-D97</v>
      </c>
      <c r="B107" s="406" t="s">
        <v>486</v>
      </c>
      <c r="C107" s="408" t="s">
        <v>421</v>
      </c>
    </row>
    <row r="108" spans="1:3" x14ac:dyDescent="0.25">
      <c r="A108" s="411" t="str">
        <f t="shared" si="1"/>
        <v>D975208-18C39133-D97</v>
      </c>
      <c r="B108" s="406" t="s">
        <v>487</v>
      </c>
      <c r="C108" s="408" t="s">
        <v>367</v>
      </c>
    </row>
    <row r="109" spans="1:3" x14ac:dyDescent="0.25">
      <c r="A109" s="411" t="str">
        <f t="shared" si="1"/>
        <v>AD56552127-2C40677-PRD</v>
      </c>
      <c r="B109" s="406" t="s">
        <v>411</v>
      </c>
      <c r="C109" s="408" t="s">
        <v>465</v>
      </c>
    </row>
    <row r="110" spans="1:3" x14ac:dyDescent="0.25">
      <c r="A110" s="411" t="str">
        <f t="shared" si="1"/>
        <v>D975056-1C40679-D97</v>
      </c>
      <c r="B110" s="406" t="s">
        <v>488</v>
      </c>
      <c r="C110" s="408" t="s">
        <v>436</v>
      </c>
    </row>
    <row r="111" spans="1:3" x14ac:dyDescent="0.25">
      <c r="A111" s="411" t="str">
        <f t="shared" si="1"/>
        <v>D975066-1C40679-D97</v>
      </c>
      <c r="B111" s="406" t="s">
        <v>489</v>
      </c>
      <c r="C111" s="408" t="s">
        <v>436</v>
      </c>
    </row>
    <row r="112" spans="1:3" x14ac:dyDescent="0.25">
      <c r="A112" s="411" t="str">
        <f t="shared" si="1"/>
        <v>AD56552127-1C40464-PRD</v>
      </c>
      <c r="B112" s="406" t="s">
        <v>409</v>
      </c>
      <c r="C112" s="408" t="s">
        <v>490</v>
      </c>
    </row>
    <row r="113" spans="1:3" x14ac:dyDescent="0.25">
      <c r="A113" s="411" t="str">
        <f t="shared" si="1"/>
        <v>D975065-3C40863-D97</v>
      </c>
      <c r="B113" s="406" t="s">
        <v>491</v>
      </c>
      <c r="C113" s="408" t="s">
        <v>421</v>
      </c>
    </row>
    <row r="114" spans="1:3" x14ac:dyDescent="0.25">
      <c r="A114" s="411" t="str">
        <f t="shared" si="1"/>
        <v>AD52822115-226C40678-2115</v>
      </c>
      <c r="B114" s="406" t="s">
        <v>378</v>
      </c>
      <c r="C114" s="408" t="s">
        <v>467</v>
      </c>
    </row>
    <row r="115" spans="1:3" x14ac:dyDescent="0.25">
      <c r="A115" s="411" t="str">
        <f t="shared" si="1"/>
        <v>AD55532115-2C40678-2115</v>
      </c>
      <c r="B115" s="406" t="s">
        <v>492</v>
      </c>
      <c r="C115" s="408" t="s">
        <v>467</v>
      </c>
    </row>
    <row r="116" spans="1:3" x14ac:dyDescent="0.25">
      <c r="A116" s="411" t="str">
        <f t="shared" si="1"/>
        <v>AD55682115C40678-2115</v>
      </c>
      <c r="B116" s="406" t="s">
        <v>493</v>
      </c>
      <c r="C116" s="408" t="s">
        <v>467</v>
      </c>
    </row>
    <row r="117" spans="1:3" x14ac:dyDescent="0.25">
      <c r="A117" s="411" t="str">
        <f t="shared" si="1"/>
        <v>AD55942115C40678-2115</v>
      </c>
      <c r="B117" s="406" t="s">
        <v>494</v>
      </c>
      <c r="C117" s="408" t="s">
        <v>467</v>
      </c>
    </row>
    <row r="118" spans="1:3" x14ac:dyDescent="0.25">
      <c r="A118" s="411" t="str">
        <f t="shared" si="1"/>
        <v>AD57622115C40678-2115</v>
      </c>
      <c r="B118" s="406" t="s">
        <v>495</v>
      </c>
      <c r="C118" s="408" t="s">
        <v>467</v>
      </c>
    </row>
    <row r="119" spans="1:3" x14ac:dyDescent="0.25">
      <c r="A119" s="411" t="str">
        <f t="shared" si="1"/>
        <v>AD63222115C40678-2115</v>
      </c>
      <c r="B119" s="406" t="s">
        <v>496</v>
      </c>
      <c r="C119" s="408" t="s">
        <v>467</v>
      </c>
    </row>
    <row r="120" spans="1:3" x14ac:dyDescent="0.25">
      <c r="A120" s="411" t="str">
        <f t="shared" si="1"/>
        <v>AD63232115C40678-2115</v>
      </c>
      <c r="B120" s="406" t="s">
        <v>497</v>
      </c>
      <c r="C120" s="408" t="s">
        <v>467</v>
      </c>
    </row>
    <row r="121" spans="1:3" x14ac:dyDescent="0.25">
      <c r="A121" s="411" t="str">
        <f t="shared" si="1"/>
        <v>AD64362115C40678-2115</v>
      </c>
      <c r="B121" s="406" t="s">
        <v>498</v>
      </c>
      <c r="C121" s="408" t="s">
        <v>467</v>
      </c>
    </row>
    <row r="122" spans="1:3" x14ac:dyDescent="0.25">
      <c r="A122" s="411" t="str">
        <f t="shared" si="1"/>
        <v>AD90932115C40678-2115</v>
      </c>
      <c r="B122" s="406" t="s">
        <v>499</v>
      </c>
      <c r="C122" s="408" t="s">
        <v>467</v>
      </c>
    </row>
    <row r="123" spans="1:3" x14ac:dyDescent="0.25">
      <c r="A123" s="411" t="str">
        <f t="shared" si="1"/>
        <v>D975027-1C40679-D97</v>
      </c>
      <c r="B123" s="406" t="s">
        <v>500</v>
      </c>
      <c r="C123" s="408" t="s">
        <v>436</v>
      </c>
    </row>
    <row r="124" spans="1:3" x14ac:dyDescent="0.25">
      <c r="A124" s="411" t="str">
        <f t="shared" si="1"/>
        <v>D975060-505C40679-D97</v>
      </c>
      <c r="B124" s="406" t="s">
        <v>501</v>
      </c>
      <c r="C124" s="408" t="s">
        <v>436</v>
      </c>
    </row>
    <row r="125" spans="1:3" x14ac:dyDescent="0.25">
      <c r="A125" s="411" t="str">
        <f t="shared" si="1"/>
        <v>D975206-9C40679-D97</v>
      </c>
      <c r="B125" s="406" t="s">
        <v>502</v>
      </c>
      <c r="C125" s="408" t="s">
        <v>436</v>
      </c>
    </row>
    <row r="126" spans="1:3" x14ac:dyDescent="0.25">
      <c r="A126" s="411" t="str">
        <f t="shared" si="1"/>
        <v>D975026-15-301C40863-D97</v>
      </c>
      <c r="B126" s="406" t="s">
        <v>503</v>
      </c>
      <c r="C126" s="408" t="s">
        <v>421</v>
      </c>
    </row>
    <row r="127" spans="1:3" x14ac:dyDescent="0.25">
      <c r="A127" s="411" t="str">
        <f t="shared" si="1"/>
        <v>D975026-9-301C40863-D97</v>
      </c>
      <c r="B127" s="406" t="s">
        <v>504</v>
      </c>
      <c r="C127" s="408" t="s">
        <v>421</v>
      </c>
    </row>
    <row r="128" spans="1:3" x14ac:dyDescent="0.25">
      <c r="A128" s="411" t="str">
        <f t="shared" si="1"/>
        <v>D975040-1-301C40863-D97</v>
      </c>
      <c r="B128" s="406" t="s">
        <v>359</v>
      </c>
      <c r="C128" s="408" t="s">
        <v>421</v>
      </c>
    </row>
    <row r="129" spans="1:3" x14ac:dyDescent="0.25">
      <c r="A129" s="411" t="str">
        <f t="shared" si="1"/>
        <v>D975040-2-301C40863-D97</v>
      </c>
      <c r="B129" s="406" t="s">
        <v>505</v>
      </c>
      <c r="C129" s="408" t="s">
        <v>421</v>
      </c>
    </row>
    <row r="130" spans="1:3" x14ac:dyDescent="0.25">
      <c r="A130" s="411" t="str">
        <f t="shared" ref="A130:A193" si="2">CONCATENATE(B130,C130)</f>
        <v>G361137-3-301C40864-PRD</v>
      </c>
      <c r="B130" s="406" t="s">
        <v>506</v>
      </c>
      <c r="C130" s="408" t="s">
        <v>463</v>
      </c>
    </row>
    <row r="131" spans="1:3" x14ac:dyDescent="0.25">
      <c r="A131" s="411" t="str">
        <f t="shared" si="2"/>
        <v>G361137-4-301C40864-PRD</v>
      </c>
      <c r="B131" s="406" t="s">
        <v>379</v>
      </c>
      <c r="C131" s="408" t="s">
        <v>463</v>
      </c>
    </row>
    <row r="132" spans="1:3" x14ac:dyDescent="0.25">
      <c r="A132" s="411" t="str">
        <f t="shared" si="2"/>
        <v>G361140-1C40864-PRD</v>
      </c>
      <c r="B132" s="406" t="s">
        <v>507</v>
      </c>
      <c r="C132" s="408" t="s">
        <v>463</v>
      </c>
    </row>
    <row r="133" spans="1:3" x14ac:dyDescent="0.25">
      <c r="A133" s="411" t="str">
        <f t="shared" si="2"/>
        <v>G361140-3C40864-PRD</v>
      </c>
      <c r="B133" s="406" t="s">
        <v>508</v>
      </c>
      <c r="C133" s="408" t="s">
        <v>463</v>
      </c>
    </row>
    <row r="134" spans="1:3" x14ac:dyDescent="0.25">
      <c r="A134" s="411" t="str">
        <f t="shared" si="2"/>
        <v>G361137-2-301C41087-G36</v>
      </c>
      <c r="B134" s="406" t="s">
        <v>509</v>
      </c>
      <c r="C134" s="408" t="s">
        <v>477</v>
      </c>
    </row>
    <row r="135" spans="1:3" x14ac:dyDescent="0.25">
      <c r="A135" s="411" t="str">
        <f t="shared" si="2"/>
        <v>D975048-1C40863-D97</v>
      </c>
      <c r="B135" s="406" t="s">
        <v>510</v>
      </c>
      <c r="C135" s="408" t="s">
        <v>421</v>
      </c>
    </row>
    <row r="136" spans="1:3" x14ac:dyDescent="0.25">
      <c r="A136" s="411" t="str">
        <f t="shared" si="2"/>
        <v>D975075-1C40863-D97</v>
      </c>
      <c r="B136" s="406" t="s">
        <v>511</v>
      </c>
      <c r="C136" s="408" t="s">
        <v>421</v>
      </c>
    </row>
    <row r="137" spans="1:3" x14ac:dyDescent="0.25">
      <c r="A137" s="411" t="str">
        <f t="shared" si="2"/>
        <v>G361135-6C40864-PRD</v>
      </c>
      <c r="B137" s="406" t="s">
        <v>512</v>
      </c>
      <c r="C137" s="408" t="s">
        <v>463</v>
      </c>
    </row>
    <row r="138" spans="1:3" x14ac:dyDescent="0.25">
      <c r="A138" s="411" t="str">
        <f t="shared" si="2"/>
        <v>D975227-1C40763-D97</v>
      </c>
      <c r="B138" s="406" t="s">
        <v>513</v>
      </c>
      <c r="C138" s="408" t="s">
        <v>423</v>
      </c>
    </row>
    <row r="139" spans="1:3" x14ac:dyDescent="0.25">
      <c r="A139" s="411" t="str">
        <f t="shared" si="2"/>
        <v>D975227-10C40763-D97</v>
      </c>
      <c r="B139" s="406" t="s">
        <v>514</v>
      </c>
      <c r="C139" s="408" t="s">
        <v>423</v>
      </c>
    </row>
    <row r="140" spans="1:3" x14ac:dyDescent="0.25">
      <c r="A140" s="411" t="str">
        <f t="shared" si="2"/>
        <v>D975227-2C40763-D97</v>
      </c>
      <c r="B140" s="406" t="s">
        <v>415</v>
      </c>
      <c r="C140" s="408" t="s">
        <v>423</v>
      </c>
    </row>
    <row r="141" spans="1:3" x14ac:dyDescent="0.25">
      <c r="A141" s="411" t="str">
        <f t="shared" si="2"/>
        <v>D975227-3C40763-D97</v>
      </c>
      <c r="B141" s="406" t="s">
        <v>515</v>
      </c>
      <c r="C141" s="408" t="s">
        <v>423</v>
      </c>
    </row>
    <row r="142" spans="1:3" x14ac:dyDescent="0.25">
      <c r="A142" s="411" t="str">
        <f t="shared" si="2"/>
        <v>D975227-4C40763-D97</v>
      </c>
      <c r="B142" s="406" t="s">
        <v>516</v>
      </c>
      <c r="C142" s="408" t="s">
        <v>423</v>
      </c>
    </row>
    <row r="143" spans="1:3" x14ac:dyDescent="0.25">
      <c r="A143" s="411" t="str">
        <f t="shared" si="2"/>
        <v>D975227-5C40763-D97</v>
      </c>
      <c r="B143" s="406" t="s">
        <v>517</v>
      </c>
      <c r="C143" s="408" t="s">
        <v>423</v>
      </c>
    </row>
    <row r="144" spans="1:3" x14ac:dyDescent="0.25">
      <c r="A144" s="411" t="str">
        <f t="shared" si="2"/>
        <v>D975227-6C40763-D97</v>
      </c>
      <c r="B144" s="406" t="s">
        <v>518</v>
      </c>
      <c r="C144" s="408" t="s">
        <v>423</v>
      </c>
    </row>
    <row r="145" spans="1:3" x14ac:dyDescent="0.25">
      <c r="A145" s="411" t="str">
        <f t="shared" si="2"/>
        <v>D975227-9C40763-D97</v>
      </c>
      <c r="B145" s="406" t="s">
        <v>519</v>
      </c>
      <c r="C145" s="408" t="s">
        <v>423</v>
      </c>
    </row>
    <row r="146" spans="1:3" x14ac:dyDescent="0.25">
      <c r="A146" s="411" t="str">
        <f t="shared" si="2"/>
        <v>D975073-3C40863-D97</v>
      </c>
      <c r="B146" s="406" t="s">
        <v>520</v>
      </c>
      <c r="C146" s="408" t="s">
        <v>421</v>
      </c>
    </row>
    <row r="147" spans="1:3" x14ac:dyDescent="0.25">
      <c r="A147" s="411" t="str">
        <f t="shared" si="2"/>
        <v>D975244-1C40961-D97</v>
      </c>
      <c r="B147" s="406" t="s">
        <v>521</v>
      </c>
      <c r="C147" s="408" t="s">
        <v>522</v>
      </c>
    </row>
    <row r="148" spans="1:3" x14ac:dyDescent="0.25">
      <c r="A148" s="411" t="str">
        <f t="shared" si="2"/>
        <v>D975244-10C40961-D97</v>
      </c>
      <c r="B148" s="406" t="s">
        <v>523</v>
      </c>
      <c r="C148" s="408" t="s">
        <v>522</v>
      </c>
    </row>
    <row r="149" spans="1:3" x14ac:dyDescent="0.25">
      <c r="A149" s="411" t="str">
        <f t="shared" si="2"/>
        <v>D975244-11C40961-D97</v>
      </c>
      <c r="B149" s="406" t="s">
        <v>524</v>
      </c>
      <c r="C149" s="408" t="s">
        <v>522</v>
      </c>
    </row>
    <row r="150" spans="1:3" x14ac:dyDescent="0.25">
      <c r="A150" s="411" t="str">
        <f t="shared" si="2"/>
        <v>D975244-12C40961-D97</v>
      </c>
      <c r="B150" s="406" t="s">
        <v>525</v>
      </c>
      <c r="C150" s="408" t="s">
        <v>522</v>
      </c>
    </row>
    <row r="151" spans="1:3" x14ac:dyDescent="0.25">
      <c r="A151" s="411" t="str">
        <f t="shared" si="2"/>
        <v>D975244-17C40961-D97</v>
      </c>
      <c r="B151" s="406" t="s">
        <v>526</v>
      </c>
      <c r="C151" s="408" t="s">
        <v>522</v>
      </c>
    </row>
    <row r="152" spans="1:3" x14ac:dyDescent="0.25">
      <c r="A152" s="411" t="str">
        <f t="shared" si="2"/>
        <v>D975244-2C40961-D97</v>
      </c>
      <c r="B152" s="406" t="s">
        <v>527</v>
      </c>
      <c r="C152" s="408" t="s">
        <v>522</v>
      </c>
    </row>
    <row r="153" spans="1:3" x14ac:dyDescent="0.25">
      <c r="A153" s="411" t="str">
        <f t="shared" si="2"/>
        <v>D975244-3C40961-D97</v>
      </c>
      <c r="B153" s="406" t="s">
        <v>528</v>
      </c>
      <c r="C153" s="408" t="s">
        <v>522</v>
      </c>
    </row>
    <row r="154" spans="1:3" x14ac:dyDescent="0.25">
      <c r="A154" s="411" t="str">
        <f t="shared" si="2"/>
        <v>D975244-4C40961-D97</v>
      </c>
      <c r="B154" s="406" t="s">
        <v>529</v>
      </c>
      <c r="C154" s="408" t="s">
        <v>522</v>
      </c>
    </row>
    <row r="155" spans="1:3" x14ac:dyDescent="0.25">
      <c r="A155" s="411" t="str">
        <f t="shared" si="2"/>
        <v>D975244-7C40961-D97</v>
      </c>
      <c r="B155" s="406" t="s">
        <v>530</v>
      </c>
      <c r="C155" s="408" t="s">
        <v>522</v>
      </c>
    </row>
    <row r="156" spans="1:3" x14ac:dyDescent="0.25">
      <c r="A156" s="411" t="str">
        <f t="shared" si="2"/>
        <v>D975244-8C40961-D97</v>
      </c>
      <c r="B156" s="406" t="s">
        <v>531</v>
      </c>
      <c r="C156" s="408" t="s">
        <v>522</v>
      </c>
    </row>
    <row r="157" spans="1:3" x14ac:dyDescent="0.25">
      <c r="A157" s="411" t="str">
        <f t="shared" si="2"/>
        <v>D975244-9C40961-D97</v>
      </c>
      <c r="B157" s="406" t="s">
        <v>532</v>
      </c>
      <c r="C157" s="408" t="s">
        <v>522</v>
      </c>
    </row>
    <row r="158" spans="1:3" x14ac:dyDescent="0.25">
      <c r="A158" s="411" t="str">
        <f t="shared" si="2"/>
        <v>D975210-8C40763-D97</v>
      </c>
      <c r="B158" s="406" t="s">
        <v>533</v>
      </c>
      <c r="C158" s="408" t="s">
        <v>423</v>
      </c>
    </row>
    <row r="159" spans="1:3" x14ac:dyDescent="0.25">
      <c r="A159" s="411" t="str">
        <f t="shared" si="2"/>
        <v>D975222-15C40763-D97</v>
      </c>
      <c r="B159" s="406" t="s">
        <v>534</v>
      </c>
      <c r="C159" s="408" t="s">
        <v>423</v>
      </c>
    </row>
    <row r="160" spans="1:3" x14ac:dyDescent="0.25">
      <c r="A160" s="411" t="str">
        <f t="shared" si="2"/>
        <v>D975026-14-301C40864-PRD</v>
      </c>
      <c r="B160" s="406" t="s">
        <v>535</v>
      </c>
      <c r="C160" s="408" t="s">
        <v>463</v>
      </c>
    </row>
    <row r="161" spans="1:3" x14ac:dyDescent="0.25">
      <c r="A161" s="411" t="str">
        <f t="shared" si="2"/>
        <v>G361140-3C41087-G36</v>
      </c>
      <c r="B161" s="406" t="s">
        <v>508</v>
      </c>
      <c r="C161" s="408" t="s">
        <v>477</v>
      </c>
    </row>
    <row r="162" spans="1:3" x14ac:dyDescent="0.25">
      <c r="A162" s="411" t="str">
        <f t="shared" si="2"/>
        <v>G361213-1C41157-G36</v>
      </c>
      <c r="B162" s="406" t="s">
        <v>459</v>
      </c>
      <c r="C162" s="408" t="s">
        <v>536</v>
      </c>
    </row>
    <row r="163" spans="1:3" x14ac:dyDescent="0.25">
      <c r="A163" s="411" t="str">
        <f t="shared" si="2"/>
        <v>D975239-5C40025-D97</v>
      </c>
      <c r="B163" s="406" t="s">
        <v>537</v>
      </c>
      <c r="C163" s="408" t="s">
        <v>538</v>
      </c>
    </row>
    <row r="164" spans="1:3" x14ac:dyDescent="0.25">
      <c r="A164" s="411" t="str">
        <f t="shared" si="2"/>
        <v>D975239-6C40025-D97</v>
      </c>
      <c r="B164" s="406" t="s">
        <v>539</v>
      </c>
      <c r="C164" s="408" t="s">
        <v>538</v>
      </c>
    </row>
    <row r="165" spans="1:3" x14ac:dyDescent="0.25">
      <c r="A165" s="411" t="str">
        <f t="shared" si="2"/>
        <v>D975221-11C40763-D97</v>
      </c>
      <c r="B165" s="406" t="s">
        <v>540</v>
      </c>
      <c r="C165" s="408" t="s">
        <v>423</v>
      </c>
    </row>
    <row r="166" spans="1:3" x14ac:dyDescent="0.25">
      <c r="A166" s="411" t="str">
        <f t="shared" si="2"/>
        <v>D975221-14C40763-D97</v>
      </c>
      <c r="B166" s="406" t="s">
        <v>541</v>
      </c>
      <c r="C166" s="408" t="s">
        <v>423</v>
      </c>
    </row>
    <row r="167" spans="1:3" x14ac:dyDescent="0.25">
      <c r="A167" s="411" t="str">
        <f t="shared" si="2"/>
        <v>D975221-3C40763-D97</v>
      </c>
      <c r="B167" s="406" t="s">
        <v>542</v>
      </c>
      <c r="C167" s="408" t="s">
        <v>423</v>
      </c>
    </row>
    <row r="168" spans="1:3" x14ac:dyDescent="0.25">
      <c r="A168" s="411" t="str">
        <f t="shared" si="2"/>
        <v>D975221-4C40763-D97</v>
      </c>
      <c r="B168" s="406" t="s">
        <v>543</v>
      </c>
      <c r="C168" s="408" t="s">
        <v>423</v>
      </c>
    </row>
    <row r="169" spans="1:3" x14ac:dyDescent="0.25">
      <c r="A169" s="411" t="str">
        <f t="shared" si="2"/>
        <v>D975221-5C40763-D97</v>
      </c>
      <c r="B169" s="406" t="s">
        <v>544</v>
      </c>
      <c r="C169" s="408" t="s">
        <v>423</v>
      </c>
    </row>
    <row r="170" spans="1:3" x14ac:dyDescent="0.25">
      <c r="A170" s="411" t="str">
        <f t="shared" si="2"/>
        <v>D975221-7C40763-D97</v>
      </c>
      <c r="B170" s="406" t="s">
        <v>545</v>
      </c>
      <c r="C170" s="408" t="s">
        <v>423</v>
      </c>
    </row>
    <row r="171" spans="1:3" x14ac:dyDescent="0.25">
      <c r="A171" s="411" t="str">
        <f t="shared" si="2"/>
        <v>AD58542116C41124-PRD</v>
      </c>
      <c r="B171" s="406" t="s">
        <v>546</v>
      </c>
      <c r="C171" s="408" t="s">
        <v>547</v>
      </c>
    </row>
    <row r="172" spans="1:3" x14ac:dyDescent="0.25">
      <c r="A172" s="411" t="str">
        <f t="shared" si="2"/>
        <v>AD58862116-1C41124-PRD</v>
      </c>
      <c r="B172" s="406" t="s">
        <v>548</v>
      </c>
      <c r="C172" s="408" t="s">
        <v>547</v>
      </c>
    </row>
    <row r="173" spans="1:3" x14ac:dyDescent="0.25">
      <c r="A173" s="411" t="str">
        <f t="shared" si="2"/>
        <v>AD59162116C41124-PRD</v>
      </c>
      <c r="B173" s="406" t="s">
        <v>549</v>
      </c>
      <c r="C173" s="408" t="s">
        <v>547</v>
      </c>
    </row>
    <row r="174" spans="1:3" x14ac:dyDescent="0.25">
      <c r="A174" s="411" t="str">
        <f t="shared" si="2"/>
        <v>CDSP3803S-1500C41124-PRD</v>
      </c>
      <c r="B174" s="406" t="s">
        <v>550</v>
      </c>
      <c r="C174" s="408" t="s">
        <v>547</v>
      </c>
    </row>
    <row r="175" spans="1:3" x14ac:dyDescent="0.25">
      <c r="A175" s="411" t="str">
        <f t="shared" si="2"/>
        <v>G361104-1C41124-PRD</v>
      </c>
      <c r="B175" s="406" t="s">
        <v>551</v>
      </c>
      <c r="C175" s="408" t="s">
        <v>547</v>
      </c>
    </row>
    <row r="176" spans="1:3" x14ac:dyDescent="0.25">
      <c r="A176" s="411" t="str">
        <f t="shared" si="2"/>
        <v>G361140-2C41124-PRD</v>
      </c>
      <c r="B176" s="406" t="s">
        <v>552</v>
      </c>
      <c r="C176" s="408" t="s">
        <v>547</v>
      </c>
    </row>
    <row r="177" spans="1:3" x14ac:dyDescent="0.25">
      <c r="A177" s="411" t="str">
        <f t="shared" si="2"/>
        <v>D975026-16-301C40392-D97</v>
      </c>
      <c r="B177" s="406" t="s">
        <v>358</v>
      </c>
      <c r="C177" s="408" t="s">
        <v>397</v>
      </c>
    </row>
    <row r="178" spans="1:3" x14ac:dyDescent="0.25">
      <c r="A178" s="411" t="str">
        <f t="shared" si="2"/>
        <v>AD56552127-1C40677-PRD</v>
      </c>
      <c r="B178" s="406" t="s">
        <v>409</v>
      </c>
      <c r="C178" s="408" t="s">
        <v>465</v>
      </c>
    </row>
    <row r="179" spans="1:3" x14ac:dyDescent="0.25">
      <c r="A179" s="411" t="str">
        <f t="shared" si="2"/>
        <v>AD56552127-2C40677-PRD</v>
      </c>
      <c r="B179" s="406" t="s">
        <v>411</v>
      </c>
      <c r="C179" s="408" t="s">
        <v>465</v>
      </c>
    </row>
    <row r="180" spans="1:3" x14ac:dyDescent="0.25">
      <c r="A180" s="411" t="str">
        <f t="shared" si="2"/>
        <v>AD52822115-226C40678-2115</v>
      </c>
      <c r="B180" s="406" t="s">
        <v>378</v>
      </c>
      <c r="C180" s="408" t="s">
        <v>467</v>
      </c>
    </row>
    <row r="181" spans="1:3" x14ac:dyDescent="0.25">
      <c r="A181" s="411" t="str">
        <f t="shared" si="2"/>
        <v>D975045-1-301C40863-D97</v>
      </c>
      <c r="B181" s="406" t="s">
        <v>553</v>
      </c>
      <c r="C181" s="408" t="s">
        <v>421</v>
      </c>
    </row>
    <row r="182" spans="1:3" x14ac:dyDescent="0.25">
      <c r="A182" s="411" t="str">
        <f t="shared" si="2"/>
        <v>D975013-3C40863-D97</v>
      </c>
      <c r="B182" s="406" t="s">
        <v>554</v>
      </c>
      <c r="C182" s="408" t="s">
        <v>421</v>
      </c>
    </row>
    <row r="183" spans="1:3" x14ac:dyDescent="0.25">
      <c r="A183" s="411" t="str">
        <f t="shared" si="2"/>
        <v>D975095-3C40863-D97</v>
      </c>
      <c r="B183" s="406" t="s">
        <v>555</v>
      </c>
      <c r="C183" s="408" t="s">
        <v>421</v>
      </c>
    </row>
    <row r="184" spans="1:3" x14ac:dyDescent="0.25">
      <c r="A184" s="411" t="str">
        <f t="shared" si="2"/>
        <v>D975239-1C40763-D97</v>
      </c>
      <c r="B184" s="406" t="s">
        <v>556</v>
      </c>
      <c r="C184" s="408" t="s">
        <v>423</v>
      </c>
    </row>
    <row r="185" spans="1:3" x14ac:dyDescent="0.25">
      <c r="A185" s="411" t="str">
        <f t="shared" si="2"/>
        <v>D975239-11C40763-D97</v>
      </c>
      <c r="B185" s="406" t="s">
        <v>557</v>
      </c>
      <c r="C185" s="408" t="s">
        <v>423</v>
      </c>
    </row>
    <row r="186" spans="1:3" x14ac:dyDescent="0.25">
      <c r="A186" s="411" t="str">
        <f t="shared" si="2"/>
        <v>D975239-13C40763-D97</v>
      </c>
      <c r="B186" s="406" t="s">
        <v>558</v>
      </c>
      <c r="C186" s="408" t="s">
        <v>423</v>
      </c>
    </row>
    <row r="187" spans="1:3" x14ac:dyDescent="0.25">
      <c r="A187" s="411" t="str">
        <f t="shared" si="2"/>
        <v>D975239-19C40763-D97</v>
      </c>
      <c r="B187" s="406" t="s">
        <v>559</v>
      </c>
      <c r="C187" s="408" t="s">
        <v>423</v>
      </c>
    </row>
    <row r="188" spans="1:3" x14ac:dyDescent="0.25">
      <c r="A188" s="411" t="str">
        <f t="shared" si="2"/>
        <v>D975239-21C40763-D97</v>
      </c>
      <c r="B188" s="406" t="s">
        <v>560</v>
      </c>
      <c r="C188" s="408" t="s">
        <v>423</v>
      </c>
    </row>
    <row r="189" spans="1:3" x14ac:dyDescent="0.25">
      <c r="A189" s="411" t="str">
        <f t="shared" si="2"/>
        <v>D975239-3C40763-D97</v>
      </c>
      <c r="B189" s="406" t="s">
        <v>561</v>
      </c>
      <c r="C189" s="408" t="s">
        <v>423</v>
      </c>
    </row>
    <row r="190" spans="1:3" x14ac:dyDescent="0.25">
      <c r="A190" s="411" t="str">
        <f t="shared" si="2"/>
        <v>D975239-7C40763-D97</v>
      </c>
      <c r="B190" s="406" t="s">
        <v>562</v>
      </c>
      <c r="C190" s="408" t="s">
        <v>423</v>
      </c>
    </row>
    <row r="191" spans="1:3" x14ac:dyDescent="0.25">
      <c r="A191" s="411" t="str">
        <f t="shared" si="2"/>
        <v>D975239-9C40763-D97</v>
      </c>
      <c r="B191" s="406" t="s">
        <v>563</v>
      </c>
      <c r="C191" s="408" t="s">
        <v>423</v>
      </c>
    </row>
    <row r="192" spans="1:3" x14ac:dyDescent="0.25">
      <c r="A192" s="411" t="str">
        <f t="shared" si="2"/>
        <v>AD58542116C40864-PRD</v>
      </c>
      <c r="B192" s="406" t="s">
        <v>546</v>
      </c>
      <c r="C192" s="408" t="s">
        <v>463</v>
      </c>
    </row>
    <row r="193" spans="1:3" x14ac:dyDescent="0.25">
      <c r="A193" s="411" t="str">
        <f t="shared" si="2"/>
        <v>D975207-11C40958-D97</v>
      </c>
      <c r="B193" s="406" t="s">
        <v>564</v>
      </c>
      <c r="C193" s="408" t="s">
        <v>565</v>
      </c>
    </row>
    <row r="194" spans="1:3" x14ac:dyDescent="0.25">
      <c r="A194" s="411" t="str">
        <f t="shared" ref="A194:A257" si="3">CONCATENATE(B194,C194)</f>
        <v>AD59192116C41199-2116</v>
      </c>
      <c r="B194" s="406" t="s">
        <v>566</v>
      </c>
      <c r="C194" s="408" t="s">
        <v>567</v>
      </c>
    </row>
    <row r="195" spans="1:3" x14ac:dyDescent="0.25">
      <c r="A195" s="411" t="str">
        <f t="shared" si="3"/>
        <v>AD28561624C40234-2127</v>
      </c>
      <c r="B195" s="406" t="s">
        <v>568</v>
      </c>
      <c r="C195" s="408" t="s">
        <v>399</v>
      </c>
    </row>
    <row r="196" spans="1:3" x14ac:dyDescent="0.25">
      <c r="A196" s="411" t="str">
        <f t="shared" si="3"/>
        <v>G361137-3-301C41124-PRD</v>
      </c>
      <c r="B196" s="406" t="s">
        <v>506</v>
      </c>
      <c r="C196" s="408" t="s">
        <v>547</v>
      </c>
    </row>
    <row r="197" spans="1:3" x14ac:dyDescent="0.25">
      <c r="A197" s="411" t="str">
        <f t="shared" si="3"/>
        <v>G361137-4-301C41124-PRD</v>
      </c>
      <c r="B197" s="406" t="s">
        <v>379</v>
      </c>
      <c r="C197" s="408" t="s">
        <v>547</v>
      </c>
    </row>
    <row r="198" spans="1:3" x14ac:dyDescent="0.25">
      <c r="A198" s="411" t="str">
        <f t="shared" si="3"/>
        <v>D975202-7C39709-D97</v>
      </c>
      <c r="B198" s="406" t="s">
        <v>569</v>
      </c>
      <c r="C198" s="408" t="s">
        <v>386</v>
      </c>
    </row>
    <row r="199" spans="1:3" x14ac:dyDescent="0.25">
      <c r="A199" s="411" t="str">
        <f t="shared" si="3"/>
        <v>AD60262116-6C41199-2116</v>
      </c>
      <c r="B199" s="406" t="s">
        <v>570</v>
      </c>
      <c r="C199" s="408" t="s">
        <v>567</v>
      </c>
    </row>
    <row r="200" spans="1:3" x14ac:dyDescent="0.25">
      <c r="A200" s="411" t="str">
        <f t="shared" si="3"/>
        <v>D975006-1C40864-PRD</v>
      </c>
      <c r="B200" s="406" t="s">
        <v>425</v>
      </c>
      <c r="C200" s="408" t="s">
        <v>463</v>
      </c>
    </row>
    <row r="201" spans="1:3" x14ac:dyDescent="0.25">
      <c r="A201" s="411" t="str">
        <f t="shared" si="3"/>
        <v>D975013-1C40864-PRD</v>
      </c>
      <c r="B201" s="406" t="s">
        <v>571</v>
      </c>
      <c r="C201" s="408" t="s">
        <v>463</v>
      </c>
    </row>
    <row r="202" spans="1:3" x14ac:dyDescent="0.25">
      <c r="A202" s="411" t="str">
        <f t="shared" si="3"/>
        <v>D975042-1C40864-PRD</v>
      </c>
      <c r="B202" s="406" t="s">
        <v>572</v>
      </c>
      <c r="C202" s="408" t="s">
        <v>463</v>
      </c>
    </row>
    <row r="203" spans="1:3" x14ac:dyDescent="0.25">
      <c r="A203" s="411" t="str">
        <f t="shared" si="3"/>
        <v>D975064-1C40864-PRD</v>
      </c>
      <c r="B203" s="407" t="s">
        <v>573</v>
      </c>
      <c r="C203" s="408" t="s">
        <v>463</v>
      </c>
    </row>
    <row r="204" spans="1:3" x14ac:dyDescent="0.25">
      <c r="A204" s="411" t="str">
        <f t="shared" si="3"/>
        <v>D975083-1C40864-PRD</v>
      </c>
      <c r="B204" s="407" t="s">
        <v>574</v>
      </c>
      <c r="C204" s="408" t="s">
        <v>463</v>
      </c>
    </row>
    <row r="205" spans="1:3" x14ac:dyDescent="0.25">
      <c r="A205" s="411" t="str">
        <f t="shared" si="3"/>
        <v>D975244-15C41202-D97</v>
      </c>
      <c r="B205" s="407" t="s">
        <v>575</v>
      </c>
      <c r="C205" s="408" t="s">
        <v>576</v>
      </c>
    </row>
    <row r="206" spans="1:3" x14ac:dyDescent="0.25">
      <c r="A206" s="411" t="str">
        <f t="shared" si="3"/>
        <v>D975244-19C41202-D97</v>
      </c>
      <c r="B206" s="407" t="s">
        <v>577</v>
      </c>
      <c r="C206" s="408" t="s">
        <v>576</v>
      </c>
    </row>
    <row r="207" spans="1:3" x14ac:dyDescent="0.25">
      <c r="A207" s="411" t="str">
        <f t="shared" si="3"/>
        <v>AD59162116C40864-PRD</v>
      </c>
      <c r="B207" s="407" t="s">
        <v>549</v>
      </c>
      <c r="C207" s="408" t="s">
        <v>463</v>
      </c>
    </row>
    <row r="208" spans="1:3" x14ac:dyDescent="0.25">
      <c r="A208" s="411" t="str">
        <f t="shared" si="3"/>
        <v>AD59192116C40864-PRD</v>
      </c>
      <c r="B208" s="407" t="s">
        <v>566</v>
      </c>
      <c r="C208" s="408" t="s">
        <v>463</v>
      </c>
    </row>
    <row r="209" spans="1:3" x14ac:dyDescent="0.25">
      <c r="A209" s="411" t="str">
        <f t="shared" si="3"/>
        <v>D975010-1C40864-PRD</v>
      </c>
      <c r="B209" s="407" t="s">
        <v>578</v>
      </c>
      <c r="C209" s="408" t="s">
        <v>463</v>
      </c>
    </row>
    <row r="210" spans="1:3" x14ac:dyDescent="0.25">
      <c r="A210" s="411" t="str">
        <f t="shared" si="3"/>
        <v>D975026-10-301C40864-PRD</v>
      </c>
      <c r="B210" s="407" t="s">
        <v>579</v>
      </c>
      <c r="C210" s="408" t="s">
        <v>463</v>
      </c>
    </row>
    <row r="211" spans="1:3" x14ac:dyDescent="0.25">
      <c r="A211" s="411" t="str">
        <f t="shared" si="3"/>
        <v>D975225-10C40958-D97</v>
      </c>
      <c r="B211" s="407" t="s">
        <v>580</v>
      </c>
      <c r="C211" s="408" t="s">
        <v>565</v>
      </c>
    </row>
    <row r="212" spans="1:3" x14ac:dyDescent="0.25">
      <c r="A212" s="411" t="str">
        <f t="shared" si="3"/>
        <v>D975225-9C40958-D97</v>
      </c>
      <c r="B212" s="407" t="s">
        <v>581</v>
      </c>
      <c r="C212" s="408" t="s">
        <v>565</v>
      </c>
    </row>
    <row r="213" spans="1:3" x14ac:dyDescent="0.25">
      <c r="A213" s="411" t="str">
        <f t="shared" si="3"/>
        <v>AD60262116-2C41199-2116</v>
      </c>
      <c r="B213" s="407" t="s">
        <v>582</v>
      </c>
      <c r="C213" s="408" t="s">
        <v>567</v>
      </c>
    </row>
    <row r="214" spans="1:3" x14ac:dyDescent="0.25">
      <c r="A214" s="411" t="str">
        <f t="shared" si="3"/>
        <v>AD60662116-2C41199-2116</v>
      </c>
      <c r="B214" s="407" t="s">
        <v>583</v>
      </c>
      <c r="C214" s="408" t="s">
        <v>567</v>
      </c>
    </row>
    <row r="215" spans="1:3" x14ac:dyDescent="0.25">
      <c r="A215" s="411" t="str">
        <f t="shared" si="3"/>
        <v>D975026-13-301C40957-D97</v>
      </c>
      <c r="B215" s="407" t="s">
        <v>420</v>
      </c>
      <c r="C215" s="408" t="s">
        <v>476</v>
      </c>
    </row>
    <row r="216" spans="1:3" x14ac:dyDescent="0.25">
      <c r="A216" s="411" t="str">
        <f t="shared" si="3"/>
        <v>D975026-14-301C40957-D97</v>
      </c>
      <c r="B216" s="407" t="s">
        <v>535</v>
      </c>
      <c r="C216" s="408" t="s">
        <v>476</v>
      </c>
    </row>
    <row r="217" spans="1:3" x14ac:dyDescent="0.25">
      <c r="A217" s="411" t="str">
        <f t="shared" si="3"/>
        <v>D975026-15-301C40957-D97</v>
      </c>
      <c r="B217" s="407" t="s">
        <v>503</v>
      </c>
      <c r="C217" s="408" t="s">
        <v>476</v>
      </c>
    </row>
    <row r="218" spans="1:3" x14ac:dyDescent="0.25">
      <c r="A218" s="411" t="str">
        <f t="shared" si="3"/>
        <v>D975063-1C40957-D97</v>
      </c>
      <c r="B218" s="407" t="s">
        <v>458</v>
      </c>
      <c r="C218" s="408" t="s">
        <v>476</v>
      </c>
    </row>
    <row r="219" spans="1:3" x14ac:dyDescent="0.25">
      <c r="A219" s="411" t="str">
        <f t="shared" si="3"/>
        <v>D975071-1C40957-D97</v>
      </c>
      <c r="B219" s="407" t="s">
        <v>457</v>
      </c>
      <c r="C219" s="408" t="s">
        <v>476</v>
      </c>
    </row>
    <row r="220" spans="1:3" x14ac:dyDescent="0.25">
      <c r="A220" s="411" t="str">
        <f t="shared" si="3"/>
        <v>D975210-1C40958-D97</v>
      </c>
      <c r="B220" s="407" t="s">
        <v>584</v>
      </c>
      <c r="C220" s="408" t="s">
        <v>565</v>
      </c>
    </row>
    <row r="221" spans="1:3" x14ac:dyDescent="0.25">
      <c r="A221" s="411" t="str">
        <f t="shared" si="3"/>
        <v>D975232-1C40958-D97</v>
      </c>
      <c r="B221" s="407" t="s">
        <v>585</v>
      </c>
      <c r="C221" s="408" t="s">
        <v>565</v>
      </c>
    </row>
    <row r="222" spans="1:3" x14ac:dyDescent="0.25">
      <c r="A222" s="411" t="str">
        <f t="shared" si="3"/>
        <v>D975232-3C40958-D97</v>
      </c>
      <c r="B222" s="407" t="s">
        <v>586</v>
      </c>
      <c r="C222" s="408" t="s">
        <v>565</v>
      </c>
    </row>
    <row r="223" spans="1:3" x14ac:dyDescent="0.25">
      <c r="A223" s="411" t="str">
        <f t="shared" si="3"/>
        <v>D975232-5C40958-D97</v>
      </c>
      <c r="B223" s="407" t="s">
        <v>587</v>
      </c>
      <c r="C223" s="408" t="s">
        <v>565</v>
      </c>
    </row>
    <row r="224" spans="1:3" x14ac:dyDescent="0.25">
      <c r="A224" s="411" t="str">
        <f t="shared" si="3"/>
        <v>D975004-601-301C40998-D97</v>
      </c>
      <c r="B224" s="407" t="s">
        <v>588</v>
      </c>
      <c r="C224" s="408" t="s">
        <v>589</v>
      </c>
    </row>
    <row r="225" spans="1:3" x14ac:dyDescent="0.25">
      <c r="A225" s="411" t="str">
        <f t="shared" si="3"/>
        <v>G361140-2C41124-PRD</v>
      </c>
      <c r="B225" s="407" t="s">
        <v>552</v>
      </c>
      <c r="C225" s="408" t="s">
        <v>547</v>
      </c>
    </row>
    <row r="226" spans="1:3" x14ac:dyDescent="0.25">
      <c r="A226" s="411" t="str">
        <f t="shared" si="3"/>
        <v>D975204-15C39572-D97</v>
      </c>
      <c r="B226" s="407" t="s">
        <v>590</v>
      </c>
      <c r="C226" s="408" t="s">
        <v>416</v>
      </c>
    </row>
    <row r="227" spans="1:3" x14ac:dyDescent="0.25">
      <c r="A227" s="411" t="str">
        <f t="shared" si="3"/>
        <v>AD57462121-1C40929-2121</v>
      </c>
      <c r="B227" s="407" t="s">
        <v>591</v>
      </c>
      <c r="C227" s="408" t="s">
        <v>592</v>
      </c>
    </row>
    <row r="228" spans="1:3" x14ac:dyDescent="0.25">
      <c r="A228" s="411" t="str">
        <f t="shared" si="3"/>
        <v>AD57462121-3C40929-2121</v>
      </c>
      <c r="B228" s="407" t="s">
        <v>593</v>
      </c>
      <c r="C228" s="408" t="s">
        <v>592</v>
      </c>
    </row>
    <row r="229" spans="1:3" x14ac:dyDescent="0.25">
      <c r="A229" s="411" t="str">
        <f t="shared" si="3"/>
        <v>AD67222145C40957-D97</v>
      </c>
      <c r="B229" s="407" t="s">
        <v>594</v>
      </c>
      <c r="C229" s="408" t="s">
        <v>476</v>
      </c>
    </row>
    <row r="230" spans="1:3" x14ac:dyDescent="0.25">
      <c r="A230" s="411" t="str">
        <f t="shared" si="3"/>
        <v>D975023-501C40957-D97</v>
      </c>
      <c r="B230" s="407" t="s">
        <v>403</v>
      </c>
      <c r="C230" s="408" t="s">
        <v>476</v>
      </c>
    </row>
    <row r="231" spans="1:3" x14ac:dyDescent="0.25">
      <c r="A231" s="411" t="str">
        <f t="shared" si="3"/>
        <v>D975030-3C40957-D97</v>
      </c>
      <c r="B231" s="407" t="s">
        <v>595</v>
      </c>
      <c r="C231" s="408" t="s">
        <v>476</v>
      </c>
    </row>
    <row r="232" spans="1:3" x14ac:dyDescent="0.25">
      <c r="A232" s="411" t="str">
        <f t="shared" si="3"/>
        <v>D975070-3C40957-D97</v>
      </c>
      <c r="B232" s="407" t="s">
        <v>596</v>
      </c>
      <c r="C232" s="408" t="s">
        <v>476</v>
      </c>
    </row>
    <row r="233" spans="1:3" x14ac:dyDescent="0.25">
      <c r="A233" s="411" t="str">
        <f t="shared" si="3"/>
        <v>D975222-1C40958-D97</v>
      </c>
      <c r="B233" s="407" t="s">
        <v>368</v>
      </c>
      <c r="C233" s="408" t="s">
        <v>565</v>
      </c>
    </row>
    <row r="234" spans="1:3" x14ac:dyDescent="0.25">
      <c r="A234" s="411" t="str">
        <f t="shared" si="3"/>
        <v>D975227-11C40958-D97</v>
      </c>
      <c r="B234" s="407" t="s">
        <v>366</v>
      </c>
      <c r="C234" s="408" t="s">
        <v>565</v>
      </c>
    </row>
    <row r="235" spans="1:3" x14ac:dyDescent="0.25">
      <c r="A235" s="411" t="str">
        <f t="shared" si="3"/>
        <v>D975227-8C40958-D97</v>
      </c>
      <c r="B235" s="407" t="s">
        <v>597</v>
      </c>
      <c r="C235" s="408" t="s">
        <v>565</v>
      </c>
    </row>
    <row r="236" spans="1:3" x14ac:dyDescent="0.25">
      <c r="A236" s="411" t="str">
        <f t="shared" si="3"/>
        <v>D975239-1C40959-D97</v>
      </c>
      <c r="B236" s="407" t="s">
        <v>556</v>
      </c>
      <c r="C236" s="408" t="s">
        <v>598</v>
      </c>
    </row>
    <row r="237" spans="1:3" x14ac:dyDescent="0.25">
      <c r="A237" s="411" t="str">
        <f t="shared" si="3"/>
        <v>D975239-11C40959-D97</v>
      </c>
      <c r="B237" s="407" t="s">
        <v>557</v>
      </c>
      <c r="C237" s="408" t="s">
        <v>598</v>
      </c>
    </row>
    <row r="238" spans="1:3" x14ac:dyDescent="0.25">
      <c r="A238" s="411" t="str">
        <f t="shared" si="3"/>
        <v>D975239-13C40959-D97</v>
      </c>
      <c r="B238" s="407" t="s">
        <v>558</v>
      </c>
      <c r="C238" s="408" t="s">
        <v>598</v>
      </c>
    </row>
    <row r="239" spans="1:3" x14ac:dyDescent="0.25">
      <c r="A239" s="411" t="str">
        <f t="shared" si="3"/>
        <v>D975239-19C40959-D97</v>
      </c>
      <c r="B239" s="407" t="s">
        <v>559</v>
      </c>
      <c r="C239" s="408" t="s">
        <v>598</v>
      </c>
    </row>
    <row r="240" spans="1:3" x14ac:dyDescent="0.25">
      <c r="A240" s="411" t="str">
        <f t="shared" si="3"/>
        <v>D975239-21C40959-D97</v>
      </c>
      <c r="B240" s="407" t="s">
        <v>560</v>
      </c>
      <c r="C240" s="408" t="s">
        <v>598</v>
      </c>
    </row>
    <row r="241" spans="1:3" x14ac:dyDescent="0.25">
      <c r="A241" s="411" t="str">
        <f t="shared" si="3"/>
        <v>D975239-3C40959-D97</v>
      </c>
      <c r="B241" s="407" t="s">
        <v>561</v>
      </c>
      <c r="C241" s="408" t="s">
        <v>598</v>
      </c>
    </row>
    <row r="242" spans="1:3" x14ac:dyDescent="0.25">
      <c r="A242" s="411" t="str">
        <f t="shared" si="3"/>
        <v>D975239-9C40959-D97</v>
      </c>
      <c r="B242" s="407" t="s">
        <v>563</v>
      </c>
      <c r="C242" s="408" t="s">
        <v>598</v>
      </c>
    </row>
    <row r="243" spans="1:3" x14ac:dyDescent="0.25">
      <c r="A243" s="411" t="str">
        <f t="shared" si="3"/>
        <v>D975225-2C41124-PRD</v>
      </c>
      <c r="B243" s="407" t="s">
        <v>599</v>
      </c>
      <c r="C243" s="408" t="s">
        <v>547</v>
      </c>
    </row>
    <row r="244" spans="1:3" x14ac:dyDescent="0.25">
      <c r="A244" s="411" t="str">
        <f t="shared" si="3"/>
        <v>D975213-3C41202-D97</v>
      </c>
      <c r="B244" s="407" t="s">
        <v>600</v>
      </c>
      <c r="C244" s="408" t="s">
        <v>576</v>
      </c>
    </row>
    <row r="245" spans="1:3" x14ac:dyDescent="0.25">
      <c r="A245" s="411" t="str">
        <f t="shared" si="3"/>
        <v>D975006-2C40679-D97</v>
      </c>
      <c r="B245" s="407" t="s">
        <v>435</v>
      </c>
      <c r="C245" s="408" t="s">
        <v>436</v>
      </c>
    </row>
    <row r="246" spans="1:3" x14ac:dyDescent="0.25">
      <c r="A246" s="411" t="str">
        <f t="shared" si="3"/>
        <v>D975027-1C40679-D97</v>
      </c>
      <c r="B246" s="407" t="s">
        <v>500</v>
      </c>
      <c r="C246" s="408" t="s">
        <v>436</v>
      </c>
    </row>
    <row r="247" spans="1:3" x14ac:dyDescent="0.25">
      <c r="A247" s="411" t="str">
        <f t="shared" si="3"/>
        <v>D975056-1C40679-D97</v>
      </c>
      <c r="B247" s="407" t="s">
        <v>488</v>
      </c>
      <c r="C247" s="408" t="s">
        <v>436</v>
      </c>
    </row>
    <row r="248" spans="1:3" x14ac:dyDescent="0.25">
      <c r="A248" s="411" t="str">
        <f t="shared" si="3"/>
        <v>D975060-505C40679-D97</v>
      </c>
      <c r="B248" s="407" t="s">
        <v>501</v>
      </c>
      <c r="C248" s="408" t="s">
        <v>436</v>
      </c>
    </row>
    <row r="249" spans="1:3" x14ac:dyDescent="0.25">
      <c r="A249" s="411" t="str">
        <f t="shared" si="3"/>
        <v>D975066-1C40679-D97</v>
      </c>
      <c r="B249" s="407" t="s">
        <v>489</v>
      </c>
      <c r="C249" s="408" t="s">
        <v>436</v>
      </c>
    </row>
    <row r="250" spans="1:3" x14ac:dyDescent="0.25">
      <c r="A250" s="411" t="str">
        <f t="shared" si="3"/>
        <v>AD57912116C41199-2116</v>
      </c>
      <c r="B250" s="407" t="s">
        <v>601</v>
      </c>
      <c r="C250" s="408" t="s">
        <v>567</v>
      </c>
    </row>
    <row r="251" spans="1:3" x14ac:dyDescent="0.25">
      <c r="A251" s="411" t="str">
        <f t="shared" si="3"/>
        <v>AD58182116-1C41199-2116</v>
      </c>
      <c r="B251" s="407" t="s">
        <v>602</v>
      </c>
      <c r="C251" s="408" t="s">
        <v>567</v>
      </c>
    </row>
    <row r="252" spans="1:3" x14ac:dyDescent="0.25">
      <c r="A252" s="411" t="str">
        <f t="shared" si="3"/>
        <v>AD58182116-2C41199-2116</v>
      </c>
      <c r="B252" s="407" t="s">
        <v>603</v>
      </c>
      <c r="C252" s="408" t="s">
        <v>567</v>
      </c>
    </row>
    <row r="253" spans="1:3" x14ac:dyDescent="0.25">
      <c r="A253" s="411" t="str">
        <f t="shared" si="3"/>
        <v>AD58272116C41199-2116</v>
      </c>
      <c r="B253" s="407" t="s">
        <v>604</v>
      </c>
      <c r="C253" s="408" t="s">
        <v>567</v>
      </c>
    </row>
    <row r="254" spans="1:3" x14ac:dyDescent="0.25">
      <c r="A254" s="411" t="str">
        <f t="shared" si="3"/>
        <v>AD58552116C41199-2116</v>
      </c>
      <c r="B254" s="407" t="s">
        <v>605</v>
      </c>
      <c r="C254" s="408" t="s">
        <v>567</v>
      </c>
    </row>
    <row r="255" spans="1:3" x14ac:dyDescent="0.25">
      <c r="A255" s="411" t="str">
        <f t="shared" si="3"/>
        <v>AD58592116-1C41199-2116</v>
      </c>
      <c r="B255" s="407" t="s">
        <v>606</v>
      </c>
      <c r="C255" s="408" t="s">
        <v>567</v>
      </c>
    </row>
    <row r="256" spans="1:3" x14ac:dyDescent="0.25">
      <c r="A256" s="411" t="str">
        <f t="shared" si="3"/>
        <v>AD58592116-2C41199-2116</v>
      </c>
      <c r="B256" s="407" t="s">
        <v>607</v>
      </c>
      <c r="C256" s="408" t="s">
        <v>567</v>
      </c>
    </row>
    <row r="257" spans="1:3" x14ac:dyDescent="0.25">
      <c r="A257" s="411" t="str">
        <f t="shared" si="3"/>
        <v>AD58602116C41199-2116</v>
      </c>
      <c r="B257" s="407" t="s">
        <v>608</v>
      </c>
      <c r="C257" s="408" t="s">
        <v>567</v>
      </c>
    </row>
    <row r="258" spans="1:3" x14ac:dyDescent="0.25">
      <c r="A258" s="411" t="str">
        <f t="shared" ref="A258:A292" si="4">CONCATENATE(B258,C258)</f>
        <v>AD58632116C41199-2116</v>
      </c>
      <c r="B258" s="407" t="s">
        <v>609</v>
      </c>
      <c r="C258" s="408" t="s">
        <v>567</v>
      </c>
    </row>
    <row r="259" spans="1:3" x14ac:dyDescent="0.25">
      <c r="A259" s="411" t="str">
        <f t="shared" si="4"/>
        <v>AD58712116C41199-2116</v>
      </c>
      <c r="B259" s="407" t="s">
        <v>610</v>
      </c>
      <c r="C259" s="408" t="s">
        <v>567</v>
      </c>
    </row>
    <row r="260" spans="1:3" x14ac:dyDescent="0.25">
      <c r="A260" s="411" t="str">
        <f t="shared" si="4"/>
        <v>AD58792116C41199-2116</v>
      </c>
      <c r="B260" s="407" t="s">
        <v>611</v>
      </c>
      <c r="C260" s="408" t="s">
        <v>567</v>
      </c>
    </row>
    <row r="261" spans="1:3" x14ac:dyDescent="0.25">
      <c r="A261" s="411" t="str">
        <f t="shared" si="4"/>
        <v>AD58892116C41199-2116</v>
      </c>
      <c r="B261" s="407" t="s">
        <v>612</v>
      </c>
      <c r="C261" s="408" t="s">
        <v>567</v>
      </c>
    </row>
    <row r="262" spans="1:3" x14ac:dyDescent="0.25">
      <c r="A262" s="411" t="str">
        <f t="shared" si="4"/>
        <v>AD58942116C41199-2116</v>
      </c>
      <c r="B262" s="407" t="s">
        <v>613</v>
      </c>
      <c r="C262" s="408" t="s">
        <v>567</v>
      </c>
    </row>
    <row r="263" spans="1:3" x14ac:dyDescent="0.25">
      <c r="A263" s="411" t="str">
        <f t="shared" si="4"/>
        <v>AD58962116C41199-2116</v>
      </c>
      <c r="B263" s="407" t="s">
        <v>614</v>
      </c>
      <c r="C263" s="408" t="s">
        <v>567</v>
      </c>
    </row>
    <row r="264" spans="1:3" x14ac:dyDescent="0.25">
      <c r="A264" s="411" t="str">
        <f t="shared" si="4"/>
        <v>AD59132116-1C41199-2116</v>
      </c>
      <c r="B264" s="407" t="s">
        <v>615</v>
      </c>
      <c r="C264" s="408" t="s">
        <v>567</v>
      </c>
    </row>
    <row r="265" spans="1:3" x14ac:dyDescent="0.25">
      <c r="A265" s="411" t="str">
        <f t="shared" si="4"/>
        <v>AD59162116C41199-2116</v>
      </c>
      <c r="B265" s="407" t="s">
        <v>549</v>
      </c>
      <c r="C265" s="408" t="s">
        <v>567</v>
      </c>
    </row>
    <row r="266" spans="1:3" x14ac:dyDescent="0.25">
      <c r="A266" s="411" t="str">
        <f t="shared" si="4"/>
        <v>AD59202116C41199-2116</v>
      </c>
      <c r="B266" s="407" t="s">
        <v>616</v>
      </c>
      <c r="C266" s="408" t="s">
        <v>567</v>
      </c>
    </row>
    <row r="267" spans="1:3" x14ac:dyDescent="0.25">
      <c r="A267" s="411" t="str">
        <f t="shared" si="4"/>
        <v>AD59232116C41199-2116</v>
      </c>
      <c r="B267" s="407" t="s">
        <v>617</v>
      </c>
      <c r="C267" s="408" t="s">
        <v>567</v>
      </c>
    </row>
    <row r="268" spans="1:3" x14ac:dyDescent="0.25">
      <c r="A268" s="411" t="str">
        <f t="shared" si="4"/>
        <v>AD59312116-1C41199-2116</v>
      </c>
      <c r="B268" s="407" t="s">
        <v>618</v>
      </c>
      <c r="C268" s="408" t="s">
        <v>567</v>
      </c>
    </row>
    <row r="269" spans="1:3" x14ac:dyDescent="0.25">
      <c r="A269" s="411" t="str">
        <f t="shared" si="4"/>
        <v>AD59312116-2C41199-2116</v>
      </c>
      <c r="B269" s="407" t="s">
        <v>619</v>
      </c>
      <c r="C269" s="408" t="s">
        <v>567</v>
      </c>
    </row>
    <row r="270" spans="1:3" x14ac:dyDescent="0.25">
      <c r="A270" s="411" t="str">
        <f t="shared" si="4"/>
        <v>AD59352116C41199-2116</v>
      </c>
      <c r="B270" s="407" t="s">
        <v>620</v>
      </c>
      <c r="C270" s="408" t="s">
        <v>567</v>
      </c>
    </row>
    <row r="271" spans="1:3" x14ac:dyDescent="0.25">
      <c r="A271" s="411" t="str">
        <f t="shared" si="4"/>
        <v>AD59692116C41199-2116</v>
      </c>
      <c r="B271" s="407" t="s">
        <v>621</v>
      </c>
      <c r="C271" s="408" t="s">
        <v>567</v>
      </c>
    </row>
    <row r="272" spans="1:3" x14ac:dyDescent="0.25">
      <c r="A272" s="411" t="str">
        <f t="shared" si="4"/>
        <v>D975233-19C41202-D97</v>
      </c>
      <c r="B272" s="407" t="s">
        <v>622</v>
      </c>
      <c r="C272" s="408" t="s">
        <v>576</v>
      </c>
    </row>
    <row r="273" spans="1:3" x14ac:dyDescent="0.25">
      <c r="A273" s="411" t="str">
        <f t="shared" si="4"/>
        <v>D975233-20C41202-D97</v>
      </c>
      <c r="B273" s="407" t="s">
        <v>623</v>
      </c>
      <c r="C273" s="408" t="s">
        <v>576</v>
      </c>
    </row>
    <row r="274" spans="1:3" x14ac:dyDescent="0.25">
      <c r="A274" s="411" t="str">
        <f t="shared" si="4"/>
        <v>D975202-8C40679-D97</v>
      </c>
      <c r="B274" s="407" t="s">
        <v>483</v>
      </c>
      <c r="C274" s="408" t="s">
        <v>436</v>
      </c>
    </row>
    <row r="275" spans="1:3" x14ac:dyDescent="0.25">
      <c r="A275" s="411" t="str">
        <f t="shared" si="4"/>
        <v>D975206-9C40679-D97</v>
      </c>
      <c r="B275" s="407" t="s">
        <v>502</v>
      </c>
      <c r="C275" s="408" t="s">
        <v>436</v>
      </c>
    </row>
    <row r="276" spans="1:3" x14ac:dyDescent="0.25">
      <c r="A276" s="411" t="str">
        <f t="shared" si="4"/>
        <v>D975230-19C40679-D97</v>
      </c>
      <c r="B276" s="407" t="s">
        <v>390</v>
      </c>
      <c r="C276" s="408" t="s">
        <v>436</v>
      </c>
    </row>
    <row r="277" spans="1:3" x14ac:dyDescent="0.25">
      <c r="A277" s="411" t="str">
        <f t="shared" si="4"/>
        <v>D975048-1C40863-D97</v>
      </c>
      <c r="B277" s="407" t="s">
        <v>510</v>
      </c>
      <c r="C277" s="408" t="s">
        <v>421</v>
      </c>
    </row>
    <row r="278" spans="1:3" x14ac:dyDescent="0.25">
      <c r="A278" s="411" t="str">
        <f t="shared" si="4"/>
        <v>D975219-15C41202-D97</v>
      </c>
      <c r="B278" s="407" t="s">
        <v>624</v>
      </c>
      <c r="C278" s="408" t="s">
        <v>576</v>
      </c>
    </row>
    <row r="279" spans="1:3" x14ac:dyDescent="0.25">
      <c r="A279" s="411" t="str">
        <f t="shared" si="4"/>
        <v>D975222-6C41202-D97</v>
      </c>
      <c r="B279" s="407" t="s">
        <v>625</v>
      </c>
      <c r="C279" s="408" t="s">
        <v>576</v>
      </c>
    </row>
    <row r="280" spans="1:3" x14ac:dyDescent="0.25">
      <c r="A280" s="411" t="str">
        <f t="shared" si="4"/>
        <v>D975237-1C41202-D97</v>
      </c>
      <c r="B280" s="407" t="s">
        <v>626</v>
      </c>
      <c r="C280" s="408" t="s">
        <v>576</v>
      </c>
    </row>
    <row r="281" spans="1:3" x14ac:dyDescent="0.25">
      <c r="A281" s="411" t="str">
        <f t="shared" si="4"/>
        <v>D975237-3C41202-D97</v>
      </c>
      <c r="B281" s="407" t="s">
        <v>627</v>
      </c>
      <c r="C281" s="408" t="s">
        <v>576</v>
      </c>
    </row>
    <row r="282" spans="1:3" x14ac:dyDescent="0.25">
      <c r="A282" s="411" t="str">
        <f t="shared" si="4"/>
        <v>D975239-23C41202-D97</v>
      </c>
      <c r="B282" s="407" t="s">
        <v>628</v>
      </c>
      <c r="C282" s="408" t="s">
        <v>576</v>
      </c>
    </row>
    <row r="283" spans="1:3" x14ac:dyDescent="0.25">
      <c r="A283" s="411" t="str">
        <f t="shared" si="4"/>
        <v>D975205-16C41202-D97</v>
      </c>
      <c r="B283" s="407" t="s">
        <v>629</v>
      </c>
      <c r="C283" s="408" t="s">
        <v>576</v>
      </c>
    </row>
    <row r="284" spans="1:3" x14ac:dyDescent="0.25">
      <c r="A284" s="411" t="str">
        <f t="shared" si="4"/>
        <v>D975205-18C41202-D97</v>
      </c>
      <c r="B284" s="407" t="s">
        <v>630</v>
      </c>
      <c r="C284" s="408" t="s">
        <v>576</v>
      </c>
    </row>
    <row r="285" spans="1:3" x14ac:dyDescent="0.25">
      <c r="A285" s="411" t="str">
        <f t="shared" si="4"/>
        <v>D975205-3C41202-D97</v>
      </c>
      <c r="B285" s="407" t="s">
        <v>631</v>
      </c>
      <c r="C285" s="408" t="s">
        <v>576</v>
      </c>
    </row>
    <row r="286" spans="1:3" x14ac:dyDescent="0.25">
      <c r="A286" s="411" t="str">
        <f t="shared" si="4"/>
        <v>D975205-4C41202-D97</v>
      </c>
      <c r="B286" s="407" t="s">
        <v>632</v>
      </c>
      <c r="C286" s="408" t="s">
        <v>576</v>
      </c>
    </row>
    <row r="287" spans="1:3" x14ac:dyDescent="0.25">
      <c r="A287" s="411" t="str">
        <f t="shared" si="4"/>
        <v>D975205-7C41202-D97</v>
      </c>
      <c r="B287" s="407" t="s">
        <v>633</v>
      </c>
      <c r="C287" s="408" t="s">
        <v>576</v>
      </c>
    </row>
    <row r="288" spans="1:3" x14ac:dyDescent="0.25">
      <c r="A288" s="411" t="str">
        <f t="shared" si="4"/>
        <v>D975205-8C41202-D97</v>
      </c>
      <c r="B288" s="407" t="s">
        <v>634</v>
      </c>
      <c r="C288" s="408" t="s">
        <v>576</v>
      </c>
    </row>
    <row r="289" spans="1:3" x14ac:dyDescent="0.25">
      <c r="A289" s="411" t="str">
        <f t="shared" si="4"/>
        <v>D975026-15-301C40957-D97</v>
      </c>
      <c r="B289" s="407" t="s">
        <v>503</v>
      </c>
      <c r="C289" s="408" t="s">
        <v>476</v>
      </c>
    </row>
    <row r="290" spans="1:3" x14ac:dyDescent="0.25">
      <c r="A290" s="411" t="str">
        <f t="shared" si="4"/>
        <v>AD83202163C41087-G36</v>
      </c>
      <c r="B290" s="407" t="s">
        <v>635</v>
      </c>
      <c r="C290" s="408" t="s">
        <v>477</v>
      </c>
    </row>
    <row r="291" spans="1:3" x14ac:dyDescent="0.25">
      <c r="A291" s="411" t="str">
        <f t="shared" si="4"/>
        <v>G361140-7C39920-G36</v>
      </c>
      <c r="B291" s="407" t="s">
        <v>636</v>
      </c>
      <c r="C291" s="408" t="s">
        <v>637</v>
      </c>
    </row>
    <row r="292" spans="1:3" x14ac:dyDescent="0.25">
      <c r="A292" s="411" t="str">
        <f t="shared" si="4"/>
        <v>J111111C12345-J11</v>
      </c>
      <c r="B292" s="412" t="s">
        <v>641</v>
      </c>
      <c r="C292" s="411" t="s">
        <v>642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V451"/>
  <sheetViews>
    <sheetView showGridLines="0" tabSelected="1" zoomScale="70" zoomScaleNormal="70" zoomScaleSheetLayoutView="80" workbookViewId="0">
      <pane xSplit="4" ySplit="13" topLeftCell="E14" activePane="bottomRight" state="frozen"/>
      <selection activeCell="C20" sqref="C20"/>
      <selection pane="topRight" activeCell="C20" sqref="C20"/>
      <selection pane="bottomLeft" activeCell="C20" sqref="C20"/>
      <selection pane="bottomRight" activeCell="C38" sqref="C38:C40"/>
    </sheetView>
  </sheetViews>
  <sheetFormatPr baseColWidth="10" defaultColWidth="8" defaultRowHeight="13.8" x14ac:dyDescent="0.25"/>
  <cols>
    <col min="1" max="1" width="21.3984375" style="5" customWidth="1"/>
    <col min="2" max="3" width="20.69921875" style="67" customWidth="1"/>
    <col min="4" max="4" width="24.296875" style="67" bestFit="1" customWidth="1"/>
    <col min="5" max="16384" width="8" style="5"/>
  </cols>
  <sheetData>
    <row r="1" spans="1:22" s="3" customFormat="1" ht="18.75" customHeight="1" x14ac:dyDescent="0.25">
      <c r="A1" s="403">
        <f ca="1">TODAY()</f>
        <v>43257</v>
      </c>
      <c r="B1" s="478" t="s">
        <v>355</v>
      </c>
      <c r="C1" s="478"/>
      <c r="D1" s="413"/>
    </row>
    <row r="2" spans="1:22" s="3" customFormat="1" ht="12" customHeight="1" x14ac:dyDescent="0.25">
      <c r="A2" s="7"/>
      <c r="B2" s="8"/>
      <c r="C2" s="9"/>
      <c r="D2" s="9"/>
    </row>
    <row r="3" spans="1:22" s="3" customFormat="1" ht="12.75" customHeight="1" x14ac:dyDescent="0.25">
      <c r="A3" s="400"/>
      <c r="B3" s="14" t="s">
        <v>363</v>
      </c>
    </row>
    <row r="4" spans="1:22" s="3" customFormat="1" ht="12.75" customHeight="1" x14ac:dyDescent="0.25">
      <c r="A4" s="69"/>
      <c r="B4" s="14" t="s">
        <v>361</v>
      </c>
      <c r="C4" s="9"/>
      <c r="D4" s="9"/>
    </row>
    <row r="5" spans="1:22" s="3" customFormat="1" ht="12.75" customHeight="1" x14ac:dyDescent="0.25">
      <c r="A5" s="70"/>
      <c r="B5" s="14" t="s">
        <v>362</v>
      </c>
      <c r="C5" s="16"/>
      <c r="D5" s="16"/>
    </row>
    <row r="6" spans="1:22" s="3" customFormat="1" ht="12.75" customHeight="1" x14ac:dyDescent="0.25">
      <c r="A6" s="15"/>
      <c r="B6" s="14" t="s">
        <v>365</v>
      </c>
      <c r="C6" s="16"/>
      <c r="D6" s="16"/>
    </row>
    <row r="7" spans="1:22" s="3" customFormat="1" ht="12.75" customHeight="1" x14ac:dyDescent="0.25">
      <c r="A7" s="19"/>
      <c r="B7" s="14" t="s">
        <v>364</v>
      </c>
      <c r="C7" s="16"/>
      <c r="D7" s="16"/>
    </row>
    <row r="8" spans="1:22" s="3" customFormat="1" ht="9.75" customHeight="1" thickBot="1" x14ac:dyDescent="0.3">
      <c r="A8" s="4"/>
      <c r="B8" s="14"/>
      <c r="C8" s="16"/>
      <c r="D8" s="16"/>
    </row>
    <row r="9" spans="1:22" s="34" customFormat="1" ht="97.5" customHeight="1" x14ac:dyDescent="0.25">
      <c r="A9" s="393" t="s">
        <v>356</v>
      </c>
      <c r="B9" s="394" t="s">
        <v>354</v>
      </c>
      <c r="C9" s="394" t="s">
        <v>380</v>
      </c>
      <c r="D9" s="394" t="s">
        <v>640</v>
      </c>
      <c r="E9" s="33"/>
      <c r="F9" s="33"/>
      <c r="G9" s="33"/>
      <c r="H9" s="33"/>
      <c r="I9" s="33"/>
      <c r="J9" s="33"/>
      <c r="K9" s="33"/>
      <c r="L9" s="33"/>
      <c r="M9" s="33"/>
      <c r="N9" s="33"/>
      <c r="O9" s="33"/>
      <c r="P9" s="33"/>
      <c r="Q9" s="33"/>
      <c r="R9" s="33"/>
      <c r="S9" s="33"/>
      <c r="T9" s="33"/>
      <c r="U9" s="33"/>
      <c r="V9" s="33"/>
    </row>
    <row r="10" spans="1:22" s="34" customFormat="1" ht="17.25" customHeight="1" x14ac:dyDescent="0.25">
      <c r="A10" s="395"/>
      <c r="B10" s="392"/>
      <c r="C10" s="392"/>
      <c r="D10" s="392"/>
      <c r="E10" s="33"/>
      <c r="F10" s="33"/>
      <c r="G10" s="33"/>
      <c r="H10" s="33"/>
      <c r="I10" s="33"/>
      <c r="J10" s="33"/>
      <c r="K10" s="33"/>
      <c r="L10" s="33"/>
      <c r="M10" s="33"/>
      <c r="N10" s="33"/>
      <c r="O10" s="33"/>
      <c r="P10" s="33"/>
      <c r="Q10" s="33"/>
      <c r="R10" s="33"/>
      <c r="S10" s="33"/>
      <c r="T10" s="33"/>
      <c r="U10" s="33"/>
      <c r="V10" s="33"/>
    </row>
    <row r="11" spans="1:22" s="48" customFormat="1" ht="16.5" customHeight="1" x14ac:dyDescent="0.25">
      <c r="A11" s="396"/>
      <c r="B11" s="397"/>
      <c r="C11" s="397"/>
      <c r="D11" s="397"/>
    </row>
    <row r="12" spans="1:22" s="48" customFormat="1" ht="16.5" customHeight="1" thickBot="1" x14ac:dyDescent="0.3">
      <c r="A12" s="401"/>
      <c r="B12" s="402"/>
      <c r="C12" s="402"/>
      <c r="D12" s="402"/>
    </row>
    <row r="13" spans="1:22" s="48" customFormat="1" ht="16.5" customHeight="1" thickBot="1" x14ac:dyDescent="0.3">
      <c r="A13" s="398"/>
      <c r="B13" s="399"/>
      <c r="C13" s="399"/>
      <c r="D13" s="399"/>
    </row>
    <row r="14" spans="1:22" s="3" customFormat="1" ht="18" customHeight="1" thickBot="1" x14ac:dyDescent="0.3">
      <c r="A14" s="476" t="e">
        <f>VLOOKUP(B14,Base!B:C,8,FALSE)</f>
        <v>#REF!</v>
      </c>
      <c r="B14" s="477" t="str">
        <f>VLOOKUP(D14,Base!A:C,2,FALSE)</f>
        <v>AD54472115</v>
      </c>
      <c r="C14" s="477" t="str">
        <f>VLOOKUP(D14,Base!A:C,3,FALSE)</f>
        <v>C39824-PRD</v>
      </c>
      <c r="D14" s="470" t="s">
        <v>779</v>
      </c>
      <c r="E14" s="5"/>
      <c r="F14" s="5"/>
      <c r="G14" s="5"/>
      <c r="H14" s="5"/>
      <c r="I14" s="5"/>
      <c r="J14" s="5"/>
      <c r="K14" s="5"/>
      <c r="L14" s="5"/>
      <c r="M14" s="5"/>
      <c r="N14" s="5"/>
      <c r="O14" s="5"/>
      <c r="P14" s="5"/>
      <c r="Q14" s="5"/>
      <c r="R14" s="5"/>
      <c r="S14" s="5"/>
      <c r="T14" s="5"/>
      <c r="U14" s="5"/>
      <c r="V14" s="5"/>
    </row>
    <row r="15" spans="1:22" s="3" customFormat="1" ht="18" customHeight="1" thickBot="1" x14ac:dyDescent="0.3">
      <c r="A15" s="476"/>
      <c r="B15" s="477"/>
      <c r="C15" s="477"/>
      <c r="D15" s="471"/>
      <c r="E15" s="5"/>
      <c r="F15" s="5"/>
      <c r="G15" s="5"/>
      <c r="H15" s="5"/>
      <c r="I15" s="5"/>
      <c r="J15" s="5"/>
      <c r="K15" s="5"/>
      <c r="L15" s="5"/>
      <c r="M15" s="5"/>
      <c r="N15" s="5"/>
      <c r="O15" s="5"/>
      <c r="P15" s="5"/>
      <c r="Q15" s="5"/>
      <c r="R15" s="5"/>
      <c r="S15" s="5"/>
      <c r="T15" s="5"/>
      <c r="U15" s="5"/>
      <c r="V15" s="5"/>
    </row>
    <row r="16" spans="1:22" s="3" customFormat="1" ht="18" customHeight="1" thickBot="1" x14ac:dyDescent="0.3">
      <c r="A16" s="476"/>
      <c r="B16" s="477"/>
      <c r="C16" s="477"/>
      <c r="D16" s="472"/>
      <c r="E16" s="5"/>
      <c r="F16" s="5"/>
      <c r="G16" s="5"/>
      <c r="H16" s="5"/>
      <c r="I16" s="5"/>
      <c r="J16" s="5"/>
      <c r="K16" s="5"/>
      <c r="L16" s="5"/>
      <c r="M16" s="5"/>
      <c r="N16" s="5"/>
      <c r="O16" s="5"/>
      <c r="P16" s="5"/>
      <c r="Q16" s="5"/>
      <c r="R16" s="5"/>
      <c r="S16" s="5"/>
      <c r="T16" s="5"/>
      <c r="U16" s="5"/>
      <c r="V16" s="5"/>
    </row>
    <row r="17" spans="1:22" s="3" customFormat="1" ht="18" customHeight="1" thickBot="1" x14ac:dyDescent="0.3">
      <c r="A17" s="476" t="e">
        <f>VLOOKUP(B17,Base!B:C,8,FALSE)</f>
        <v>#REF!</v>
      </c>
      <c r="B17" s="477" t="str">
        <f>VLOOKUP(D17,Base!A:C,2,FALSE)</f>
        <v>D975230-16</v>
      </c>
      <c r="C17" s="477" t="str">
        <f>VLOOKUP(D17,Base!A:C,3,FALSE)</f>
        <v>C39711-D97</v>
      </c>
      <c r="D17" s="470" t="s">
        <v>643</v>
      </c>
      <c r="E17" s="5"/>
      <c r="F17" s="5"/>
      <c r="G17" s="5"/>
      <c r="H17" s="5"/>
      <c r="I17" s="5"/>
      <c r="J17" s="5"/>
      <c r="K17" s="5"/>
      <c r="L17" s="5"/>
      <c r="M17" s="5"/>
      <c r="N17" s="5"/>
      <c r="O17" s="5"/>
      <c r="P17" s="5"/>
      <c r="Q17" s="5"/>
      <c r="R17" s="5"/>
      <c r="S17" s="5"/>
      <c r="T17" s="5"/>
      <c r="U17" s="5"/>
      <c r="V17" s="5"/>
    </row>
    <row r="18" spans="1:22" s="3" customFormat="1" ht="18" customHeight="1" thickBot="1" x14ac:dyDescent="0.3">
      <c r="A18" s="476"/>
      <c r="B18" s="477"/>
      <c r="C18" s="477"/>
      <c r="D18" s="471"/>
      <c r="E18" s="5"/>
      <c r="F18" s="5"/>
      <c r="G18" s="5"/>
      <c r="H18" s="5"/>
      <c r="I18" s="5"/>
      <c r="J18" s="5"/>
      <c r="K18" s="5"/>
      <c r="L18" s="5"/>
      <c r="M18" s="5"/>
      <c r="N18" s="5"/>
      <c r="O18" s="5"/>
      <c r="P18" s="5"/>
      <c r="Q18" s="5"/>
      <c r="R18" s="5"/>
      <c r="S18" s="5"/>
      <c r="T18" s="5"/>
      <c r="U18" s="5"/>
      <c r="V18" s="5"/>
    </row>
    <row r="19" spans="1:22" s="3" customFormat="1" ht="18" customHeight="1" thickBot="1" x14ac:dyDescent="0.3">
      <c r="A19" s="476"/>
      <c r="B19" s="477"/>
      <c r="C19" s="477"/>
      <c r="D19" s="472"/>
      <c r="E19" s="5"/>
      <c r="F19" s="5"/>
      <c r="G19" s="5"/>
      <c r="H19" s="5"/>
      <c r="I19" s="5"/>
      <c r="J19" s="5"/>
      <c r="K19" s="5"/>
      <c r="L19" s="5"/>
      <c r="M19" s="5"/>
      <c r="N19" s="5"/>
      <c r="O19" s="5"/>
      <c r="P19" s="5"/>
      <c r="Q19" s="5"/>
      <c r="R19" s="5"/>
      <c r="S19" s="5"/>
      <c r="T19" s="5"/>
      <c r="U19" s="5"/>
      <c r="V19" s="5"/>
    </row>
    <row r="20" spans="1:22" s="3" customFormat="1" ht="18" hidden="1" customHeight="1" thickBot="1" x14ac:dyDescent="0.3">
      <c r="A20" s="476" t="e">
        <f>VLOOKUP(B20,Base!B:C,8,FALSE)</f>
        <v>#REF!</v>
      </c>
      <c r="B20" s="477" t="str">
        <f>VLOOKUP(D20,Base!A:C,2,FALSE)</f>
        <v>D975062-601</v>
      </c>
      <c r="C20" s="477" t="str">
        <f>VLOOKUP(D20,Base!A:C,3,FALSE)</f>
        <v>C39553-D97</v>
      </c>
      <c r="D20" s="414" t="s">
        <v>644</v>
      </c>
      <c r="E20" s="5"/>
      <c r="F20" s="5"/>
      <c r="G20" s="5"/>
      <c r="H20" s="5"/>
      <c r="I20" s="5"/>
      <c r="J20" s="5"/>
      <c r="K20" s="5"/>
      <c r="L20" s="5"/>
      <c r="M20" s="5"/>
      <c r="N20" s="5"/>
      <c r="O20" s="5"/>
      <c r="P20" s="5"/>
      <c r="Q20" s="5"/>
      <c r="R20" s="5"/>
      <c r="S20" s="5"/>
      <c r="T20" s="5"/>
      <c r="U20" s="5"/>
      <c r="V20" s="5"/>
    </row>
    <row r="21" spans="1:22" s="3" customFormat="1" ht="18" hidden="1" customHeight="1" thickBot="1" x14ac:dyDescent="0.3">
      <c r="A21" s="476"/>
      <c r="B21" s="477"/>
      <c r="C21" s="477"/>
      <c r="D21" s="415"/>
      <c r="E21" s="5"/>
      <c r="F21" s="5"/>
      <c r="G21" s="5"/>
      <c r="H21" s="5"/>
      <c r="I21" s="5"/>
      <c r="J21" s="5"/>
      <c r="K21" s="5"/>
      <c r="L21" s="5"/>
      <c r="M21" s="5"/>
      <c r="N21" s="5"/>
      <c r="O21" s="5"/>
      <c r="P21" s="5"/>
      <c r="Q21" s="5"/>
      <c r="R21" s="5"/>
      <c r="S21" s="5"/>
      <c r="T21" s="5"/>
      <c r="U21" s="5"/>
      <c r="V21" s="5"/>
    </row>
    <row r="22" spans="1:22" s="3" customFormat="1" ht="18" hidden="1" customHeight="1" thickBot="1" x14ac:dyDescent="0.3">
      <c r="A22" s="476"/>
      <c r="B22" s="477"/>
      <c r="C22" s="477"/>
      <c r="D22" s="416"/>
      <c r="E22" s="5"/>
      <c r="F22" s="5"/>
      <c r="G22" s="5"/>
      <c r="H22" s="5"/>
      <c r="I22" s="5"/>
      <c r="J22" s="5"/>
      <c r="K22" s="5"/>
      <c r="L22" s="5"/>
      <c r="M22" s="5"/>
      <c r="N22" s="5"/>
      <c r="O22" s="5"/>
      <c r="P22" s="5"/>
      <c r="Q22" s="5"/>
      <c r="R22" s="5"/>
      <c r="S22" s="5"/>
      <c r="T22" s="5"/>
      <c r="U22" s="5"/>
      <c r="V22" s="5"/>
    </row>
    <row r="23" spans="1:22" ht="18" customHeight="1" thickBot="1" x14ac:dyDescent="0.3">
      <c r="A23" s="476" t="e">
        <f>VLOOKUP(B23,Base!B:C,8,FALSE)</f>
        <v>#REF!</v>
      </c>
      <c r="B23" s="477" t="str">
        <f>VLOOKUP(D23,Base!A:C,2,FALSE)</f>
        <v>AD52822115-226</v>
      </c>
      <c r="C23" s="477" t="str">
        <f>VLOOKUP(D23,Base!A:C,3,FALSE)</f>
        <v>C39824-PRD</v>
      </c>
      <c r="D23" s="470" t="s">
        <v>645</v>
      </c>
    </row>
    <row r="24" spans="1:22" ht="18" customHeight="1" thickBot="1" x14ac:dyDescent="0.3">
      <c r="A24" s="476"/>
      <c r="B24" s="477"/>
      <c r="C24" s="477"/>
      <c r="D24" s="471"/>
    </row>
    <row r="25" spans="1:22" s="3" customFormat="1" ht="18" customHeight="1" thickBot="1" x14ac:dyDescent="0.3">
      <c r="A25" s="476"/>
      <c r="B25" s="477"/>
      <c r="C25" s="477"/>
      <c r="D25" s="472"/>
      <c r="E25" s="5"/>
      <c r="F25" s="5"/>
      <c r="G25" s="5"/>
      <c r="H25" s="5"/>
      <c r="I25" s="5"/>
      <c r="J25" s="5"/>
      <c r="K25" s="5"/>
      <c r="L25" s="5"/>
      <c r="M25" s="5"/>
      <c r="N25" s="5"/>
      <c r="O25" s="5"/>
      <c r="P25" s="5"/>
      <c r="Q25" s="5"/>
      <c r="R25" s="5"/>
      <c r="S25" s="5"/>
      <c r="T25" s="5"/>
      <c r="U25" s="5"/>
      <c r="V25" s="5"/>
    </row>
    <row r="26" spans="1:22" ht="18" hidden="1" customHeight="1" thickBot="1" x14ac:dyDescent="0.3">
      <c r="A26" s="476" t="e">
        <f>VLOOKUP(B26,Base!B:C,8,FALSE)</f>
        <v>#REF!</v>
      </c>
      <c r="B26" s="477" t="str">
        <f>VLOOKUP(D26,Base!A:C,2,FALSE)</f>
        <v>G361137-4-301</v>
      </c>
      <c r="C26" s="477" t="str">
        <f>VLOOKUP(D26,Base!A:C,3,FALSE)</f>
        <v>C40033-G36</v>
      </c>
      <c r="D26" s="414" t="s">
        <v>646</v>
      </c>
    </row>
    <row r="27" spans="1:22" ht="18" hidden="1" customHeight="1" thickBot="1" x14ac:dyDescent="0.3">
      <c r="A27" s="476"/>
      <c r="B27" s="477"/>
      <c r="C27" s="477"/>
      <c r="D27" s="415"/>
    </row>
    <row r="28" spans="1:22" s="3" customFormat="1" ht="18" hidden="1" customHeight="1" thickBot="1" x14ac:dyDescent="0.3">
      <c r="A28" s="476"/>
      <c r="B28" s="477"/>
      <c r="C28" s="477"/>
      <c r="D28" s="416"/>
      <c r="E28" s="5"/>
      <c r="F28" s="5"/>
      <c r="G28" s="5"/>
      <c r="H28" s="5"/>
      <c r="I28" s="5"/>
      <c r="J28" s="5"/>
      <c r="K28" s="5"/>
      <c r="L28" s="5"/>
      <c r="M28" s="5"/>
      <c r="N28" s="5"/>
      <c r="O28" s="5"/>
      <c r="P28" s="5"/>
      <c r="Q28" s="5"/>
      <c r="R28" s="5"/>
      <c r="S28" s="5"/>
      <c r="T28" s="5"/>
      <c r="U28" s="5"/>
      <c r="V28" s="5"/>
    </row>
    <row r="29" spans="1:22" ht="18" hidden="1" customHeight="1" thickBot="1" x14ac:dyDescent="0.3">
      <c r="A29" s="476" t="e">
        <f>VLOOKUP(B29,Base!B:C,8,FALSE)</f>
        <v>#REF!</v>
      </c>
      <c r="B29" s="477" t="str">
        <f>VLOOKUP(D29,Base!A:C,2,FALSE)</f>
        <v>D975202-5</v>
      </c>
      <c r="C29" s="477" t="str">
        <f>VLOOKUP(D29,Base!A:C,3,FALSE)</f>
        <v>C39709-D97</v>
      </c>
      <c r="D29" s="414" t="s">
        <v>647</v>
      </c>
    </row>
    <row r="30" spans="1:22" ht="18" hidden="1" customHeight="1" thickBot="1" x14ac:dyDescent="0.3">
      <c r="A30" s="476"/>
      <c r="B30" s="477"/>
      <c r="C30" s="477"/>
      <c r="D30" s="415"/>
    </row>
    <row r="31" spans="1:22" s="3" customFormat="1" ht="18" hidden="1" customHeight="1" thickBot="1" x14ac:dyDescent="0.3">
      <c r="A31" s="476"/>
      <c r="B31" s="477"/>
      <c r="C31" s="477"/>
      <c r="D31" s="416"/>
      <c r="E31" s="5"/>
      <c r="F31" s="5"/>
      <c r="G31" s="5"/>
      <c r="H31" s="5"/>
      <c r="I31" s="5"/>
      <c r="J31" s="5"/>
      <c r="K31" s="5"/>
      <c r="L31" s="5"/>
      <c r="M31" s="5"/>
      <c r="N31" s="5"/>
      <c r="O31" s="5"/>
      <c r="P31" s="5"/>
      <c r="Q31" s="5"/>
      <c r="R31" s="5"/>
      <c r="S31" s="5"/>
      <c r="T31" s="5"/>
      <c r="U31" s="5"/>
      <c r="V31" s="5"/>
    </row>
    <row r="32" spans="1:22" ht="18" hidden="1" customHeight="1" thickBot="1" x14ac:dyDescent="0.3">
      <c r="A32" s="476" t="e">
        <f>VLOOKUP(B32,Base!B:C,8,FALSE)</f>
        <v>#REF!</v>
      </c>
      <c r="B32" s="477" t="str">
        <f>VLOOKUP(D32,Base!A:C,2,FALSE)</f>
        <v>AD57862127</v>
      </c>
      <c r="C32" s="477" t="str">
        <f>VLOOKUP(D32,Base!A:C,3,FALSE)</f>
        <v>C39921-PRD</v>
      </c>
      <c r="D32" s="414" t="s">
        <v>648</v>
      </c>
    </row>
    <row r="33" spans="1:22" ht="18" hidden="1" customHeight="1" thickBot="1" x14ac:dyDescent="0.3">
      <c r="A33" s="476"/>
      <c r="B33" s="477"/>
      <c r="C33" s="477"/>
      <c r="D33" s="415"/>
    </row>
    <row r="34" spans="1:22" s="3" customFormat="1" ht="18" hidden="1" customHeight="1" thickBot="1" x14ac:dyDescent="0.3">
      <c r="A34" s="476"/>
      <c r="B34" s="477"/>
      <c r="C34" s="477"/>
      <c r="D34" s="416"/>
      <c r="E34" s="5"/>
      <c r="F34" s="5"/>
      <c r="G34" s="5"/>
      <c r="H34" s="5"/>
      <c r="I34" s="5"/>
      <c r="J34" s="5"/>
      <c r="K34" s="5"/>
      <c r="L34" s="5"/>
      <c r="M34" s="5"/>
      <c r="N34" s="5"/>
      <c r="O34" s="5"/>
      <c r="P34" s="5"/>
      <c r="Q34" s="5"/>
      <c r="R34" s="5"/>
      <c r="S34" s="5"/>
      <c r="T34" s="5"/>
      <c r="U34" s="5"/>
      <c r="V34" s="5"/>
    </row>
    <row r="35" spans="1:22" ht="18" hidden="1" customHeight="1" thickBot="1" x14ac:dyDescent="0.3">
      <c r="A35" s="476" t="e">
        <f>VLOOKUP(B35,Base!B:C,8,FALSE)</f>
        <v>#REF!</v>
      </c>
      <c r="B35" s="477" t="str">
        <f>VLOOKUP(D35,Base!A:C,2,FALSE)</f>
        <v>AD32451975</v>
      </c>
      <c r="C35" s="477" t="str">
        <f>VLOOKUP(D35,Base!A:C,3,FALSE)</f>
        <v>C39921-PRD</v>
      </c>
      <c r="D35" s="414" t="s">
        <v>649</v>
      </c>
    </row>
    <row r="36" spans="1:22" ht="18" hidden="1" customHeight="1" thickBot="1" x14ac:dyDescent="0.3">
      <c r="A36" s="476"/>
      <c r="B36" s="477"/>
      <c r="C36" s="477"/>
      <c r="D36" s="415"/>
    </row>
    <row r="37" spans="1:22" s="3" customFormat="1" ht="18" hidden="1" customHeight="1" thickBot="1" x14ac:dyDescent="0.3">
      <c r="A37" s="476"/>
      <c r="B37" s="477"/>
      <c r="C37" s="477"/>
      <c r="D37" s="416"/>
      <c r="E37" s="5"/>
      <c r="F37" s="5"/>
      <c r="G37" s="5"/>
      <c r="H37" s="5"/>
      <c r="I37" s="5"/>
      <c r="J37" s="5"/>
      <c r="K37" s="5"/>
      <c r="L37" s="5"/>
      <c r="M37" s="5"/>
      <c r="N37" s="5"/>
      <c r="O37" s="5"/>
      <c r="P37" s="5"/>
      <c r="Q37" s="5"/>
      <c r="R37" s="5"/>
      <c r="S37" s="5"/>
      <c r="T37" s="5"/>
      <c r="U37" s="5"/>
      <c r="V37" s="5"/>
    </row>
    <row r="38" spans="1:22" ht="18" customHeight="1" thickBot="1" x14ac:dyDescent="0.3">
      <c r="A38" s="476" t="e">
        <f>VLOOKUP(B38,Base!B:C,8,FALSE)</f>
        <v>#REF!</v>
      </c>
      <c r="B38" s="477" t="str">
        <f>VLOOKUP(D38,Base!A:C,2,FALSE)</f>
        <v>D975230-19</v>
      </c>
      <c r="C38" s="477" t="str">
        <f>VLOOKUP(D38,Base!A:C,3,FALSE)</f>
        <v>C40148-D97</v>
      </c>
      <c r="D38" s="470" t="s">
        <v>650</v>
      </c>
    </row>
    <row r="39" spans="1:22" ht="18" customHeight="1" thickBot="1" x14ac:dyDescent="0.3">
      <c r="A39" s="476"/>
      <c r="B39" s="477"/>
      <c r="C39" s="477"/>
      <c r="D39" s="471"/>
    </row>
    <row r="40" spans="1:22" s="3" customFormat="1" ht="18" customHeight="1" thickBot="1" x14ac:dyDescent="0.3">
      <c r="A40" s="476"/>
      <c r="B40" s="477"/>
      <c r="C40" s="477"/>
      <c r="D40" s="472"/>
      <c r="E40" s="5"/>
      <c r="F40" s="5"/>
      <c r="G40" s="5"/>
      <c r="H40" s="5"/>
      <c r="I40" s="5"/>
      <c r="J40" s="5"/>
      <c r="K40" s="5"/>
      <c r="L40" s="5"/>
      <c r="M40" s="5"/>
      <c r="N40" s="5"/>
      <c r="O40" s="5"/>
      <c r="P40" s="5"/>
      <c r="Q40" s="5"/>
      <c r="R40" s="5"/>
      <c r="S40" s="5"/>
      <c r="T40" s="5"/>
      <c r="U40" s="5"/>
      <c r="V40" s="5"/>
    </row>
    <row r="41" spans="1:22" ht="18" customHeight="1" thickBot="1" x14ac:dyDescent="0.3">
      <c r="A41" s="476" t="e">
        <f>VLOOKUP(B41,Base!B:C,8,FALSE)</f>
        <v>#REF!</v>
      </c>
      <c r="B41" s="477" t="str">
        <f>VLOOKUP(D41,Base!A:C,2,FALSE)</f>
        <v>AD59302137-3</v>
      </c>
      <c r="C41" s="477" t="str">
        <f>VLOOKUP(D41,Base!A:C,3,FALSE)</f>
        <v>C41067-2137</v>
      </c>
      <c r="D41" s="470" t="s">
        <v>651</v>
      </c>
    </row>
    <row r="42" spans="1:22" ht="18" customHeight="1" thickBot="1" x14ac:dyDescent="0.3">
      <c r="A42" s="476"/>
      <c r="B42" s="477"/>
      <c r="C42" s="477"/>
      <c r="D42" s="471"/>
    </row>
    <row r="43" spans="1:22" s="3" customFormat="1" ht="18" customHeight="1" thickBot="1" x14ac:dyDescent="0.3">
      <c r="A43" s="476"/>
      <c r="B43" s="477"/>
      <c r="C43" s="477"/>
      <c r="D43" s="472"/>
      <c r="E43" s="5"/>
      <c r="F43" s="5"/>
      <c r="G43" s="5"/>
      <c r="H43" s="5"/>
      <c r="I43" s="5"/>
      <c r="J43" s="5"/>
      <c r="K43" s="5"/>
      <c r="L43" s="5"/>
      <c r="M43" s="5"/>
      <c r="N43" s="5"/>
      <c r="O43" s="5"/>
      <c r="P43" s="5"/>
      <c r="Q43" s="5"/>
      <c r="R43" s="5"/>
      <c r="S43" s="5"/>
      <c r="T43" s="5"/>
      <c r="U43" s="5"/>
      <c r="V43" s="5"/>
    </row>
    <row r="44" spans="1:22" ht="18" hidden="1" customHeight="1" thickBot="1" x14ac:dyDescent="0.3">
      <c r="A44" s="476" t="e">
        <f>VLOOKUP(B44,Base!B:C,8,FALSE)</f>
        <v>#REF!</v>
      </c>
      <c r="B44" s="477" t="str">
        <f>VLOOKUP(D44,Base!A:C,2,FALSE)</f>
        <v>G361137-1-301</v>
      </c>
      <c r="C44" s="477" t="str">
        <f>VLOOKUP(D44,Base!A:C,3,FALSE)</f>
        <v>C340235-PRD</v>
      </c>
      <c r="D44" s="414" t="s">
        <v>652</v>
      </c>
    </row>
    <row r="45" spans="1:22" ht="18" hidden="1" customHeight="1" thickBot="1" x14ac:dyDescent="0.3">
      <c r="A45" s="476"/>
      <c r="B45" s="477"/>
      <c r="C45" s="477"/>
      <c r="D45" s="415"/>
    </row>
    <row r="46" spans="1:22" s="3" customFormat="1" ht="18" hidden="1" customHeight="1" thickBot="1" x14ac:dyDescent="0.3">
      <c r="A46" s="476"/>
      <c r="B46" s="477"/>
      <c r="C46" s="477"/>
      <c r="D46" s="416"/>
      <c r="E46" s="5"/>
      <c r="F46" s="5"/>
      <c r="G46" s="5"/>
      <c r="H46" s="5"/>
      <c r="I46" s="5"/>
      <c r="J46" s="5"/>
      <c r="K46" s="5"/>
      <c r="L46" s="5"/>
      <c r="M46" s="5"/>
      <c r="N46" s="5"/>
      <c r="O46" s="5"/>
      <c r="P46" s="5"/>
      <c r="Q46" s="5"/>
      <c r="R46" s="5"/>
      <c r="S46" s="5"/>
      <c r="T46" s="5"/>
      <c r="U46" s="5"/>
      <c r="V46" s="5"/>
    </row>
    <row r="47" spans="1:22" ht="18" hidden="1" customHeight="1" thickBot="1" x14ac:dyDescent="0.3">
      <c r="A47" s="476" t="e">
        <f>VLOOKUP(B47,Base!B:C,8,FALSE)</f>
        <v>#REF!</v>
      </c>
      <c r="B47" s="477" t="str">
        <f>VLOOKUP(D47,Base!A:C,2,FALSE)</f>
        <v>AD70732137</v>
      </c>
      <c r="C47" s="477" t="str">
        <f>VLOOKUP(D47,Base!A:C,3,FALSE)</f>
        <v>C340235-PRD</v>
      </c>
      <c r="D47" s="414" t="s">
        <v>653</v>
      </c>
    </row>
    <row r="48" spans="1:22" ht="18" hidden="1" customHeight="1" thickBot="1" x14ac:dyDescent="0.3">
      <c r="A48" s="476"/>
      <c r="B48" s="477"/>
      <c r="C48" s="477"/>
      <c r="D48" s="415"/>
    </row>
    <row r="49" spans="1:22" s="3" customFormat="1" ht="18" hidden="1" customHeight="1" thickBot="1" x14ac:dyDescent="0.3">
      <c r="A49" s="476"/>
      <c r="B49" s="477"/>
      <c r="C49" s="477"/>
      <c r="D49" s="416"/>
      <c r="E49" s="5"/>
      <c r="F49" s="5"/>
      <c r="G49" s="5"/>
      <c r="H49" s="5"/>
      <c r="I49" s="5"/>
      <c r="J49" s="5"/>
      <c r="K49" s="5"/>
      <c r="L49" s="5"/>
      <c r="M49" s="5"/>
      <c r="N49" s="5"/>
      <c r="O49" s="5"/>
      <c r="P49" s="5"/>
      <c r="Q49" s="5"/>
      <c r="R49" s="5"/>
      <c r="S49" s="5"/>
      <c r="T49" s="5"/>
      <c r="U49" s="5"/>
      <c r="V49" s="5"/>
    </row>
    <row r="50" spans="1:22" ht="18" hidden="1" customHeight="1" thickBot="1" x14ac:dyDescent="0.3">
      <c r="A50" s="476" t="e">
        <f>VLOOKUP(B50,Base!B:C,8,FALSE)</f>
        <v>#REF!</v>
      </c>
      <c r="B50" s="477" t="str">
        <f>VLOOKUP(D50,Base!A:C,2,FALSE)</f>
        <v>D975062-601</v>
      </c>
      <c r="C50" s="477" t="str">
        <f>VLOOKUP(D50,Base!A:C,3,FALSE)</f>
        <v>C40392-D97</v>
      </c>
      <c r="D50" s="414" t="s">
        <v>654</v>
      </c>
    </row>
    <row r="51" spans="1:22" ht="18" hidden="1" customHeight="1" thickBot="1" x14ac:dyDescent="0.3">
      <c r="A51" s="476"/>
      <c r="B51" s="477"/>
      <c r="C51" s="477"/>
      <c r="D51" s="415"/>
    </row>
    <row r="52" spans="1:22" s="3" customFormat="1" ht="18" hidden="1" customHeight="1" thickBot="1" x14ac:dyDescent="0.3">
      <c r="A52" s="476"/>
      <c r="B52" s="477"/>
      <c r="C52" s="477"/>
      <c r="D52" s="416"/>
      <c r="E52" s="5"/>
      <c r="F52" s="5"/>
      <c r="G52" s="5"/>
      <c r="H52" s="5"/>
      <c r="I52" s="5"/>
      <c r="J52" s="5"/>
      <c r="K52" s="5"/>
      <c r="L52" s="5"/>
      <c r="M52" s="5"/>
      <c r="N52" s="5"/>
      <c r="O52" s="5"/>
      <c r="P52" s="5"/>
      <c r="Q52" s="5"/>
      <c r="R52" s="5"/>
      <c r="S52" s="5"/>
      <c r="T52" s="5"/>
      <c r="U52" s="5"/>
      <c r="V52" s="5"/>
    </row>
    <row r="53" spans="1:22" ht="18" hidden="1" customHeight="1" thickBot="1" x14ac:dyDescent="0.3">
      <c r="A53" s="476" t="e">
        <f>VLOOKUP(B53,Base!B:C,8,FALSE)</f>
        <v>#REF!</v>
      </c>
      <c r="B53" s="477" t="str">
        <f>VLOOKUP(D53,Base!A:C,2,FALSE)</f>
        <v>AD28551624</v>
      </c>
      <c r="C53" s="477" t="str">
        <f>VLOOKUP(D53,Base!A:C,3,FALSE)</f>
        <v>C40234-2127</v>
      </c>
      <c r="D53" s="414" t="s">
        <v>655</v>
      </c>
    </row>
    <row r="54" spans="1:22" ht="18" hidden="1" customHeight="1" thickBot="1" x14ac:dyDescent="0.3">
      <c r="A54" s="476"/>
      <c r="B54" s="477"/>
      <c r="C54" s="477"/>
      <c r="D54" s="415"/>
    </row>
    <row r="55" spans="1:22" s="3" customFormat="1" ht="18" hidden="1" customHeight="1" thickBot="1" x14ac:dyDescent="0.3">
      <c r="A55" s="476"/>
      <c r="B55" s="477"/>
      <c r="C55" s="477"/>
      <c r="D55" s="416"/>
      <c r="E55" s="5"/>
      <c r="F55" s="5"/>
      <c r="G55" s="5"/>
      <c r="H55" s="5"/>
      <c r="I55" s="5"/>
      <c r="J55" s="5"/>
      <c r="K55" s="5"/>
      <c r="L55" s="5"/>
      <c r="M55" s="5"/>
      <c r="N55" s="5"/>
      <c r="O55" s="5"/>
      <c r="P55" s="5"/>
      <c r="Q55" s="5"/>
      <c r="R55" s="5"/>
      <c r="S55" s="5"/>
      <c r="T55" s="5"/>
      <c r="U55" s="5"/>
      <c r="V55" s="5"/>
    </row>
    <row r="56" spans="1:22" ht="18" hidden="1" customHeight="1" thickBot="1" x14ac:dyDescent="0.3">
      <c r="A56" s="476" t="e">
        <f>VLOOKUP(B56,Base!B:C,8,FALSE)</f>
        <v>#REF!</v>
      </c>
      <c r="B56" s="477" t="str">
        <f>VLOOKUP(D56,Base!A:C,2,FALSE)</f>
        <v>AD28581624</v>
      </c>
      <c r="C56" s="477" t="str">
        <f>VLOOKUP(D56,Base!A:C,3,FALSE)</f>
        <v>C40234-2127</v>
      </c>
      <c r="D56" s="414" t="s">
        <v>656</v>
      </c>
    </row>
    <row r="57" spans="1:22" ht="18" hidden="1" customHeight="1" thickBot="1" x14ac:dyDescent="0.3">
      <c r="A57" s="476"/>
      <c r="B57" s="477"/>
      <c r="C57" s="477"/>
      <c r="D57" s="415"/>
    </row>
    <row r="58" spans="1:22" s="3" customFormat="1" ht="18" hidden="1" customHeight="1" thickBot="1" x14ac:dyDescent="0.3">
      <c r="A58" s="476"/>
      <c r="B58" s="477"/>
      <c r="C58" s="477"/>
      <c r="D58" s="416"/>
      <c r="E58" s="5"/>
      <c r="F58" s="5"/>
      <c r="G58" s="5"/>
      <c r="H58" s="5"/>
      <c r="I58" s="5"/>
      <c r="J58" s="5"/>
      <c r="K58" s="5"/>
      <c r="L58" s="5"/>
      <c r="M58" s="5"/>
      <c r="N58" s="5"/>
      <c r="O58" s="5"/>
      <c r="P58" s="5"/>
      <c r="Q58" s="5"/>
      <c r="R58" s="5"/>
      <c r="S58" s="5"/>
      <c r="T58" s="5"/>
      <c r="U58" s="5"/>
      <c r="V58" s="5"/>
    </row>
    <row r="59" spans="1:22" ht="18" hidden="1" customHeight="1" thickBot="1" x14ac:dyDescent="0.3">
      <c r="A59" s="476" t="e">
        <f>VLOOKUP(B59,Base!B:C,8,FALSE)</f>
        <v>#REF!</v>
      </c>
      <c r="B59" s="477" t="str">
        <f>VLOOKUP(D59,Base!A:C,2,FALSE)</f>
        <v>D975058-1-301</v>
      </c>
      <c r="C59" s="477" t="str">
        <f>VLOOKUP(D59,Base!A:C,3,FALSE)</f>
        <v>C40172-D97</v>
      </c>
      <c r="D59" s="414" t="s">
        <v>657</v>
      </c>
    </row>
    <row r="60" spans="1:22" ht="18" hidden="1" customHeight="1" thickBot="1" x14ac:dyDescent="0.3">
      <c r="A60" s="476"/>
      <c r="B60" s="477"/>
      <c r="C60" s="477"/>
      <c r="D60" s="415"/>
    </row>
    <row r="61" spans="1:22" s="3" customFormat="1" ht="18" hidden="1" customHeight="1" thickBot="1" x14ac:dyDescent="0.3">
      <c r="A61" s="476"/>
      <c r="B61" s="477"/>
      <c r="C61" s="477"/>
      <c r="D61" s="416"/>
      <c r="E61" s="5"/>
      <c r="F61" s="5"/>
      <c r="G61" s="5"/>
      <c r="H61" s="5"/>
      <c r="I61" s="5"/>
      <c r="J61" s="5"/>
      <c r="K61" s="5"/>
      <c r="L61" s="5"/>
      <c r="M61" s="5"/>
      <c r="N61" s="5"/>
      <c r="O61" s="5"/>
      <c r="P61" s="5"/>
      <c r="Q61" s="5"/>
      <c r="R61" s="5"/>
      <c r="S61" s="5"/>
      <c r="T61" s="5"/>
      <c r="U61" s="5"/>
      <c r="V61" s="5"/>
    </row>
    <row r="62" spans="1:22" ht="18" hidden="1" customHeight="1" thickBot="1" x14ac:dyDescent="0.3">
      <c r="A62" s="476" t="e">
        <f>VLOOKUP(B62,Base!B:C,8,FALSE)</f>
        <v>#REF!</v>
      </c>
      <c r="B62" s="477" t="str">
        <f>VLOOKUP(D62,Base!A:C,2,FALSE)</f>
        <v>D975023-501</v>
      </c>
      <c r="C62" s="477" t="str">
        <f>VLOOKUP(D62,Base!A:C,3,FALSE)</f>
        <v>C40392-D97</v>
      </c>
      <c r="D62" s="414" t="s">
        <v>658</v>
      </c>
    </row>
    <row r="63" spans="1:22" ht="18" hidden="1" customHeight="1" thickBot="1" x14ac:dyDescent="0.3">
      <c r="A63" s="476"/>
      <c r="B63" s="477"/>
      <c r="C63" s="477"/>
      <c r="D63" s="415"/>
    </row>
    <row r="64" spans="1:22" s="3" customFormat="1" ht="18" hidden="1" customHeight="1" thickBot="1" x14ac:dyDescent="0.3">
      <c r="A64" s="476"/>
      <c r="B64" s="477"/>
      <c r="C64" s="477"/>
      <c r="D64" s="416"/>
      <c r="E64" s="5"/>
      <c r="F64" s="5"/>
      <c r="G64" s="5"/>
      <c r="H64" s="5"/>
      <c r="I64" s="5"/>
      <c r="J64" s="5"/>
      <c r="K64" s="5"/>
      <c r="L64" s="5"/>
      <c r="M64" s="5"/>
      <c r="N64" s="5"/>
      <c r="O64" s="5"/>
      <c r="P64" s="5"/>
      <c r="Q64" s="5"/>
      <c r="R64" s="5"/>
      <c r="S64" s="5"/>
      <c r="T64" s="5"/>
      <c r="U64" s="5"/>
      <c r="V64" s="5"/>
    </row>
    <row r="65" spans="1:22" ht="18" hidden="1" customHeight="1" thickBot="1" x14ac:dyDescent="0.3">
      <c r="A65" s="476" t="e">
        <f>VLOOKUP(B65,Base!B:C,8,FALSE)</f>
        <v>#REF!</v>
      </c>
      <c r="B65" s="477" t="str">
        <f>VLOOKUP(D65,Base!A:C,2,FALSE)</f>
        <v>D748131-5</v>
      </c>
      <c r="C65" s="477" t="str">
        <f>VLOOKUP(D65,Base!A:C,3,FALSE)</f>
        <v>C40712-D74</v>
      </c>
      <c r="D65" s="414" t="s">
        <v>659</v>
      </c>
    </row>
    <row r="66" spans="1:22" ht="18" hidden="1" customHeight="1" thickBot="1" x14ac:dyDescent="0.3">
      <c r="A66" s="476"/>
      <c r="B66" s="477"/>
      <c r="C66" s="477"/>
      <c r="D66" s="415"/>
    </row>
    <row r="67" spans="1:22" s="3" customFormat="1" ht="18" hidden="1" customHeight="1" thickBot="1" x14ac:dyDescent="0.3">
      <c r="A67" s="476"/>
      <c r="B67" s="477"/>
      <c r="C67" s="477"/>
      <c r="D67" s="416"/>
      <c r="E67" s="5"/>
      <c r="F67" s="5"/>
      <c r="G67" s="5"/>
      <c r="H67" s="5"/>
      <c r="I67" s="5"/>
      <c r="J67" s="5"/>
      <c r="K67" s="5"/>
      <c r="L67" s="5"/>
      <c r="M67" s="5"/>
      <c r="N67" s="5"/>
      <c r="O67" s="5"/>
      <c r="P67" s="5"/>
      <c r="Q67" s="5"/>
      <c r="R67" s="5"/>
      <c r="S67" s="5"/>
      <c r="T67" s="5"/>
      <c r="U67" s="5"/>
      <c r="V67" s="5"/>
    </row>
    <row r="68" spans="1:22" ht="18" hidden="1" customHeight="1" thickBot="1" x14ac:dyDescent="0.3">
      <c r="A68" s="476" t="e">
        <f>VLOOKUP(B68,Base!B:C,8,FALSE)</f>
        <v>#REF!</v>
      </c>
      <c r="B68" s="477" t="str">
        <f>VLOOKUP(D68,Base!A:C,2,FALSE)</f>
        <v>D749135-3</v>
      </c>
      <c r="C68" s="477" t="str">
        <f>VLOOKUP(D68,Base!A:C,3,FALSE)</f>
        <v>C40712-D74</v>
      </c>
      <c r="D68" s="414" t="s">
        <v>660</v>
      </c>
    </row>
    <row r="69" spans="1:22" ht="18" hidden="1" customHeight="1" thickBot="1" x14ac:dyDescent="0.3">
      <c r="A69" s="476"/>
      <c r="B69" s="477"/>
      <c r="C69" s="477"/>
      <c r="D69" s="415"/>
    </row>
    <row r="70" spans="1:22" s="3" customFormat="1" ht="18" hidden="1" customHeight="1" thickBot="1" x14ac:dyDescent="0.3">
      <c r="A70" s="476"/>
      <c r="B70" s="477"/>
      <c r="C70" s="477"/>
      <c r="D70" s="416"/>
      <c r="E70" s="5"/>
      <c r="F70" s="5"/>
      <c r="G70" s="5"/>
      <c r="H70" s="5"/>
      <c r="I70" s="5"/>
      <c r="J70" s="5"/>
      <c r="K70" s="5"/>
      <c r="L70" s="5"/>
      <c r="M70" s="5"/>
      <c r="N70" s="5"/>
      <c r="O70" s="5"/>
      <c r="P70" s="5"/>
      <c r="Q70" s="5"/>
      <c r="R70" s="5"/>
      <c r="S70" s="5"/>
      <c r="T70" s="5"/>
      <c r="U70" s="5"/>
      <c r="V70" s="5"/>
    </row>
    <row r="71" spans="1:22" ht="18" hidden="1" customHeight="1" thickBot="1" x14ac:dyDescent="0.3">
      <c r="A71" s="476" t="e">
        <f>VLOOKUP(B71,Base!B:C,8,FALSE)</f>
        <v>#REF!</v>
      </c>
      <c r="B71" s="477" t="str">
        <f>VLOOKUP(D71,Base!A:C,2,FALSE)</f>
        <v>D749135-5</v>
      </c>
      <c r="C71" s="477" t="str">
        <f>VLOOKUP(D71,Base!A:C,3,FALSE)</f>
        <v>C40712-D74</v>
      </c>
      <c r="D71" s="414" t="s">
        <v>661</v>
      </c>
    </row>
    <row r="72" spans="1:22" ht="18" hidden="1" customHeight="1" thickBot="1" x14ac:dyDescent="0.3">
      <c r="A72" s="476"/>
      <c r="B72" s="477"/>
      <c r="C72" s="477"/>
      <c r="D72" s="415"/>
    </row>
    <row r="73" spans="1:22" s="3" customFormat="1" ht="18" hidden="1" customHeight="1" thickBot="1" x14ac:dyDescent="0.3">
      <c r="A73" s="476"/>
      <c r="B73" s="477"/>
      <c r="C73" s="477"/>
      <c r="D73" s="416"/>
      <c r="E73" s="5"/>
      <c r="F73" s="5"/>
      <c r="G73" s="5"/>
      <c r="H73" s="5"/>
      <c r="I73" s="5"/>
      <c r="J73" s="5"/>
      <c r="K73" s="5"/>
      <c r="L73" s="5"/>
      <c r="M73" s="5"/>
      <c r="N73" s="5"/>
      <c r="O73" s="5"/>
      <c r="P73" s="5"/>
      <c r="Q73" s="5"/>
      <c r="R73" s="5"/>
      <c r="S73" s="5"/>
      <c r="T73" s="5"/>
      <c r="U73" s="5"/>
      <c r="V73" s="5"/>
    </row>
    <row r="74" spans="1:22" ht="18" hidden="1" customHeight="1" thickBot="1" x14ac:dyDescent="0.3">
      <c r="A74" s="476" t="e">
        <f>VLOOKUP(B74,Base!B:C,8,FALSE)</f>
        <v>#REF!</v>
      </c>
      <c r="B74" s="477" t="str">
        <f>VLOOKUP(D74,Base!A:C,2,FALSE)</f>
        <v>D749136-1</v>
      </c>
      <c r="C74" s="477" t="str">
        <f>VLOOKUP(D74,Base!A:C,3,FALSE)</f>
        <v>C40712-D74</v>
      </c>
      <c r="D74" s="414" t="s">
        <v>662</v>
      </c>
    </row>
    <row r="75" spans="1:22" ht="18" hidden="1" customHeight="1" thickBot="1" x14ac:dyDescent="0.3">
      <c r="A75" s="476"/>
      <c r="B75" s="477"/>
      <c r="C75" s="477"/>
      <c r="D75" s="415"/>
    </row>
    <row r="76" spans="1:22" s="3" customFormat="1" ht="18" hidden="1" customHeight="1" thickBot="1" x14ac:dyDescent="0.3">
      <c r="A76" s="476"/>
      <c r="B76" s="477"/>
      <c r="C76" s="477"/>
      <c r="D76" s="416"/>
      <c r="E76" s="5"/>
      <c r="F76" s="5"/>
      <c r="G76" s="5"/>
      <c r="H76" s="5"/>
      <c r="I76" s="5"/>
      <c r="J76" s="5"/>
      <c r="K76" s="5"/>
      <c r="L76" s="5"/>
      <c r="M76" s="5"/>
      <c r="N76" s="5"/>
      <c r="O76" s="5"/>
      <c r="P76" s="5"/>
      <c r="Q76" s="5"/>
      <c r="R76" s="5"/>
      <c r="S76" s="5"/>
      <c r="T76" s="5"/>
      <c r="U76" s="5"/>
      <c r="V76" s="5"/>
    </row>
    <row r="77" spans="1:22" ht="18" hidden="1" customHeight="1" thickBot="1" x14ac:dyDescent="0.3">
      <c r="A77" s="476" t="e">
        <f>VLOOKUP(B77,Base!B:C,8,FALSE)</f>
        <v>#REF!</v>
      </c>
      <c r="B77" s="477" t="str">
        <f>VLOOKUP(D77,Base!A:C,2,FALSE)</f>
        <v>D749136-3</v>
      </c>
      <c r="C77" s="477" t="str">
        <f>VLOOKUP(D77,Base!A:C,3,FALSE)</f>
        <v>C40712-D74</v>
      </c>
      <c r="D77" s="414" t="s">
        <v>663</v>
      </c>
    </row>
    <row r="78" spans="1:22" ht="18" hidden="1" customHeight="1" thickBot="1" x14ac:dyDescent="0.3">
      <c r="A78" s="476"/>
      <c r="B78" s="477"/>
      <c r="C78" s="477"/>
      <c r="D78" s="415"/>
    </row>
    <row r="79" spans="1:22" s="3" customFormat="1" ht="18" hidden="1" customHeight="1" thickBot="1" x14ac:dyDescent="0.3">
      <c r="A79" s="476"/>
      <c r="B79" s="477"/>
      <c r="C79" s="477"/>
      <c r="D79" s="416"/>
      <c r="E79" s="5"/>
      <c r="F79" s="5"/>
      <c r="G79" s="5"/>
      <c r="H79" s="5"/>
      <c r="I79" s="5"/>
      <c r="J79" s="5"/>
      <c r="K79" s="5"/>
      <c r="L79" s="5"/>
      <c r="M79" s="5"/>
      <c r="N79" s="5"/>
      <c r="O79" s="5"/>
      <c r="P79" s="5"/>
      <c r="Q79" s="5"/>
      <c r="R79" s="5"/>
      <c r="S79" s="5"/>
      <c r="T79" s="5"/>
      <c r="U79" s="5"/>
      <c r="V79" s="5"/>
    </row>
    <row r="80" spans="1:22" ht="18" hidden="1" customHeight="1" thickBot="1" x14ac:dyDescent="0.3">
      <c r="A80" s="476" t="e">
        <f>VLOOKUP(B80,Base!B:C,8,FALSE)</f>
        <v>#REF!</v>
      </c>
      <c r="B80" s="477" t="str">
        <f>VLOOKUP(D80,Base!A:C,2,FALSE)</f>
        <v>D749136-5</v>
      </c>
      <c r="C80" s="477" t="str">
        <f>VLOOKUP(D80,Base!A:C,3,FALSE)</f>
        <v>C40712-D74</v>
      </c>
      <c r="D80" s="414" t="s">
        <v>664</v>
      </c>
    </row>
    <row r="81" spans="1:22" ht="18" hidden="1" customHeight="1" thickBot="1" x14ac:dyDescent="0.3">
      <c r="A81" s="476"/>
      <c r="B81" s="477"/>
      <c r="C81" s="477"/>
      <c r="D81" s="415"/>
    </row>
    <row r="82" spans="1:22" s="3" customFormat="1" ht="18" hidden="1" customHeight="1" thickBot="1" x14ac:dyDescent="0.3">
      <c r="A82" s="476"/>
      <c r="B82" s="477"/>
      <c r="C82" s="477"/>
      <c r="D82" s="416"/>
      <c r="E82" s="5"/>
      <c r="F82" s="5"/>
      <c r="G82" s="5"/>
      <c r="H82" s="5"/>
      <c r="I82" s="5"/>
      <c r="J82" s="5"/>
      <c r="K82" s="5"/>
      <c r="L82" s="5"/>
      <c r="M82" s="5"/>
      <c r="N82" s="5"/>
      <c r="O82" s="5"/>
      <c r="P82" s="5"/>
      <c r="Q82" s="5"/>
      <c r="R82" s="5"/>
      <c r="S82" s="5"/>
      <c r="T82" s="5"/>
      <c r="U82" s="5"/>
      <c r="V82" s="5"/>
    </row>
    <row r="83" spans="1:22" ht="18" hidden="1" customHeight="1" thickBot="1" x14ac:dyDescent="0.3">
      <c r="A83" s="476" t="e">
        <f>VLOOKUP(B83,Base!B:C,8,FALSE)</f>
        <v>#REF!</v>
      </c>
      <c r="B83" s="477" t="str">
        <f>VLOOKUP(D83,Base!A:C,2,FALSE)</f>
        <v>AD56582127</v>
      </c>
      <c r="C83" s="477" t="str">
        <f>VLOOKUP(D83,Base!A:C,3,FALSE)</f>
        <v>C40393-PRD</v>
      </c>
      <c r="D83" s="414" t="s">
        <v>665</v>
      </c>
    </row>
    <row r="84" spans="1:22" ht="18" hidden="1" customHeight="1" thickBot="1" x14ac:dyDescent="0.3">
      <c r="A84" s="476"/>
      <c r="B84" s="477"/>
      <c r="C84" s="477"/>
      <c r="D84" s="415"/>
    </row>
    <row r="85" spans="1:22" s="3" customFormat="1" ht="18" hidden="1" customHeight="1" thickBot="1" x14ac:dyDescent="0.3">
      <c r="A85" s="476"/>
      <c r="B85" s="477"/>
      <c r="C85" s="477"/>
      <c r="D85" s="416"/>
      <c r="E85" s="5"/>
      <c r="F85" s="5"/>
      <c r="G85" s="5"/>
      <c r="H85" s="5"/>
      <c r="I85" s="5"/>
      <c r="J85" s="5"/>
      <c r="K85" s="5"/>
      <c r="L85" s="5"/>
      <c r="M85" s="5"/>
      <c r="N85" s="5"/>
      <c r="O85" s="5"/>
      <c r="P85" s="5"/>
      <c r="Q85" s="5"/>
      <c r="R85" s="5"/>
      <c r="S85" s="5"/>
      <c r="T85" s="5"/>
      <c r="U85" s="5"/>
      <c r="V85" s="5"/>
    </row>
    <row r="86" spans="1:22" ht="18" hidden="1" customHeight="1" thickBot="1" x14ac:dyDescent="0.3">
      <c r="A86" s="476" t="e">
        <f>VLOOKUP(B86,Base!B:C,8,FALSE)</f>
        <v>#REF!</v>
      </c>
      <c r="B86" s="477" t="str">
        <f>VLOOKUP(D86,Base!A:C,2,FALSE)</f>
        <v>AD56552127-1</v>
      </c>
      <c r="C86" s="477" t="str">
        <f>VLOOKUP(D86,Base!A:C,3,FALSE)</f>
        <v>C39718-2127</v>
      </c>
      <c r="D86" s="414" t="s">
        <v>666</v>
      </c>
    </row>
    <row r="87" spans="1:22" ht="18" hidden="1" customHeight="1" thickBot="1" x14ac:dyDescent="0.3">
      <c r="A87" s="476"/>
      <c r="B87" s="477"/>
      <c r="C87" s="477"/>
      <c r="D87" s="415"/>
    </row>
    <row r="88" spans="1:22" s="3" customFormat="1" ht="18" hidden="1" customHeight="1" thickBot="1" x14ac:dyDescent="0.3">
      <c r="A88" s="476"/>
      <c r="B88" s="477"/>
      <c r="C88" s="477"/>
      <c r="D88" s="416"/>
      <c r="E88" s="5"/>
      <c r="F88" s="5"/>
      <c r="G88" s="5"/>
      <c r="H88" s="5"/>
      <c r="I88" s="5"/>
      <c r="J88" s="5"/>
      <c r="K88" s="5"/>
      <c r="L88" s="5"/>
      <c r="M88" s="5"/>
      <c r="N88" s="5"/>
      <c r="O88" s="5"/>
      <c r="P88" s="5"/>
      <c r="Q88" s="5"/>
      <c r="R88" s="5"/>
      <c r="S88" s="5"/>
      <c r="T88" s="5"/>
      <c r="U88" s="5"/>
      <c r="V88" s="5"/>
    </row>
    <row r="89" spans="1:22" ht="18" hidden="1" customHeight="1" thickBot="1" x14ac:dyDescent="0.3">
      <c r="A89" s="476" t="e">
        <f>VLOOKUP(B89,Base!B:C,8,FALSE)</f>
        <v>#REF!</v>
      </c>
      <c r="B89" s="477" t="str">
        <f>VLOOKUP(D89,Base!A:C,2,FALSE)</f>
        <v>AD56552127-2</v>
      </c>
      <c r="C89" s="477" t="str">
        <f>VLOOKUP(D89,Base!A:C,3,FALSE)</f>
        <v>C39718-2127</v>
      </c>
      <c r="D89" s="414" t="s">
        <v>667</v>
      </c>
    </row>
    <row r="90" spans="1:22" ht="18" hidden="1" customHeight="1" thickBot="1" x14ac:dyDescent="0.3">
      <c r="A90" s="476"/>
      <c r="B90" s="477"/>
      <c r="C90" s="477"/>
      <c r="D90" s="415"/>
    </row>
    <row r="91" spans="1:22" s="3" customFormat="1" ht="18" hidden="1" customHeight="1" thickBot="1" x14ac:dyDescent="0.3">
      <c r="A91" s="476"/>
      <c r="B91" s="477"/>
      <c r="C91" s="477"/>
      <c r="D91" s="416"/>
      <c r="E91" s="5"/>
      <c r="F91" s="5"/>
      <c r="G91" s="5"/>
      <c r="H91" s="5"/>
      <c r="I91" s="5"/>
      <c r="J91" s="5"/>
      <c r="K91" s="5"/>
      <c r="L91" s="5"/>
      <c r="M91" s="5"/>
      <c r="N91" s="5"/>
      <c r="O91" s="5"/>
      <c r="P91" s="5"/>
      <c r="Q91" s="5"/>
      <c r="R91" s="5"/>
      <c r="S91" s="5"/>
      <c r="T91" s="5"/>
      <c r="U91" s="5"/>
      <c r="V91" s="5"/>
    </row>
    <row r="92" spans="1:22" ht="18" hidden="1" customHeight="1" thickBot="1" x14ac:dyDescent="0.3">
      <c r="A92" s="476" t="e">
        <f>VLOOKUP(B92,Base!B:C,8,FALSE)</f>
        <v>#REF!</v>
      </c>
      <c r="B92" s="477" t="str">
        <f>VLOOKUP(D92,Base!A:C,2,FALSE)</f>
        <v>D975205-17</v>
      </c>
      <c r="C92" s="477" t="str">
        <f>VLOOKUP(D92,Base!A:C,3,FALSE)</f>
        <v>C40148-D97</v>
      </c>
      <c r="D92" s="414" t="s">
        <v>668</v>
      </c>
    </row>
    <row r="93" spans="1:22" ht="18" hidden="1" customHeight="1" thickBot="1" x14ac:dyDescent="0.3">
      <c r="A93" s="476"/>
      <c r="B93" s="477"/>
      <c r="C93" s="477"/>
      <c r="D93" s="415"/>
    </row>
    <row r="94" spans="1:22" s="3" customFormat="1" ht="18" hidden="1" customHeight="1" thickBot="1" x14ac:dyDescent="0.3">
      <c r="A94" s="476"/>
      <c r="B94" s="477"/>
      <c r="C94" s="477"/>
      <c r="D94" s="416"/>
      <c r="E94" s="5"/>
      <c r="F94" s="5"/>
      <c r="G94" s="5"/>
      <c r="H94" s="5"/>
      <c r="I94" s="5"/>
      <c r="J94" s="5"/>
      <c r="K94" s="5"/>
      <c r="L94" s="5"/>
      <c r="M94" s="5"/>
      <c r="N94" s="5"/>
      <c r="O94" s="5"/>
      <c r="P94" s="5"/>
      <c r="Q94" s="5"/>
      <c r="R94" s="5"/>
      <c r="S94" s="5"/>
      <c r="T94" s="5"/>
      <c r="U94" s="5"/>
      <c r="V94" s="5"/>
    </row>
    <row r="95" spans="1:22" ht="18" hidden="1" customHeight="1" thickBot="1" x14ac:dyDescent="0.3">
      <c r="A95" s="476" t="e">
        <f>VLOOKUP(B95,Base!B:C,8,FALSE)</f>
        <v>#REF!</v>
      </c>
      <c r="B95" s="477" t="str">
        <f>VLOOKUP(D95,Base!A:C,2,FALSE)</f>
        <v>D975023-7</v>
      </c>
      <c r="C95" s="477" t="str">
        <f>VLOOKUP(D95,Base!A:C,3,FALSE)</f>
        <v>C40392-D97</v>
      </c>
      <c r="D95" s="414" t="s">
        <v>669</v>
      </c>
    </row>
    <row r="96" spans="1:22" ht="18" hidden="1" customHeight="1" thickBot="1" x14ac:dyDescent="0.3">
      <c r="A96" s="476"/>
      <c r="B96" s="477"/>
      <c r="C96" s="477"/>
      <c r="D96" s="415"/>
    </row>
    <row r="97" spans="1:22" s="3" customFormat="1" ht="18" hidden="1" customHeight="1" thickBot="1" x14ac:dyDescent="0.3">
      <c r="A97" s="476"/>
      <c r="B97" s="477"/>
      <c r="C97" s="477"/>
      <c r="D97" s="416"/>
      <c r="E97" s="5"/>
      <c r="F97" s="5"/>
      <c r="G97" s="5"/>
      <c r="H97" s="5"/>
      <c r="I97" s="5"/>
      <c r="J97" s="5"/>
      <c r="K97" s="5"/>
      <c r="L97" s="5"/>
      <c r="M97" s="5"/>
      <c r="N97" s="5"/>
      <c r="O97" s="5"/>
      <c r="P97" s="5"/>
      <c r="Q97" s="5"/>
      <c r="R97" s="5"/>
      <c r="S97" s="5"/>
      <c r="T97" s="5"/>
      <c r="U97" s="5"/>
      <c r="V97" s="5"/>
    </row>
    <row r="98" spans="1:22" ht="18" hidden="1" customHeight="1" thickBot="1" x14ac:dyDescent="0.3">
      <c r="A98" s="476" t="e">
        <f>VLOOKUP(B98,Base!B:C,8,FALSE)</f>
        <v>#REF!</v>
      </c>
      <c r="B98" s="477" t="str">
        <f>VLOOKUP(D98,Base!A:C,2,FALSE)</f>
        <v>AD61172127</v>
      </c>
      <c r="C98" s="477" t="str">
        <f>VLOOKUP(D98,Base!A:C,3,FALSE)</f>
        <v>C40393-PRD</v>
      </c>
      <c r="D98" s="414" t="s">
        <v>670</v>
      </c>
    </row>
    <row r="99" spans="1:22" ht="18" hidden="1" customHeight="1" thickBot="1" x14ac:dyDescent="0.3">
      <c r="A99" s="476"/>
      <c r="B99" s="477"/>
      <c r="C99" s="477"/>
      <c r="D99" s="415"/>
    </row>
    <row r="100" spans="1:22" s="3" customFormat="1" ht="18" hidden="1" customHeight="1" thickBot="1" x14ac:dyDescent="0.3">
      <c r="A100" s="476"/>
      <c r="B100" s="477"/>
      <c r="C100" s="477"/>
      <c r="D100" s="416"/>
      <c r="E100" s="5"/>
      <c r="F100" s="5"/>
      <c r="G100" s="5"/>
      <c r="H100" s="5"/>
      <c r="I100" s="5"/>
      <c r="J100" s="5"/>
      <c r="K100" s="5"/>
      <c r="L100" s="5"/>
      <c r="M100" s="5"/>
      <c r="N100" s="5"/>
      <c r="O100" s="5"/>
      <c r="P100" s="5"/>
      <c r="Q100" s="5"/>
      <c r="R100" s="5"/>
      <c r="S100" s="5"/>
      <c r="T100" s="5"/>
      <c r="U100" s="5"/>
      <c r="V100" s="5"/>
    </row>
    <row r="101" spans="1:22" ht="18" hidden="1" customHeight="1" thickBot="1" x14ac:dyDescent="0.3">
      <c r="A101" s="476" t="e">
        <f>VLOOKUP(B101,Base!B:C,8,FALSE)</f>
        <v>#REF!</v>
      </c>
      <c r="B101" s="477" t="str">
        <f>VLOOKUP(D101,Base!A:C,2,FALSE)</f>
        <v>D975227-2</v>
      </c>
      <c r="C101" s="477" t="str">
        <f>VLOOKUP(D101,Base!A:C,3,FALSE)</f>
        <v>C39572-D97</v>
      </c>
      <c r="D101" s="414" t="s">
        <v>671</v>
      </c>
    </row>
    <row r="102" spans="1:22" ht="18" hidden="1" customHeight="1" thickBot="1" x14ac:dyDescent="0.3">
      <c r="A102" s="476"/>
      <c r="B102" s="477"/>
      <c r="C102" s="477"/>
      <c r="D102" s="415"/>
    </row>
    <row r="103" spans="1:22" s="3" customFormat="1" ht="18" hidden="1" customHeight="1" thickBot="1" x14ac:dyDescent="0.3">
      <c r="A103" s="476"/>
      <c r="B103" s="477"/>
      <c r="C103" s="477"/>
      <c r="D103" s="416"/>
      <c r="E103" s="5"/>
      <c r="F103" s="5"/>
      <c r="G103" s="5"/>
      <c r="H103" s="5"/>
      <c r="I103" s="5"/>
      <c r="J103" s="5"/>
      <c r="K103" s="5"/>
      <c r="L103" s="5"/>
      <c r="M103" s="5"/>
      <c r="N103" s="5"/>
      <c r="O103" s="5"/>
      <c r="P103" s="5"/>
      <c r="Q103" s="5"/>
      <c r="R103" s="5"/>
      <c r="S103" s="5"/>
      <c r="T103" s="5"/>
      <c r="U103" s="5"/>
      <c r="V103" s="5"/>
    </row>
    <row r="104" spans="1:22" ht="18" hidden="1" customHeight="1" thickBot="1" x14ac:dyDescent="0.3">
      <c r="A104" s="476" t="e">
        <f>VLOOKUP(B104,Base!B:C,8,FALSE)</f>
        <v>#REF!</v>
      </c>
      <c r="B104" s="477" t="str">
        <f>VLOOKUP(D104,Base!A:C,2,FALSE)</f>
        <v>D975222-14</v>
      </c>
      <c r="C104" s="477" t="str">
        <f>VLOOKUP(D104,Base!A:C,3,FALSE)</f>
        <v>C40342-D97</v>
      </c>
      <c r="D104" s="414" t="s">
        <v>672</v>
      </c>
    </row>
    <row r="105" spans="1:22" ht="18" hidden="1" customHeight="1" thickBot="1" x14ac:dyDescent="0.3">
      <c r="A105" s="476"/>
      <c r="B105" s="477"/>
      <c r="C105" s="477"/>
      <c r="D105" s="415"/>
    </row>
    <row r="106" spans="1:22" s="3" customFormat="1" ht="18" hidden="1" customHeight="1" thickBot="1" x14ac:dyDescent="0.3">
      <c r="A106" s="476"/>
      <c r="B106" s="477"/>
      <c r="C106" s="477"/>
      <c r="D106" s="416"/>
      <c r="E106" s="5"/>
      <c r="F106" s="5"/>
      <c r="G106" s="5"/>
      <c r="H106" s="5"/>
      <c r="I106" s="5"/>
      <c r="J106" s="5"/>
      <c r="K106" s="5"/>
      <c r="L106" s="5"/>
      <c r="M106" s="5"/>
      <c r="N106" s="5"/>
      <c r="O106" s="5"/>
      <c r="P106" s="5"/>
      <c r="Q106" s="5"/>
      <c r="R106" s="5"/>
      <c r="S106" s="5"/>
      <c r="T106" s="5"/>
      <c r="U106" s="5"/>
      <c r="V106" s="5"/>
    </row>
    <row r="107" spans="1:22" ht="18" hidden="1" customHeight="1" thickBot="1" x14ac:dyDescent="0.3">
      <c r="A107" s="476" t="e">
        <f>VLOOKUP(B107,Base!B:C,8,FALSE)</f>
        <v>#REF!</v>
      </c>
      <c r="B107" s="477" t="str">
        <f>VLOOKUP(D107,Base!A:C,2,FALSE)</f>
        <v>D975222-16</v>
      </c>
      <c r="C107" s="477" t="str">
        <f>VLOOKUP(D107,Base!A:C,3,FALSE)</f>
        <v>C40342-D97</v>
      </c>
      <c r="D107" s="414" t="s">
        <v>673</v>
      </c>
    </row>
    <row r="108" spans="1:22" ht="18" hidden="1" customHeight="1" thickBot="1" x14ac:dyDescent="0.3">
      <c r="A108" s="476"/>
      <c r="B108" s="477"/>
      <c r="C108" s="477"/>
      <c r="D108" s="415"/>
    </row>
    <row r="109" spans="1:22" s="3" customFormat="1" ht="18" hidden="1" customHeight="1" thickBot="1" x14ac:dyDescent="0.3">
      <c r="A109" s="476"/>
      <c r="B109" s="477"/>
      <c r="C109" s="477"/>
      <c r="D109" s="416"/>
      <c r="E109" s="5"/>
      <c r="F109" s="5"/>
      <c r="G109" s="5"/>
      <c r="H109" s="5"/>
      <c r="I109" s="5"/>
      <c r="J109" s="5"/>
      <c r="K109" s="5"/>
      <c r="L109" s="5"/>
      <c r="M109" s="5"/>
      <c r="N109" s="5"/>
      <c r="O109" s="5"/>
      <c r="P109" s="5"/>
      <c r="Q109" s="5"/>
      <c r="R109" s="5"/>
      <c r="S109" s="5"/>
      <c r="T109" s="5"/>
      <c r="U109" s="5"/>
      <c r="V109" s="5"/>
    </row>
    <row r="110" spans="1:22" ht="18" hidden="1" customHeight="1" thickBot="1" x14ac:dyDescent="0.3">
      <c r="A110" s="476" t="e">
        <f>VLOOKUP(B110,Base!B:C,8,FALSE)</f>
        <v>#REF!</v>
      </c>
      <c r="B110" s="477" t="str">
        <f>VLOOKUP(D110,Base!A:C,2,FALSE)</f>
        <v>D975222-5</v>
      </c>
      <c r="C110" s="477" t="str">
        <f>VLOOKUP(D110,Base!A:C,3,FALSE)</f>
        <v>C40342-D97</v>
      </c>
      <c r="D110" s="414" t="s">
        <v>674</v>
      </c>
    </row>
    <row r="111" spans="1:22" ht="18" hidden="1" customHeight="1" thickBot="1" x14ac:dyDescent="0.3">
      <c r="A111" s="476"/>
      <c r="B111" s="477"/>
      <c r="C111" s="477"/>
      <c r="D111" s="415"/>
    </row>
    <row r="112" spans="1:22" s="3" customFormat="1" ht="18" hidden="1" customHeight="1" thickBot="1" x14ac:dyDescent="0.3">
      <c r="A112" s="476"/>
      <c r="B112" s="477"/>
      <c r="C112" s="477"/>
      <c r="D112" s="416"/>
      <c r="E112" s="5"/>
      <c r="F112" s="5"/>
      <c r="G112" s="5"/>
      <c r="H112" s="5"/>
      <c r="I112" s="5"/>
      <c r="J112" s="5"/>
      <c r="K112" s="5"/>
      <c r="L112" s="5"/>
      <c r="M112" s="5"/>
      <c r="N112" s="5"/>
      <c r="O112" s="5"/>
      <c r="P112" s="5"/>
      <c r="Q112" s="5"/>
      <c r="R112" s="5"/>
      <c r="S112" s="5"/>
      <c r="T112" s="5"/>
      <c r="U112" s="5"/>
      <c r="V112" s="5"/>
    </row>
    <row r="113" spans="1:22" ht="18" customHeight="1" thickBot="1" x14ac:dyDescent="0.3">
      <c r="A113" s="476" t="e">
        <f>VLOOKUP(B113,Base!B:C,8,FALSE)</f>
        <v>#REF!</v>
      </c>
      <c r="B113" s="477" t="str">
        <f>VLOOKUP(D113,Base!A:C,2,FALSE)</f>
        <v>D975026-13-301</v>
      </c>
      <c r="C113" s="477" t="str">
        <f>VLOOKUP(D113,Base!A:C,3,FALSE)</f>
        <v>C40863-D97</v>
      </c>
      <c r="D113" s="470" t="s">
        <v>675</v>
      </c>
    </row>
    <row r="114" spans="1:22" ht="18" customHeight="1" thickBot="1" x14ac:dyDescent="0.3">
      <c r="A114" s="476"/>
      <c r="B114" s="477"/>
      <c r="C114" s="477"/>
      <c r="D114" s="471"/>
    </row>
    <row r="115" spans="1:22" s="3" customFormat="1" ht="18" customHeight="1" thickBot="1" x14ac:dyDescent="0.3">
      <c r="A115" s="476"/>
      <c r="B115" s="477"/>
      <c r="C115" s="477"/>
      <c r="D115" s="472"/>
      <c r="E115" s="5"/>
      <c r="F115" s="5"/>
      <c r="G115" s="5"/>
      <c r="H115" s="5"/>
      <c r="I115" s="5"/>
      <c r="J115" s="5"/>
      <c r="K115" s="5"/>
      <c r="L115" s="5"/>
      <c r="M115" s="5"/>
      <c r="N115" s="5"/>
      <c r="O115" s="5"/>
      <c r="P115" s="5"/>
      <c r="Q115" s="5"/>
      <c r="R115" s="5"/>
      <c r="S115" s="5"/>
      <c r="T115" s="5"/>
      <c r="U115" s="5"/>
      <c r="V115" s="5"/>
    </row>
    <row r="116" spans="1:22" ht="18" hidden="1" customHeight="1" thickBot="1" x14ac:dyDescent="0.3">
      <c r="A116" s="476" t="e">
        <f>VLOOKUP(B116,Base!B:C,8,FALSE)</f>
        <v>#REF!</v>
      </c>
      <c r="B116" s="477" t="str">
        <f>VLOOKUP(D116,Base!A:C,2,FALSE)</f>
        <v>D975226-3</v>
      </c>
      <c r="C116" s="477" t="str">
        <f>VLOOKUP(D116,Base!A:C,3,FALSE)</f>
        <v>C40763-D97</v>
      </c>
      <c r="D116" s="414" t="s">
        <v>676</v>
      </c>
    </row>
    <row r="117" spans="1:22" ht="18" hidden="1" customHeight="1" thickBot="1" x14ac:dyDescent="0.3">
      <c r="A117" s="476"/>
      <c r="B117" s="477"/>
      <c r="C117" s="477"/>
      <c r="D117" s="415"/>
    </row>
    <row r="118" spans="1:22" s="3" customFormat="1" ht="18" hidden="1" customHeight="1" thickBot="1" x14ac:dyDescent="0.3">
      <c r="A118" s="476"/>
      <c r="B118" s="477"/>
      <c r="C118" s="477"/>
      <c r="D118" s="416"/>
      <c r="E118" s="5"/>
      <c r="F118" s="5"/>
      <c r="G118" s="5"/>
      <c r="H118" s="5"/>
      <c r="I118" s="5"/>
      <c r="J118" s="5"/>
      <c r="K118" s="5"/>
      <c r="L118" s="5"/>
      <c r="M118" s="5"/>
      <c r="N118" s="5"/>
      <c r="O118" s="5"/>
      <c r="P118" s="5"/>
      <c r="Q118" s="5"/>
      <c r="R118" s="5"/>
      <c r="S118" s="5"/>
      <c r="T118" s="5"/>
      <c r="U118" s="5"/>
      <c r="V118" s="5"/>
    </row>
    <row r="119" spans="1:22" ht="18" hidden="1" customHeight="1" thickBot="1" x14ac:dyDescent="0.3">
      <c r="A119" s="476" t="e">
        <f>VLOOKUP(B119,Base!B:C,8,FALSE)</f>
        <v>#REF!</v>
      </c>
      <c r="B119" s="477" t="str">
        <f>VLOOKUP(D119,Base!A:C,2,FALSE)</f>
        <v>D975230-16</v>
      </c>
      <c r="C119" s="477" t="str">
        <f>VLOOKUP(D119,Base!A:C,3,FALSE)</f>
        <v>C40983-D97</v>
      </c>
      <c r="D119" s="414" t="s">
        <v>677</v>
      </c>
    </row>
    <row r="120" spans="1:22" ht="18" hidden="1" customHeight="1" thickBot="1" x14ac:dyDescent="0.3">
      <c r="A120" s="476"/>
      <c r="B120" s="477"/>
      <c r="C120" s="477"/>
      <c r="D120" s="415"/>
    </row>
    <row r="121" spans="1:22" s="3" customFormat="1" ht="18" hidden="1" customHeight="1" thickBot="1" x14ac:dyDescent="0.3">
      <c r="A121" s="476"/>
      <c r="B121" s="477"/>
      <c r="C121" s="477"/>
      <c r="D121" s="416"/>
      <c r="E121" s="5"/>
      <c r="F121" s="5"/>
      <c r="G121" s="5"/>
      <c r="H121" s="5"/>
      <c r="I121" s="5"/>
      <c r="J121" s="5"/>
      <c r="K121" s="5"/>
      <c r="L121" s="5"/>
      <c r="M121" s="5"/>
      <c r="N121" s="5"/>
      <c r="O121" s="5"/>
      <c r="P121" s="5"/>
      <c r="Q121" s="5"/>
      <c r="R121" s="5"/>
      <c r="S121" s="5"/>
      <c r="T121" s="5"/>
      <c r="U121" s="5"/>
      <c r="V121" s="5"/>
    </row>
    <row r="122" spans="1:22" ht="18" hidden="1" customHeight="1" thickBot="1" x14ac:dyDescent="0.3">
      <c r="A122" s="476" t="e">
        <f>VLOOKUP(B122,Base!B:C,8,FALSE)</f>
        <v>#REF!</v>
      </c>
      <c r="B122" s="477" t="str">
        <f>VLOOKUP(D122,Base!A:C,2,FALSE)</f>
        <v>D975230-16</v>
      </c>
      <c r="C122" s="477" t="str">
        <f>VLOOKUP(D122,Base!A:C,3,FALSE)</f>
        <v>C40342-D97</v>
      </c>
      <c r="D122" s="414" t="s">
        <v>678</v>
      </c>
    </row>
    <row r="123" spans="1:22" ht="18" hidden="1" customHeight="1" thickBot="1" x14ac:dyDescent="0.3">
      <c r="A123" s="476"/>
      <c r="B123" s="477"/>
      <c r="C123" s="477"/>
      <c r="D123" s="415"/>
    </row>
    <row r="124" spans="1:22" s="3" customFormat="1" ht="18" hidden="1" customHeight="1" thickBot="1" x14ac:dyDescent="0.3">
      <c r="A124" s="476"/>
      <c r="B124" s="477"/>
      <c r="C124" s="477"/>
      <c r="D124" s="416"/>
      <c r="E124" s="5"/>
      <c r="F124" s="5"/>
      <c r="G124" s="5"/>
      <c r="H124" s="5"/>
      <c r="I124" s="5"/>
      <c r="J124" s="5"/>
      <c r="K124" s="5"/>
      <c r="L124" s="5"/>
      <c r="M124" s="5"/>
      <c r="N124" s="5"/>
      <c r="O124" s="5"/>
      <c r="P124" s="5"/>
      <c r="Q124" s="5"/>
      <c r="R124" s="5"/>
      <c r="S124" s="5"/>
      <c r="T124" s="5"/>
      <c r="U124" s="5"/>
      <c r="V124" s="5"/>
    </row>
    <row r="125" spans="1:22" ht="18" hidden="1" customHeight="1" thickBot="1" x14ac:dyDescent="0.3">
      <c r="A125" s="476" t="e">
        <f>VLOOKUP(B125,Base!B:C,8,FALSE)</f>
        <v>#REF!</v>
      </c>
      <c r="B125" s="477" t="str">
        <f>VLOOKUP(D125,Base!A:C,2,FALSE)</f>
        <v>AD56592127</v>
      </c>
      <c r="C125" s="477" t="str">
        <f>VLOOKUP(D125,Base!A:C,3,FALSE)</f>
        <v>C40393-PRD</v>
      </c>
      <c r="D125" s="414" t="s">
        <v>679</v>
      </c>
    </row>
    <row r="126" spans="1:22" ht="18" hidden="1" customHeight="1" thickBot="1" x14ac:dyDescent="0.3">
      <c r="A126" s="476"/>
      <c r="B126" s="477"/>
      <c r="C126" s="477"/>
      <c r="D126" s="415"/>
    </row>
    <row r="127" spans="1:22" s="3" customFormat="1" ht="18" hidden="1" customHeight="1" thickBot="1" x14ac:dyDescent="0.3">
      <c r="A127" s="476"/>
      <c r="B127" s="477"/>
      <c r="C127" s="477"/>
      <c r="D127" s="416"/>
      <c r="E127" s="5"/>
      <c r="F127" s="5"/>
      <c r="G127" s="5"/>
      <c r="H127" s="5"/>
      <c r="I127" s="5"/>
      <c r="J127" s="5"/>
      <c r="K127" s="5"/>
      <c r="L127" s="5"/>
      <c r="M127" s="5"/>
      <c r="N127" s="5"/>
      <c r="O127" s="5"/>
      <c r="P127" s="5"/>
      <c r="Q127" s="5"/>
      <c r="R127" s="5"/>
      <c r="S127" s="5"/>
      <c r="T127" s="5"/>
      <c r="U127" s="5"/>
      <c r="V127" s="5"/>
    </row>
    <row r="128" spans="1:22" ht="18" hidden="1" customHeight="1" thickBot="1" x14ac:dyDescent="0.3">
      <c r="A128" s="476" t="e">
        <f>VLOOKUP(B128,Base!B:C,8,FALSE)</f>
        <v>#REF!</v>
      </c>
      <c r="B128" s="477" t="str">
        <f>VLOOKUP(D128,Base!A:C,2,FALSE)</f>
        <v>D975006-1</v>
      </c>
      <c r="C128" s="477" t="str">
        <f>VLOOKUP(D128,Base!A:C,3,FALSE)</f>
        <v>C40392-D97</v>
      </c>
      <c r="D128" s="414" t="s">
        <v>680</v>
      </c>
    </row>
    <row r="129" spans="1:22" ht="18" hidden="1" customHeight="1" thickBot="1" x14ac:dyDescent="0.3">
      <c r="A129" s="476"/>
      <c r="B129" s="477"/>
      <c r="C129" s="477"/>
      <c r="D129" s="415"/>
    </row>
    <row r="130" spans="1:22" s="3" customFormat="1" ht="18" hidden="1" customHeight="1" thickBot="1" x14ac:dyDescent="0.3">
      <c r="A130" s="476"/>
      <c r="B130" s="477"/>
      <c r="C130" s="477"/>
      <c r="D130" s="416"/>
      <c r="E130" s="5"/>
      <c r="F130" s="5"/>
      <c r="G130" s="5"/>
      <c r="H130" s="5"/>
      <c r="I130" s="5"/>
      <c r="J130" s="5"/>
      <c r="K130" s="5"/>
      <c r="L130" s="5"/>
      <c r="M130" s="5"/>
      <c r="N130" s="5"/>
      <c r="O130" s="5"/>
      <c r="P130" s="5"/>
      <c r="Q130" s="5"/>
      <c r="R130" s="5"/>
      <c r="S130" s="5"/>
      <c r="T130" s="5"/>
      <c r="U130" s="5"/>
      <c r="V130" s="5"/>
    </row>
    <row r="131" spans="1:22" ht="18" hidden="1" customHeight="1" thickBot="1" x14ac:dyDescent="0.3">
      <c r="A131" s="476" t="e">
        <f>VLOOKUP(B131,Base!B:C,8,FALSE)</f>
        <v>#REF!</v>
      </c>
      <c r="B131" s="477" t="str">
        <f>VLOOKUP(D131,Base!A:C,2,FALSE)</f>
        <v>AD56552127-3</v>
      </c>
      <c r="C131" s="477" t="str">
        <f>VLOOKUP(D131,Base!A:C,3,FALSE)</f>
        <v>C40393-PRD</v>
      </c>
      <c r="D131" s="414" t="s">
        <v>681</v>
      </c>
    </row>
    <row r="132" spans="1:22" ht="18" hidden="1" customHeight="1" thickBot="1" x14ac:dyDescent="0.3">
      <c r="A132" s="476"/>
      <c r="B132" s="477"/>
      <c r="C132" s="477"/>
      <c r="D132" s="415"/>
    </row>
    <row r="133" spans="1:22" s="3" customFormat="1" ht="18" hidden="1" customHeight="1" thickBot="1" x14ac:dyDescent="0.3">
      <c r="A133" s="476"/>
      <c r="B133" s="477"/>
      <c r="C133" s="477"/>
      <c r="D133" s="416"/>
      <c r="E133" s="5"/>
      <c r="F133" s="5"/>
      <c r="G133" s="5"/>
      <c r="H133" s="5"/>
      <c r="I133" s="5"/>
      <c r="J133" s="5"/>
      <c r="K133" s="5"/>
      <c r="L133" s="5"/>
      <c r="M133" s="5"/>
      <c r="N133" s="5"/>
      <c r="O133" s="5"/>
      <c r="P133" s="5"/>
      <c r="Q133" s="5"/>
      <c r="R133" s="5"/>
      <c r="S133" s="5"/>
      <c r="T133" s="5"/>
      <c r="U133" s="5"/>
      <c r="V133" s="5"/>
    </row>
    <row r="134" spans="1:22" ht="18" hidden="1" customHeight="1" thickBot="1" x14ac:dyDescent="0.3">
      <c r="A134" s="476" t="e">
        <f>VLOOKUP(B134,Base!B:C,8,FALSE)</f>
        <v>#REF!</v>
      </c>
      <c r="B134" s="477" t="str">
        <f>VLOOKUP(D134,Base!A:C,2,FALSE)</f>
        <v>AD56562127</v>
      </c>
      <c r="C134" s="477" t="str">
        <f>VLOOKUP(D134,Base!A:C,3,FALSE)</f>
        <v>C40393-PRD</v>
      </c>
      <c r="D134" s="414" t="s">
        <v>682</v>
      </c>
    </row>
    <row r="135" spans="1:22" ht="18" hidden="1" customHeight="1" thickBot="1" x14ac:dyDescent="0.3">
      <c r="A135" s="476"/>
      <c r="B135" s="477"/>
      <c r="C135" s="477"/>
      <c r="D135" s="415"/>
    </row>
    <row r="136" spans="1:22" s="3" customFormat="1" ht="18" hidden="1" customHeight="1" thickBot="1" x14ac:dyDescent="0.3">
      <c r="A136" s="476"/>
      <c r="B136" s="477"/>
      <c r="C136" s="477"/>
      <c r="D136" s="416"/>
      <c r="E136" s="5"/>
      <c r="F136" s="5"/>
      <c r="G136" s="5"/>
      <c r="H136" s="5"/>
      <c r="I136" s="5"/>
      <c r="J136" s="5"/>
      <c r="K136" s="5"/>
      <c r="L136" s="5"/>
      <c r="M136" s="5"/>
      <c r="N136" s="5"/>
      <c r="O136" s="5"/>
      <c r="P136" s="5"/>
      <c r="Q136" s="5"/>
      <c r="R136" s="5"/>
      <c r="S136" s="5"/>
      <c r="T136" s="5"/>
      <c r="U136" s="5"/>
      <c r="V136" s="5"/>
    </row>
    <row r="137" spans="1:22" ht="18" hidden="1" customHeight="1" thickBot="1" x14ac:dyDescent="0.3">
      <c r="A137" s="476" t="e">
        <f>VLOOKUP(B137,Base!B:C,8,FALSE)</f>
        <v>#REF!</v>
      </c>
      <c r="B137" s="477" t="str">
        <f>VLOOKUP(D137,Base!A:C,2,FALSE)</f>
        <v>AD78602147</v>
      </c>
      <c r="C137" s="477" t="str">
        <f>VLOOKUP(D137,Base!A:C,3,FALSE)</f>
        <v>C40393-PRD</v>
      </c>
      <c r="D137" s="414" t="s">
        <v>683</v>
      </c>
    </row>
    <row r="138" spans="1:22" ht="18" hidden="1" customHeight="1" thickBot="1" x14ac:dyDescent="0.3">
      <c r="A138" s="476"/>
      <c r="B138" s="477"/>
      <c r="C138" s="477"/>
      <c r="D138" s="415"/>
    </row>
    <row r="139" spans="1:22" s="3" customFormat="1" ht="18" hidden="1" customHeight="1" thickBot="1" x14ac:dyDescent="0.3">
      <c r="A139" s="476"/>
      <c r="B139" s="477"/>
      <c r="C139" s="477"/>
      <c r="D139" s="416"/>
      <c r="E139" s="5"/>
      <c r="F139" s="5"/>
      <c r="G139" s="5"/>
      <c r="H139" s="5"/>
      <c r="I139" s="5"/>
      <c r="J139" s="5"/>
      <c r="K139" s="5"/>
      <c r="L139" s="5"/>
      <c r="M139" s="5"/>
      <c r="N139" s="5"/>
      <c r="O139" s="5"/>
      <c r="P139" s="5"/>
      <c r="Q139" s="5"/>
      <c r="R139" s="5"/>
      <c r="S139" s="5"/>
      <c r="T139" s="5"/>
      <c r="U139" s="5"/>
      <c r="V139" s="5"/>
    </row>
    <row r="140" spans="1:22" ht="18" customHeight="1" thickBot="1" x14ac:dyDescent="0.3">
      <c r="A140" s="476" t="e">
        <f>VLOOKUP(B140,Base!B:C,8,FALSE)</f>
        <v>#REF!</v>
      </c>
      <c r="B140" s="477" t="str">
        <f>VLOOKUP(D140,Base!A:C,2,FALSE)</f>
        <v>D975228-17</v>
      </c>
      <c r="C140" s="477" t="str">
        <f>VLOOKUP(D140,Base!A:C,3,FALSE)</f>
        <v>C40342-D97</v>
      </c>
      <c r="D140" s="470" t="s">
        <v>684</v>
      </c>
    </row>
    <row r="141" spans="1:22" ht="18" customHeight="1" thickBot="1" x14ac:dyDescent="0.3">
      <c r="A141" s="476"/>
      <c r="B141" s="477"/>
      <c r="C141" s="477"/>
      <c r="D141" s="471"/>
    </row>
    <row r="142" spans="1:22" s="3" customFormat="1" ht="18" customHeight="1" thickBot="1" x14ac:dyDescent="0.3">
      <c r="A142" s="476"/>
      <c r="B142" s="477"/>
      <c r="C142" s="477"/>
      <c r="D142" s="472"/>
      <c r="E142" s="5"/>
      <c r="F142" s="5"/>
      <c r="G142" s="5"/>
      <c r="H142" s="5"/>
      <c r="I142" s="5"/>
      <c r="J142" s="5"/>
      <c r="K142" s="5"/>
      <c r="L142" s="5"/>
      <c r="M142" s="5"/>
      <c r="N142" s="5"/>
      <c r="O142" s="5"/>
      <c r="P142" s="5"/>
      <c r="Q142" s="5"/>
      <c r="R142" s="5"/>
      <c r="S142" s="5"/>
      <c r="T142" s="5"/>
      <c r="U142" s="5"/>
      <c r="V142" s="5"/>
    </row>
    <row r="143" spans="1:22" ht="18" hidden="1" customHeight="1" thickBot="1" x14ac:dyDescent="0.3">
      <c r="A143" s="476" t="e">
        <f>VLOOKUP(B143,Base!B:C,8,FALSE)</f>
        <v>#REF!</v>
      </c>
      <c r="B143" s="477" t="str">
        <f>VLOOKUP(D143,Base!A:C,2,FALSE)</f>
        <v>D975023-1</v>
      </c>
      <c r="C143" s="477" t="str">
        <f>VLOOKUP(D143,Base!A:C,3,FALSE)</f>
        <v>C40392-D97</v>
      </c>
      <c r="D143" s="414" t="s">
        <v>685</v>
      </c>
    </row>
    <row r="144" spans="1:22" ht="18" hidden="1" customHeight="1" thickBot="1" x14ac:dyDescent="0.3">
      <c r="A144" s="476"/>
      <c r="B144" s="477"/>
      <c r="C144" s="477"/>
      <c r="D144" s="415"/>
    </row>
    <row r="145" spans="1:22" s="3" customFormat="1" ht="18" hidden="1" customHeight="1" thickBot="1" x14ac:dyDescent="0.3">
      <c r="A145" s="476"/>
      <c r="B145" s="477"/>
      <c r="C145" s="477"/>
      <c r="D145" s="416"/>
      <c r="E145" s="5"/>
      <c r="F145" s="5"/>
      <c r="G145" s="5"/>
      <c r="H145" s="5"/>
      <c r="I145" s="5"/>
      <c r="J145" s="5"/>
      <c r="K145" s="5"/>
      <c r="L145" s="5"/>
      <c r="M145" s="5"/>
      <c r="N145" s="5"/>
      <c r="O145" s="5"/>
      <c r="P145" s="5"/>
      <c r="Q145" s="5"/>
      <c r="R145" s="5"/>
      <c r="S145" s="5"/>
      <c r="T145" s="5"/>
      <c r="U145" s="5"/>
      <c r="V145" s="5"/>
    </row>
    <row r="146" spans="1:22" ht="18" hidden="1" customHeight="1" thickBot="1" x14ac:dyDescent="0.3">
      <c r="A146" s="476" t="e">
        <f>VLOOKUP(B146,Base!B:C,8,FALSE)</f>
        <v>#REF!</v>
      </c>
      <c r="B146" s="477" t="str">
        <f>VLOOKUP(D146,Base!A:C,2,FALSE)</f>
        <v>D975026-16-301</v>
      </c>
      <c r="C146" s="477" t="str">
        <f>VLOOKUP(D146,Base!A:C,3,FALSE)</f>
        <v>C40392-D97</v>
      </c>
      <c r="D146" s="414" t="s">
        <v>686</v>
      </c>
    </row>
    <row r="147" spans="1:22" ht="18" hidden="1" customHeight="1" thickBot="1" x14ac:dyDescent="0.3">
      <c r="A147" s="476"/>
      <c r="B147" s="477"/>
      <c r="C147" s="477"/>
      <c r="D147" s="415"/>
    </row>
    <row r="148" spans="1:22" s="3" customFormat="1" ht="18" hidden="1" customHeight="1" thickBot="1" x14ac:dyDescent="0.3">
      <c r="A148" s="476"/>
      <c r="B148" s="477"/>
      <c r="C148" s="477"/>
      <c r="D148" s="416"/>
      <c r="E148" s="5"/>
      <c r="F148" s="5"/>
      <c r="G148" s="5"/>
      <c r="H148" s="5"/>
      <c r="I148" s="5"/>
      <c r="J148" s="5"/>
      <c r="K148" s="5"/>
      <c r="L148" s="5"/>
      <c r="M148" s="5"/>
      <c r="N148" s="5"/>
      <c r="O148" s="5"/>
      <c r="P148" s="5"/>
      <c r="Q148" s="5"/>
      <c r="R148" s="5"/>
      <c r="S148" s="5"/>
      <c r="T148" s="5"/>
      <c r="U148" s="5"/>
      <c r="V148" s="5"/>
    </row>
    <row r="149" spans="1:22" ht="18" customHeight="1" thickBot="1" x14ac:dyDescent="0.3">
      <c r="A149" s="476" t="e">
        <f>VLOOKUP(B149,Base!B:C,8,FALSE)</f>
        <v>#REF!</v>
      </c>
      <c r="B149" s="477" t="str">
        <f>VLOOKUP(D149,Base!A:C,2,FALSE)</f>
        <v>D975061-503</v>
      </c>
      <c r="C149" s="477" t="str">
        <f>VLOOKUP(D149,Base!A:C,3,FALSE)</f>
        <v>C40392-D97</v>
      </c>
      <c r="D149" s="470" t="s">
        <v>687</v>
      </c>
    </row>
    <row r="150" spans="1:22" ht="18" customHeight="1" thickBot="1" x14ac:dyDescent="0.3">
      <c r="A150" s="476"/>
      <c r="B150" s="477"/>
      <c r="C150" s="477"/>
      <c r="D150" s="471"/>
    </row>
    <row r="151" spans="1:22" s="3" customFormat="1" ht="18" customHeight="1" thickBot="1" x14ac:dyDescent="0.3">
      <c r="A151" s="476"/>
      <c r="B151" s="477"/>
      <c r="C151" s="477"/>
      <c r="D151" s="472"/>
      <c r="E151" s="5"/>
      <c r="F151" s="5"/>
      <c r="G151" s="5"/>
      <c r="H151" s="5"/>
      <c r="I151" s="5"/>
      <c r="J151" s="5"/>
      <c r="K151" s="5"/>
      <c r="L151" s="5"/>
      <c r="M151" s="5"/>
      <c r="N151" s="5"/>
      <c r="O151" s="5"/>
      <c r="P151" s="5"/>
      <c r="Q151" s="5"/>
      <c r="R151" s="5"/>
      <c r="S151" s="5"/>
      <c r="T151" s="5"/>
      <c r="U151" s="5"/>
      <c r="V151" s="5"/>
    </row>
    <row r="152" spans="1:22" ht="18" customHeight="1" thickBot="1" x14ac:dyDescent="0.3">
      <c r="A152" s="476" t="e">
        <f>VLOOKUP(B152,Base!B:C,8,FALSE)</f>
        <v>#REF!</v>
      </c>
      <c r="B152" s="477" t="str">
        <f>VLOOKUP(D152,Base!A:C,2,FALSE)</f>
        <v>D975022-7</v>
      </c>
      <c r="C152" s="477" t="str">
        <f>VLOOKUP(D152,Base!A:C,3,FALSE)</f>
        <v>C40863-D97</v>
      </c>
      <c r="D152" s="470" t="s">
        <v>688</v>
      </c>
    </row>
    <row r="153" spans="1:22" ht="18" customHeight="1" thickBot="1" x14ac:dyDescent="0.3">
      <c r="A153" s="476"/>
      <c r="B153" s="477"/>
      <c r="C153" s="477"/>
      <c r="D153" s="471"/>
    </row>
    <row r="154" spans="1:22" s="3" customFormat="1" ht="18" customHeight="1" thickBot="1" x14ac:dyDescent="0.3">
      <c r="A154" s="476"/>
      <c r="B154" s="477"/>
      <c r="C154" s="477"/>
      <c r="D154" s="472"/>
      <c r="E154" s="5"/>
      <c r="F154" s="5"/>
      <c r="G154" s="5"/>
      <c r="H154" s="5"/>
      <c r="I154" s="5"/>
      <c r="J154" s="5"/>
      <c r="K154" s="5"/>
      <c r="L154" s="5"/>
      <c r="M154" s="5"/>
      <c r="N154" s="5"/>
      <c r="O154" s="5"/>
      <c r="P154" s="5"/>
      <c r="Q154" s="5"/>
      <c r="R154" s="5"/>
      <c r="S154" s="5"/>
      <c r="T154" s="5"/>
      <c r="U154" s="5"/>
      <c r="V154" s="5"/>
    </row>
    <row r="155" spans="1:22" ht="18" hidden="1" customHeight="1" thickBot="1" x14ac:dyDescent="0.3">
      <c r="A155" s="476" t="e">
        <f>VLOOKUP(B155,Base!B:C,8,FALSE)</f>
        <v>#REF!</v>
      </c>
      <c r="B155" s="477" t="str">
        <f>VLOOKUP(D155,Base!A:C,2,FALSE)</f>
        <v>D975230-7</v>
      </c>
      <c r="C155" s="477" t="str">
        <f>VLOOKUP(D155,Base!A:C,3,FALSE)</f>
        <v>C39709-D97</v>
      </c>
      <c r="D155" s="414" t="s">
        <v>689</v>
      </c>
    </row>
    <row r="156" spans="1:22" ht="18" hidden="1" customHeight="1" thickBot="1" x14ac:dyDescent="0.3">
      <c r="A156" s="476"/>
      <c r="B156" s="477"/>
      <c r="C156" s="477"/>
      <c r="D156" s="415"/>
    </row>
    <row r="157" spans="1:22" s="3" customFormat="1" ht="18" hidden="1" customHeight="1" thickBot="1" x14ac:dyDescent="0.3">
      <c r="A157" s="476"/>
      <c r="B157" s="477"/>
      <c r="C157" s="477"/>
      <c r="D157" s="416"/>
      <c r="E157" s="5"/>
      <c r="F157" s="5"/>
      <c r="G157" s="5"/>
      <c r="H157" s="5"/>
      <c r="I157" s="5"/>
      <c r="J157" s="5"/>
      <c r="K157" s="5"/>
      <c r="L157" s="5"/>
      <c r="M157" s="5"/>
      <c r="N157" s="5"/>
      <c r="O157" s="5"/>
      <c r="P157" s="5"/>
      <c r="Q157" s="5"/>
      <c r="R157" s="5"/>
      <c r="S157" s="5"/>
      <c r="T157" s="5"/>
      <c r="U157" s="5"/>
      <c r="V157" s="5"/>
    </row>
    <row r="158" spans="1:22" ht="18" hidden="1" customHeight="1" thickBot="1" x14ac:dyDescent="0.3">
      <c r="A158" s="476" t="e">
        <f>VLOOKUP(B158,Base!B:C,8,FALSE)</f>
        <v>#REF!</v>
      </c>
      <c r="B158" s="477" t="str">
        <f>VLOOKUP(D158,Base!A:C,2,FALSE)</f>
        <v>D975230-8</v>
      </c>
      <c r="C158" s="477" t="str">
        <f>VLOOKUP(D158,Base!A:C,3,FALSE)</f>
        <v>C39709-D97</v>
      </c>
      <c r="D158" s="414" t="s">
        <v>690</v>
      </c>
    </row>
    <row r="159" spans="1:22" ht="18" hidden="1" customHeight="1" thickBot="1" x14ac:dyDescent="0.3">
      <c r="A159" s="476"/>
      <c r="B159" s="477"/>
      <c r="C159" s="477"/>
      <c r="D159" s="415"/>
    </row>
    <row r="160" spans="1:22" s="3" customFormat="1" ht="18" hidden="1" customHeight="1" thickBot="1" x14ac:dyDescent="0.3">
      <c r="A160" s="476"/>
      <c r="B160" s="477"/>
      <c r="C160" s="477"/>
      <c r="D160" s="416"/>
      <c r="E160" s="5"/>
      <c r="F160" s="5"/>
      <c r="G160" s="5"/>
      <c r="H160" s="5"/>
      <c r="I160" s="5"/>
      <c r="J160" s="5"/>
      <c r="K160" s="5"/>
      <c r="L160" s="5"/>
      <c r="M160" s="5"/>
      <c r="N160" s="5"/>
      <c r="O160" s="5"/>
      <c r="P160" s="5"/>
      <c r="Q160" s="5"/>
      <c r="R160" s="5"/>
      <c r="S160" s="5"/>
      <c r="T160" s="5"/>
      <c r="U160" s="5"/>
      <c r="V160" s="5"/>
    </row>
    <row r="161" spans="1:22" ht="18" hidden="1" customHeight="1" thickBot="1" x14ac:dyDescent="0.3">
      <c r="A161" s="476" t="e">
        <f>VLOOKUP(B161,Base!B:C,8,FALSE)</f>
        <v>#REF!</v>
      </c>
      <c r="B161" s="477" t="str">
        <f>VLOOKUP(D161,Base!A:C,2,FALSE)</f>
        <v>AD32451975</v>
      </c>
      <c r="C161" s="477" t="str">
        <f>VLOOKUP(D161,Base!A:C,3,FALSE)</f>
        <v>C40393-PRD</v>
      </c>
      <c r="D161" s="414" t="s">
        <v>691</v>
      </c>
    </row>
    <row r="162" spans="1:22" ht="18" hidden="1" customHeight="1" thickBot="1" x14ac:dyDescent="0.3">
      <c r="A162" s="476"/>
      <c r="B162" s="477"/>
      <c r="C162" s="477"/>
      <c r="D162" s="415"/>
    </row>
    <row r="163" spans="1:22" s="3" customFormat="1" ht="18" hidden="1" customHeight="1" thickBot="1" x14ac:dyDescent="0.3">
      <c r="A163" s="476"/>
      <c r="B163" s="477"/>
      <c r="C163" s="477"/>
      <c r="D163" s="416"/>
      <c r="E163" s="5"/>
      <c r="F163" s="5"/>
      <c r="G163" s="5"/>
      <c r="H163" s="5"/>
      <c r="I163" s="5"/>
      <c r="J163" s="5"/>
      <c r="K163" s="5"/>
      <c r="L163" s="5"/>
      <c r="M163" s="5"/>
      <c r="N163" s="5"/>
      <c r="O163" s="5"/>
      <c r="P163" s="5"/>
      <c r="Q163" s="5"/>
      <c r="R163" s="5"/>
      <c r="S163" s="5"/>
      <c r="T163" s="5"/>
      <c r="U163" s="5"/>
      <c r="V163" s="5"/>
    </row>
    <row r="164" spans="1:22" ht="18" customHeight="1" thickBot="1" x14ac:dyDescent="0.3">
      <c r="A164" s="476" t="e">
        <f>VLOOKUP(B164,Base!B:C,8,FALSE)</f>
        <v>#REF!</v>
      </c>
      <c r="B164" s="477" t="str">
        <f>VLOOKUP(D164,Base!A:C,2,FALSE)</f>
        <v>AD57862127</v>
      </c>
      <c r="C164" s="477" t="str">
        <f>VLOOKUP(D164,Base!A:C,3,FALSE)</f>
        <v>C40393-PRD</v>
      </c>
      <c r="D164" s="470" t="s">
        <v>692</v>
      </c>
    </row>
    <row r="165" spans="1:22" ht="18" customHeight="1" thickBot="1" x14ac:dyDescent="0.3">
      <c r="A165" s="476"/>
      <c r="B165" s="477"/>
      <c r="C165" s="477"/>
      <c r="D165" s="471"/>
    </row>
    <row r="166" spans="1:22" s="3" customFormat="1" ht="18" customHeight="1" thickBot="1" x14ac:dyDescent="0.3">
      <c r="A166" s="476"/>
      <c r="B166" s="477"/>
      <c r="C166" s="477"/>
      <c r="D166" s="472"/>
      <c r="E166" s="5"/>
      <c r="F166" s="5"/>
      <c r="G166" s="5"/>
      <c r="H166" s="5"/>
      <c r="I166" s="5"/>
      <c r="J166" s="5"/>
      <c r="K166" s="5"/>
      <c r="L166" s="5"/>
      <c r="M166" s="5"/>
      <c r="N166" s="5"/>
      <c r="O166" s="5"/>
      <c r="P166" s="5"/>
      <c r="Q166" s="5"/>
      <c r="R166" s="5"/>
      <c r="S166" s="5"/>
      <c r="T166" s="5"/>
      <c r="U166" s="5"/>
      <c r="V166" s="5"/>
    </row>
    <row r="167" spans="1:22" ht="18" hidden="1" customHeight="1" thickBot="1" x14ac:dyDescent="0.3">
      <c r="A167" s="476" t="e">
        <f>VLOOKUP(B167,Base!B:C,8,FALSE)</f>
        <v>#REF!</v>
      </c>
      <c r="B167" s="477" t="str">
        <f>VLOOKUP(D167,Base!A:C,2,FALSE)</f>
        <v>AD61172127</v>
      </c>
      <c r="C167" s="477" t="str">
        <f>VLOOKUP(D167,Base!A:C,3,FALSE)</f>
        <v>C40393-PRD</v>
      </c>
      <c r="D167" s="414" t="s">
        <v>670</v>
      </c>
    </row>
    <row r="168" spans="1:22" ht="18" hidden="1" customHeight="1" thickBot="1" x14ac:dyDescent="0.3">
      <c r="A168" s="476"/>
      <c r="B168" s="477"/>
      <c r="C168" s="477"/>
      <c r="D168" s="415"/>
    </row>
    <row r="169" spans="1:22" s="3" customFormat="1" ht="18" hidden="1" customHeight="1" thickBot="1" x14ac:dyDescent="0.3">
      <c r="A169" s="476"/>
      <c r="B169" s="477"/>
      <c r="C169" s="477"/>
      <c r="D169" s="416"/>
      <c r="E169" s="5"/>
      <c r="F169" s="5"/>
      <c r="G169" s="5"/>
      <c r="H169" s="5"/>
      <c r="I169" s="5"/>
      <c r="J169" s="5"/>
      <c r="K169" s="5"/>
      <c r="L169" s="5"/>
      <c r="M169" s="5"/>
      <c r="N169" s="5"/>
      <c r="O169" s="5"/>
      <c r="P169" s="5"/>
      <c r="Q169" s="5"/>
      <c r="R169" s="5"/>
      <c r="S169" s="5"/>
      <c r="T169" s="5"/>
      <c r="U169" s="5"/>
      <c r="V169" s="5"/>
    </row>
    <row r="170" spans="1:22" ht="18" hidden="1" customHeight="1" thickBot="1" x14ac:dyDescent="0.3">
      <c r="A170" s="476" t="e">
        <f>VLOOKUP(B170,Base!B:C,8,FALSE)</f>
        <v>#REF!</v>
      </c>
      <c r="B170" s="477" t="str">
        <f>VLOOKUP(D170,Base!A:C,2,FALSE)</f>
        <v>D975006-2</v>
      </c>
      <c r="C170" s="477" t="str">
        <f>VLOOKUP(D170,Base!A:C,3,FALSE)</f>
        <v>C40679-D97</v>
      </c>
      <c r="D170" s="414" t="s">
        <v>693</v>
      </c>
    </row>
    <row r="171" spans="1:22" ht="18" hidden="1" customHeight="1" thickBot="1" x14ac:dyDescent="0.3">
      <c r="A171" s="476"/>
      <c r="B171" s="477"/>
      <c r="C171" s="477"/>
      <c r="D171" s="415"/>
    </row>
    <row r="172" spans="1:22" s="3" customFormat="1" ht="18" hidden="1" customHeight="1" thickBot="1" x14ac:dyDescent="0.3">
      <c r="A172" s="476"/>
      <c r="B172" s="477"/>
      <c r="C172" s="477"/>
      <c r="D172" s="416"/>
      <c r="E172" s="5"/>
      <c r="F172" s="5"/>
      <c r="G172" s="5"/>
      <c r="H172" s="5"/>
      <c r="I172" s="5"/>
      <c r="J172" s="5"/>
      <c r="K172" s="5"/>
      <c r="L172" s="5"/>
      <c r="M172" s="5"/>
      <c r="N172" s="5"/>
      <c r="O172" s="5"/>
      <c r="P172" s="5"/>
      <c r="Q172" s="5"/>
      <c r="R172" s="5"/>
      <c r="S172" s="5"/>
      <c r="T172" s="5"/>
      <c r="U172" s="5"/>
      <c r="V172" s="5"/>
    </row>
    <row r="173" spans="1:22" ht="18" hidden="1" customHeight="1" thickBot="1" x14ac:dyDescent="0.3">
      <c r="A173" s="476" t="e">
        <f>VLOOKUP(B173,Base!B:C,8,FALSE)</f>
        <v>#REF!</v>
      </c>
      <c r="B173" s="477" t="str">
        <f>VLOOKUP(D173,Base!A:C,2,FALSE)</f>
        <v>D975009-8-301</v>
      </c>
      <c r="C173" s="477" t="str">
        <f>VLOOKUP(D173,Base!A:C,3,FALSE)</f>
        <v>C40392-D97</v>
      </c>
      <c r="D173" s="414" t="s">
        <v>694</v>
      </c>
    </row>
    <row r="174" spans="1:22" ht="18" hidden="1" customHeight="1" thickBot="1" x14ac:dyDescent="0.3">
      <c r="A174" s="476"/>
      <c r="B174" s="477"/>
      <c r="C174" s="477"/>
      <c r="D174" s="415"/>
    </row>
    <row r="175" spans="1:22" s="3" customFormat="1" ht="18" hidden="1" customHeight="1" thickBot="1" x14ac:dyDescent="0.3">
      <c r="A175" s="476"/>
      <c r="B175" s="477"/>
      <c r="C175" s="477"/>
      <c r="D175" s="416"/>
      <c r="E175" s="5"/>
      <c r="F175" s="5"/>
      <c r="G175" s="5"/>
      <c r="H175" s="5"/>
      <c r="I175" s="5"/>
      <c r="J175" s="5"/>
      <c r="K175" s="5"/>
      <c r="L175" s="5"/>
      <c r="M175" s="5"/>
      <c r="N175" s="5"/>
      <c r="O175" s="5"/>
      <c r="P175" s="5"/>
      <c r="Q175" s="5"/>
      <c r="R175" s="5"/>
      <c r="S175" s="5"/>
      <c r="T175" s="5"/>
      <c r="U175" s="5"/>
      <c r="V175" s="5"/>
    </row>
    <row r="176" spans="1:22" ht="18" hidden="1" customHeight="1" thickBot="1" x14ac:dyDescent="0.3">
      <c r="A176" s="476" t="e">
        <f>VLOOKUP(B176,Base!B:C,8,FALSE)</f>
        <v>#REF!</v>
      </c>
      <c r="B176" s="477" t="str">
        <f>VLOOKUP(D176,Base!A:C,2,FALSE)</f>
        <v>D975227-7</v>
      </c>
      <c r="C176" s="477" t="str">
        <f>VLOOKUP(D176,Base!A:C,3,FALSE)</f>
        <v>C39456-D97</v>
      </c>
      <c r="D176" s="414" t="s">
        <v>695</v>
      </c>
    </row>
    <row r="177" spans="1:22" ht="18" hidden="1" customHeight="1" thickBot="1" x14ac:dyDescent="0.3">
      <c r="A177" s="476"/>
      <c r="B177" s="477"/>
      <c r="C177" s="477"/>
      <c r="D177" s="415"/>
    </row>
    <row r="178" spans="1:22" s="3" customFormat="1" ht="18" hidden="1" customHeight="1" thickBot="1" x14ac:dyDescent="0.3">
      <c r="A178" s="476"/>
      <c r="B178" s="477"/>
      <c r="C178" s="477"/>
      <c r="D178" s="416"/>
      <c r="E178" s="5"/>
      <c r="F178" s="5"/>
      <c r="G178" s="5"/>
      <c r="H178" s="5"/>
      <c r="I178" s="5"/>
      <c r="J178" s="5"/>
      <c r="K178" s="5"/>
      <c r="L178" s="5"/>
      <c r="M178" s="5"/>
      <c r="N178" s="5"/>
      <c r="O178" s="5"/>
      <c r="P178" s="5"/>
      <c r="Q178" s="5"/>
      <c r="R178" s="5"/>
      <c r="S178" s="5"/>
      <c r="T178" s="5"/>
      <c r="U178" s="5"/>
      <c r="V178" s="5"/>
    </row>
    <row r="179" spans="1:22" ht="18" hidden="1" customHeight="1" thickBot="1" x14ac:dyDescent="0.3">
      <c r="A179" s="476" t="e">
        <f>VLOOKUP(B179,Base!B:C,8,FALSE)</f>
        <v>#REF!</v>
      </c>
      <c r="B179" s="477" t="str">
        <f>VLOOKUP(D179,Base!A:C,2,FALSE)</f>
        <v>D975209-1</v>
      </c>
      <c r="C179" s="477" t="str">
        <f>VLOOKUP(D179,Base!A:C,3,FALSE)</f>
        <v>C40342-D97</v>
      </c>
      <c r="D179" s="414" t="s">
        <v>696</v>
      </c>
    </row>
    <row r="180" spans="1:22" ht="18" hidden="1" customHeight="1" thickBot="1" x14ac:dyDescent="0.3">
      <c r="A180" s="476"/>
      <c r="B180" s="477"/>
      <c r="C180" s="477"/>
      <c r="D180" s="415"/>
    </row>
    <row r="181" spans="1:22" s="3" customFormat="1" ht="18" hidden="1" customHeight="1" thickBot="1" x14ac:dyDescent="0.3">
      <c r="A181" s="476"/>
      <c r="B181" s="477"/>
      <c r="C181" s="477"/>
      <c r="D181" s="416"/>
      <c r="E181" s="5"/>
      <c r="F181" s="5"/>
      <c r="G181" s="5"/>
      <c r="H181" s="5"/>
      <c r="I181" s="5"/>
      <c r="J181" s="5"/>
      <c r="K181" s="5"/>
      <c r="L181" s="5"/>
      <c r="M181" s="5"/>
      <c r="N181" s="5"/>
      <c r="O181" s="5"/>
      <c r="P181" s="5"/>
      <c r="Q181" s="5"/>
      <c r="R181" s="5"/>
      <c r="S181" s="5"/>
      <c r="T181" s="5"/>
      <c r="U181" s="5"/>
      <c r="V181" s="5"/>
    </row>
    <row r="182" spans="1:22" ht="18" hidden="1" customHeight="1" thickBot="1" x14ac:dyDescent="0.3">
      <c r="A182" s="476" t="e">
        <f>VLOOKUP(B182,Base!B:C,8,FALSE)</f>
        <v>#REF!</v>
      </c>
      <c r="B182" s="477" t="str">
        <f>VLOOKUP(D182,Base!A:C,2,FALSE)</f>
        <v>D975209-10</v>
      </c>
      <c r="C182" s="477" t="str">
        <f>VLOOKUP(D182,Base!A:C,3,FALSE)</f>
        <v>C40342-D97</v>
      </c>
      <c r="D182" s="414" t="s">
        <v>697</v>
      </c>
    </row>
    <row r="183" spans="1:22" ht="18" hidden="1" customHeight="1" thickBot="1" x14ac:dyDescent="0.3">
      <c r="A183" s="476"/>
      <c r="B183" s="477"/>
      <c r="C183" s="477"/>
      <c r="D183" s="415"/>
    </row>
    <row r="184" spans="1:22" s="3" customFormat="1" ht="18" hidden="1" customHeight="1" thickBot="1" x14ac:dyDescent="0.3">
      <c r="A184" s="476"/>
      <c r="B184" s="477"/>
      <c r="C184" s="477"/>
      <c r="D184" s="416"/>
      <c r="E184" s="5"/>
      <c r="F184" s="5"/>
      <c r="G184" s="5"/>
      <c r="H184" s="5"/>
      <c r="I184" s="5"/>
      <c r="J184" s="5"/>
      <c r="K184" s="5"/>
      <c r="L184" s="5"/>
      <c r="M184" s="5"/>
      <c r="N184" s="5"/>
      <c r="O184" s="5"/>
      <c r="P184" s="5"/>
      <c r="Q184" s="5"/>
      <c r="R184" s="5"/>
      <c r="S184" s="5"/>
      <c r="T184" s="5"/>
      <c r="U184" s="5"/>
      <c r="V184" s="5"/>
    </row>
    <row r="185" spans="1:22" ht="18" hidden="1" customHeight="1" thickBot="1" x14ac:dyDescent="0.3">
      <c r="A185" s="476" t="e">
        <f>VLOOKUP(B185,Base!B:C,8,FALSE)</f>
        <v>#REF!</v>
      </c>
      <c r="B185" s="477" t="str">
        <f>VLOOKUP(D185,Base!A:C,2,FALSE)</f>
        <v>D975209-11</v>
      </c>
      <c r="C185" s="477" t="str">
        <f>VLOOKUP(D185,Base!A:C,3,FALSE)</f>
        <v>C40342-D97</v>
      </c>
      <c r="D185" s="414" t="s">
        <v>698</v>
      </c>
    </row>
    <row r="186" spans="1:22" ht="18" hidden="1" customHeight="1" thickBot="1" x14ac:dyDescent="0.3">
      <c r="A186" s="476"/>
      <c r="B186" s="477"/>
      <c r="C186" s="477"/>
      <c r="D186" s="415"/>
    </row>
    <row r="187" spans="1:22" s="3" customFormat="1" ht="18" hidden="1" customHeight="1" thickBot="1" x14ac:dyDescent="0.3">
      <c r="A187" s="476"/>
      <c r="B187" s="477"/>
      <c r="C187" s="477"/>
      <c r="D187" s="416"/>
      <c r="E187" s="5"/>
      <c r="F187" s="5"/>
      <c r="G187" s="5"/>
      <c r="H187" s="5"/>
      <c r="I187" s="5"/>
      <c r="J187" s="5"/>
      <c r="K187" s="5"/>
      <c r="L187" s="5"/>
      <c r="M187" s="5"/>
      <c r="N187" s="5"/>
      <c r="O187" s="5"/>
      <c r="P187" s="5"/>
      <c r="Q187" s="5"/>
      <c r="R187" s="5"/>
      <c r="S187" s="5"/>
      <c r="T187" s="5"/>
      <c r="U187" s="5"/>
      <c r="V187" s="5"/>
    </row>
    <row r="188" spans="1:22" ht="18" hidden="1" customHeight="1" thickBot="1" x14ac:dyDescent="0.3">
      <c r="A188" s="476" t="e">
        <f>VLOOKUP(B188,Base!B:C,8,FALSE)</f>
        <v>#REF!</v>
      </c>
      <c r="B188" s="477" t="str">
        <f>VLOOKUP(D188,Base!A:C,2,FALSE)</f>
        <v>D975209-12</v>
      </c>
      <c r="C188" s="477" t="str">
        <f>VLOOKUP(D188,Base!A:C,3,FALSE)</f>
        <v>C40342-D97</v>
      </c>
      <c r="D188" s="414" t="s">
        <v>699</v>
      </c>
    </row>
    <row r="189" spans="1:22" ht="18" hidden="1" customHeight="1" thickBot="1" x14ac:dyDescent="0.3">
      <c r="A189" s="476"/>
      <c r="B189" s="477"/>
      <c r="C189" s="477"/>
      <c r="D189" s="415"/>
    </row>
    <row r="190" spans="1:22" s="3" customFormat="1" ht="18" hidden="1" customHeight="1" thickBot="1" x14ac:dyDescent="0.3">
      <c r="A190" s="476"/>
      <c r="B190" s="477"/>
      <c r="C190" s="477"/>
      <c r="D190" s="416"/>
      <c r="E190" s="5"/>
      <c r="F190" s="5"/>
      <c r="G190" s="5"/>
      <c r="H190" s="5"/>
      <c r="I190" s="5"/>
      <c r="J190" s="5"/>
      <c r="K190" s="5"/>
      <c r="L190" s="5"/>
      <c r="M190" s="5"/>
      <c r="N190" s="5"/>
      <c r="O190" s="5"/>
      <c r="P190" s="5"/>
      <c r="Q190" s="5"/>
      <c r="R190" s="5"/>
      <c r="S190" s="5"/>
      <c r="T190" s="5"/>
      <c r="U190" s="5"/>
      <c r="V190" s="5"/>
    </row>
    <row r="191" spans="1:22" ht="18" hidden="1" customHeight="1" thickBot="1" x14ac:dyDescent="0.3">
      <c r="A191" s="476" t="e">
        <f>VLOOKUP(B191,Base!B:C,8,FALSE)</f>
        <v>#REF!</v>
      </c>
      <c r="B191" s="477" t="str">
        <f>VLOOKUP(D191,Base!A:C,2,FALSE)</f>
        <v>D975209-13</v>
      </c>
      <c r="C191" s="477" t="str">
        <f>VLOOKUP(D191,Base!A:C,3,FALSE)</f>
        <v>C40342-D97</v>
      </c>
      <c r="D191" s="414" t="s">
        <v>700</v>
      </c>
    </row>
    <row r="192" spans="1:22" ht="18" hidden="1" customHeight="1" thickBot="1" x14ac:dyDescent="0.3">
      <c r="A192" s="476"/>
      <c r="B192" s="477"/>
      <c r="C192" s="477"/>
      <c r="D192" s="415"/>
    </row>
    <row r="193" spans="1:22" s="3" customFormat="1" ht="18" hidden="1" customHeight="1" thickBot="1" x14ac:dyDescent="0.3">
      <c r="A193" s="476"/>
      <c r="B193" s="477"/>
      <c r="C193" s="477"/>
      <c r="D193" s="416"/>
      <c r="E193" s="5"/>
      <c r="F193" s="5"/>
      <c r="G193" s="5"/>
      <c r="H193" s="5"/>
      <c r="I193" s="5"/>
      <c r="J193" s="5"/>
      <c r="K193" s="5"/>
      <c r="L193" s="5"/>
      <c r="M193" s="5"/>
      <c r="N193" s="5"/>
      <c r="O193" s="5"/>
      <c r="P193" s="5"/>
      <c r="Q193" s="5"/>
      <c r="R193" s="5"/>
      <c r="S193" s="5"/>
      <c r="T193" s="5"/>
      <c r="U193" s="5"/>
      <c r="V193" s="5"/>
    </row>
    <row r="194" spans="1:22" ht="18" hidden="1" customHeight="1" thickBot="1" x14ac:dyDescent="0.3">
      <c r="A194" s="476" t="e">
        <f>VLOOKUP(B194,Base!B:C,8,FALSE)</f>
        <v>#REF!</v>
      </c>
      <c r="B194" s="477" t="str">
        <f>VLOOKUP(D194,Base!A:C,2,FALSE)</f>
        <v>D975209-14</v>
      </c>
      <c r="C194" s="477" t="str">
        <f>VLOOKUP(D194,Base!A:C,3,FALSE)</f>
        <v>C40342-D97</v>
      </c>
      <c r="D194" s="414" t="s">
        <v>701</v>
      </c>
    </row>
    <row r="195" spans="1:22" ht="18" hidden="1" customHeight="1" thickBot="1" x14ac:dyDescent="0.3">
      <c r="A195" s="476"/>
      <c r="B195" s="477"/>
      <c r="C195" s="477"/>
      <c r="D195" s="415"/>
    </row>
    <row r="196" spans="1:22" s="3" customFormat="1" ht="18" hidden="1" customHeight="1" thickBot="1" x14ac:dyDescent="0.3">
      <c r="A196" s="476"/>
      <c r="B196" s="477"/>
      <c r="C196" s="477"/>
      <c r="D196" s="416"/>
      <c r="E196" s="5"/>
      <c r="F196" s="5"/>
      <c r="G196" s="5"/>
      <c r="H196" s="5"/>
      <c r="I196" s="5"/>
      <c r="J196" s="5"/>
      <c r="K196" s="5"/>
      <c r="L196" s="5"/>
      <c r="M196" s="5"/>
      <c r="N196" s="5"/>
      <c r="O196" s="5"/>
      <c r="P196" s="5"/>
      <c r="Q196" s="5"/>
      <c r="R196" s="5"/>
      <c r="S196" s="5"/>
      <c r="T196" s="5"/>
      <c r="U196" s="5"/>
      <c r="V196" s="5"/>
    </row>
    <row r="197" spans="1:22" ht="18" hidden="1" customHeight="1" thickBot="1" x14ac:dyDescent="0.3">
      <c r="A197" s="476" t="e">
        <f>VLOOKUP(B197,Base!B:C,8,FALSE)</f>
        <v>#REF!</v>
      </c>
      <c r="B197" s="477" t="str">
        <f>VLOOKUP(D197,Base!A:C,2,FALSE)</f>
        <v>D975209-9</v>
      </c>
      <c r="C197" s="477" t="str">
        <f>VLOOKUP(D197,Base!A:C,3,FALSE)</f>
        <v>C40342-D97</v>
      </c>
      <c r="D197" s="414" t="s">
        <v>702</v>
      </c>
    </row>
    <row r="198" spans="1:22" ht="18" hidden="1" customHeight="1" thickBot="1" x14ac:dyDescent="0.3">
      <c r="A198" s="476"/>
      <c r="B198" s="477"/>
      <c r="C198" s="477"/>
      <c r="D198" s="415"/>
    </row>
    <row r="199" spans="1:22" s="3" customFormat="1" ht="18" hidden="1" customHeight="1" thickBot="1" x14ac:dyDescent="0.3">
      <c r="A199" s="476"/>
      <c r="B199" s="477"/>
      <c r="C199" s="477"/>
      <c r="D199" s="416"/>
      <c r="E199" s="5"/>
      <c r="F199" s="5"/>
      <c r="G199" s="5"/>
      <c r="H199" s="5"/>
      <c r="I199" s="5"/>
      <c r="J199" s="5"/>
      <c r="K199" s="5"/>
      <c r="L199" s="5"/>
      <c r="M199" s="5"/>
      <c r="N199" s="5"/>
      <c r="O199" s="5"/>
      <c r="P199" s="5"/>
      <c r="Q199" s="5"/>
      <c r="R199" s="5"/>
      <c r="S199" s="5"/>
      <c r="T199" s="5"/>
      <c r="U199" s="5"/>
      <c r="V199" s="5"/>
    </row>
    <row r="200" spans="1:22" ht="18" customHeight="1" thickBot="1" x14ac:dyDescent="0.3">
      <c r="A200" s="476" t="e">
        <f>VLOOKUP(B200,Base!B:C,8,FALSE)</f>
        <v>#REF!</v>
      </c>
      <c r="B200" s="477" t="str">
        <f>VLOOKUP(D200,Base!A:C,2,FALSE)</f>
        <v>D975230-19</v>
      </c>
      <c r="C200" s="477" t="str">
        <f>VLOOKUP(D200,Base!A:C,3,FALSE)</f>
        <v>C40679-D97</v>
      </c>
      <c r="D200" s="470" t="s">
        <v>703</v>
      </c>
    </row>
    <row r="201" spans="1:22" ht="18" customHeight="1" thickBot="1" x14ac:dyDescent="0.3">
      <c r="A201" s="476"/>
      <c r="B201" s="477"/>
      <c r="C201" s="477"/>
      <c r="D201" s="471"/>
    </row>
    <row r="202" spans="1:22" s="3" customFormat="1" ht="18" customHeight="1" thickBot="1" x14ac:dyDescent="0.3">
      <c r="A202" s="476"/>
      <c r="B202" s="477"/>
      <c r="C202" s="477"/>
      <c r="D202" s="472"/>
      <c r="E202" s="5"/>
      <c r="F202" s="5"/>
      <c r="G202" s="5"/>
      <c r="H202" s="5"/>
      <c r="I202" s="5"/>
      <c r="J202" s="5"/>
      <c r="K202" s="5"/>
      <c r="L202" s="5"/>
      <c r="M202" s="5"/>
      <c r="N202" s="5"/>
      <c r="O202" s="5"/>
      <c r="P202" s="5"/>
      <c r="Q202" s="5"/>
      <c r="R202" s="5"/>
      <c r="S202" s="5"/>
      <c r="T202" s="5"/>
      <c r="U202" s="5"/>
      <c r="V202" s="5"/>
    </row>
    <row r="203" spans="1:22" ht="18" customHeight="1" thickBot="1" x14ac:dyDescent="0.3">
      <c r="A203" s="476" t="e">
        <f>VLOOKUP(B203,Base!B:C,8,FALSE)</f>
        <v>#REF!</v>
      </c>
      <c r="B203" s="477" t="str">
        <f>VLOOKUP(D203,Base!A:C,2,FALSE)</f>
        <v>D975225-3</v>
      </c>
      <c r="C203" s="477" t="str">
        <f>VLOOKUP(D203,Base!A:C,3,FALSE)</f>
        <v>C37822-D97</v>
      </c>
      <c r="D203" s="470" t="s">
        <v>704</v>
      </c>
    </row>
    <row r="204" spans="1:22" ht="18" customHeight="1" thickBot="1" x14ac:dyDescent="0.3">
      <c r="A204" s="476"/>
      <c r="B204" s="477"/>
      <c r="C204" s="477"/>
      <c r="D204" s="471"/>
    </row>
    <row r="205" spans="1:22" s="3" customFormat="1" ht="18" customHeight="1" thickBot="1" x14ac:dyDescent="0.3">
      <c r="A205" s="476"/>
      <c r="B205" s="477"/>
      <c r="C205" s="477"/>
      <c r="D205" s="472"/>
      <c r="E205" s="5"/>
      <c r="F205" s="5"/>
      <c r="G205" s="5"/>
      <c r="H205" s="5"/>
      <c r="I205" s="5"/>
      <c r="J205" s="5"/>
      <c r="K205" s="5"/>
      <c r="L205" s="5"/>
      <c r="M205" s="5"/>
      <c r="N205" s="5"/>
      <c r="O205" s="5"/>
      <c r="P205" s="5"/>
      <c r="Q205" s="5"/>
      <c r="R205" s="5"/>
      <c r="S205" s="5"/>
      <c r="T205" s="5"/>
      <c r="U205" s="5"/>
      <c r="V205" s="5"/>
    </row>
    <row r="206" spans="1:22" ht="18" hidden="1" customHeight="1" thickBot="1" x14ac:dyDescent="0.3">
      <c r="A206" s="476" t="e">
        <f>VLOOKUP(B206,Base!B:C,8,FALSE)</f>
        <v>#REF!</v>
      </c>
      <c r="B206" s="477" t="str">
        <f>VLOOKUP(D206,Base!A:C,2,FALSE)</f>
        <v>D975225-4</v>
      </c>
      <c r="C206" s="477" t="str">
        <f>VLOOKUP(D206,Base!A:C,3,FALSE)</f>
        <v>C37822-D97</v>
      </c>
      <c r="D206" s="414" t="s">
        <v>705</v>
      </c>
    </row>
    <row r="207" spans="1:22" ht="18" hidden="1" customHeight="1" thickBot="1" x14ac:dyDescent="0.3">
      <c r="A207" s="476"/>
      <c r="B207" s="477"/>
      <c r="C207" s="477"/>
      <c r="D207" s="415"/>
    </row>
    <row r="208" spans="1:22" s="3" customFormat="1" ht="18" hidden="1" customHeight="1" thickBot="1" x14ac:dyDescent="0.3">
      <c r="A208" s="476"/>
      <c r="B208" s="477"/>
      <c r="C208" s="477"/>
      <c r="D208" s="416"/>
      <c r="E208" s="5"/>
      <c r="F208" s="5"/>
      <c r="G208" s="5"/>
      <c r="H208" s="5"/>
      <c r="I208" s="5"/>
      <c r="J208" s="5"/>
      <c r="K208" s="5"/>
      <c r="L208" s="5"/>
      <c r="M208" s="5"/>
      <c r="N208" s="5"/>
      <c r="O208" s="5"/>
      <c r="P208" s="5"/>
      <c r="Q208" s="5"/>
      <c r="R208" s="5"/>
      <c r="S208" s="5"/>
      <c r="T208" s="5"/>
      <c r="U208" s="5"/>
      <c r="V208" s="5"/>
    </row>
    <row r="209" spans="1:4" ht="18" customHeight="1" thickBot="1" x14ac:dyDescent="0.3">
      <c r="A209" s="476" t="e">
        <f>VLOOKUP(B209,Base!B:C,8,FALSE)</f>
        <v>#REF!</v>
      </c>
      <c r="B209" s="477" t="str">
        <f>VLOOKUP(D209,Base!A:C,2,FALSE)</f>
        <v>D975225-7</v>
      </c>
      <c r="C209" s="477" t="str">
        <f>VLOOKUP(D209,Base!A:C,3,FALSE)</f>
        <v>C37822-D97</v>
      </c>
      <c r="D209" s="470" t="s">
        <v>706</v>
      </c>
    </row>
    <row r="210" spans="1:4" ht="18" customHeight="1" thickBot="1" x14ac:dyDescent="0.3">
      <c r="A210" s="476"/>
      <c r="B210" s="477"/>
      <c r="C210" s="477"/>
      <c r="D210" s="471"/>
    </row>
    <row r="211" spans="1:4" ht="18" customHeight="1" thickBot="1" x14ac:dyDescent="0.3">
      <c r="A211" s="476"/>
      <c r="B211" s="477"/>
      <c r="C211" s="477"/>
      <c r="D211" s="472"/>
    </row>
    <row r="212" spans="1:4" ht="18" hidden="1" customHeight="1" thickBot="1" x14ac:dyDescent="0.3">
      <c r="A212" s="476" t="e">
        <f>VLOOKUP(B212,Base!B:C,8,FALSE)</f>
        <v>#REF!</v>
      </c>
      <c r="B212" s="477" t="str">
        <f>VLOOKUP(D212,Base!A:C,2,FALSE)</f>
        <v>D975012-7-301</v>
      </c>
      <c r="C212" s="477" t="str">
        <f>VLOOKUP(D212,Base!A:C,3,FALSE)</f>
        <v>C38342-D97</v>
      </c>
      <c r="D212" s="414" t="s">
        <v>707</v>
      </c>
    </row>
    <row r="213" spans="1:4" ht="18" hidden="1" customHeight="1" thickBot="1" x14ac:dyDescent="0.3">
      <c r="A213" s="476"/>
      <c r="B213" s="477"/>
      <c r="C213" s="477"/>
      <c r="D213" s="415"/>
    </row>
    <row r="214" spans="1:4" ht="18" hidden="1" customHeight="1" thickBot="1" x14ac:dyDescent="0.3">
      <c r="A214" s="476"/>
      <c r="B214" s="477"/>
      <c r="C214" s="477"/>
      <c r="D214" s="416"/>
    </row>
    <row r="215" spans="1:4" ht="18" hidden="1" customHeight="1" thickBot="1" x14ac:dyDescent="0.3">
      <c r="A215" s="476" t="e">
        <f>VLOOKUP(B215,Base!B:C,8,FALSE)</f>
        <v>#REF!</v>
      </c>
      <c r="B215" s="477" t="str">
        <f>VLOOKUP(D215,Base!A:C,2,FALSE)</f>
        <v>D975026-1-301</v>
      </c>
      <c r="C215" s="477" t="str">
        <f>VLOOKUP(D215,Base!A:C,3,FALSE)</f>
        <v>C39427-PRD</v>
      </c>
      <c r="D215" s="414" t="s">
        <v>708</v>
      </c>
    </row>
    <row r="216" spans="1:4" ht="18" hidden="1" customHeight="1" thickBot="1" x14ac:dyDescent="0.3">
      <c r="A216" s="476"/>
      <c r="B216" s="477"/>
      <c r="C216" s="477"/>
      <c r="D216" s="415"/>
    </row>
    <row r="217" spans="1:4" ht="18" hidden="1" customHeight="1" thickBot="1" x14ac:dyDescent="0.3">
      <c r="A217" s="476"/>
      <c r="B217" s="477"/>
      <c r="C217" s="477"/>
      <c r="D217" s="416"/>
    </row>
    <row r="218" spans="1:4" ht="18" hidden="1" customHeight="1" thickBot="1" x14ac:dyDescent="0.3">
      <c r="A218" s="476" t="e">
        <f>VLOOKUP(B218,Base!B:C,8,FALSE)</f>
        <v>#REF!</v>
      </c>
      <c r="B218" s="477" t="str">
        <f>VLOOKUP(D218,Base!A:C,2,FALSE)</f>
        <v>D975026-2-301</v>
      </c>
      <c r="C218" s="477" t="str">
        <f>VLOOKUP(D218,Base!A:C,3,FALSE)</f>
        <v>C39427-PRD</v>
      </c>
      <c r="D218" s="414" t="s">
        <v>709</v>
      </c>
    </row>
    <row r="219" spans="1:4" ht="18" hidden="1" customHeight="1" thickBot="1" x14ac:dyDescent="0.3">
      <c r="A219" s="476"/>
      <c r="B219" s="477"/>
      <c r="C219" s="477"/>
      <c r="D219" s="415"/>
    </row>
    <row r="220" spans="1:4" ht="18" hidden="1" customHeight="1" thickBot="1" x14ac:dyDescent="0.3">
      <c r="A220" s="476"/>
      <c r="B220" s="477"/>
      <c r="C220" s="477"/>
      <c r="D220" s="416"/>
    </row>
    <row r="221" spans="1:4" ht="18" customHeight="1" thickBot="1" x14ac:dyDescent="0.3">
      <c r="A221" s="476" t="e">
        <f>VLOOKUP(B221,Base!B:C,8,FALSE)</f>
        <v>#REF!</v>
      </c>
      <c r="B221" s="477" t="str">
        <f>VLOOKUP(D221,Base!A:C,2,FALSE)</f>
        <v>D975071-1</v>
      </c>
      <c r="C221" s="477" t="str">
        <f>VLOOKUP(D221,Base!A:C,3,FALSE)</f>
        <v>C40392-D97</v>
      </c>
      <c r="D221" s="470" t="s">
        <v>710</v>
      </c>
    </row>
    <row r="222" spans="1:4" ht="18" customHeight="1" thickBot="1" x14ac:dyDescent="0.3">
      <c r="A222" s="476"/>
      <c r="B222" s="477"/>
      <c r="C222" s="477"/>
      <c r="D222" s="471"/>
    </row>
    <row r="223" spans="1:4" ht="18" customHeight="1" thickBot="1" x14ac:dyDescent="0.3">
      <c r="A223" s="476"/>
      <c r="B223" s="477"/>
      <c r="C223" s="477"/>
      <c r="D223" s="472"/>
    </row>
    <row r="224" spans="1:4" ht="18" hidden="1" customHeight="1" thickBot="1" x14ac:dyDescent="0.3">
      <c r="A224" s="476" t="e">
        <f>VLOOKUP(B224,Base!B:C,8,FALSE)</f>
        <v>#REF!</v>
      </c>
      <c r="B224" s="477" t="str">
        <f>VLOOKUP(D224,Base!A:C,2,FALSE)</f>
        <v>G361213-1</v>
      </c>
      <c r="C224" s="477" t="str">
        <f>VLOOKUP(D224,Base!A:C,3,FALSE)</f>
        <v>C40599-G36</v>
      </c>
      <c r="D224" s="414" t="s">
        <v>711</v>
      </c>
    </row>
    <row r="225" spans="1:4" ht="18" hidden="1" customHeight="1" thickBot="1" x14ac:dyDescent="0.3">
      <c r="A225" s="476"/>
      <c r="B225" s="477"/>
      <c r="C225" s="477"/>
      <c r="D225" s="415"/>
    </row>
    <row r="226" spans="1:4" ht="18" hidden="1" customHeight="1" thickBot="1" x14ac:dyDescent="0.3">
      <c r="A226" s="476"/>
      <c r="B226" s="477"/>
      <c r="C226" s="477"/>
      <c r="D226" s="416"/>
    </row>
    <row r="227" spans="1:4" ht="18" customHeight="1" thickBot="1" x14ac:dyDescent="0.3">
      <c r="A227" s="476" t="e">
        <f>VLOOKUP(B227,Base!B:C,8,FALSE)</f>
        <v>#REF!</v>
      </c>
      <c r="B227" s="477" t="str">
        <f>VLOOKUP(D227,Base!A:C,2,FALSE)</f>
        <v>AD28531624</v>
      </c>
      <c r="C227" s="477" t="str">
        <f>VLOOKUP(D227,Base!A:C,3,FALSE)</f>
        <v>C40677-PRD</v>
      </c>
      <c r="D227" s="470" t="s">
        <v>712</v>
      </c>
    </row>
    <row r="228" spans="1:4" ht="18" customHeight="1" thickBot="1" x14ac:dyDescent="0.3">
      <c r="A228" s="476"/>
      <c r="B228" s="477"/>
      <c r="C228" s="477"/>
      <c r="D228" s="471"/>
    </row>
    <row r="229" spans="1:4" ht="18" customHeight="1" thickBot="1" x14ac:dyDescent="0.3">
      <c r="A229" s="476"/>
      <c r="B229" s="477"/>
      <c r="C229" s="477"/>
      <c r="D229" s="472"/>
    </row>
    <row r="230" spans="1:4" ht="18" hidden="1" customHeight="1" thickBot="1" x14ac:dyDescent="0.3">
      <c r="A230" s="476" t="e">
        <f>VLOOKUP(B230,Base!B:C,8,FALSE)</f>
        <v>#REF!</v>
      </c>
      <c r="B230" s="477" t="str">
        <f>VLOOKUP(D230,Base!A:C,2,FALSE)</f>
        <v>AD54482115</v>
      </c>
      <c r="C230" s="477" t="str">
        <f>VLOOKUP(D230,Base!A:C,3,FALSE)</f>
        <v>C40678-2115</v>
      </c>
      <c r="D230" s="414" t="s">
        <v>713</v>
      </c>
    </row>
    <row r="231" spans="1:4" ht="18" hidden="1" customHeight="1" thickBot="1" x14ac:dyDescent="0.3">
      <c r="A231" s="476"/>
      <c r="B231" s="477"/>
      <c r="C231" s="477"/>
      <c r="D231" s="415"/>
    </row>
    <row r="232" spans="1:4" ht="18" hidden="1" customHeight="1" thickBot="1" x14ac:dyDescent="0.3">
      <c r="A232" s="476"/>
      <c r="B232" s="477"/>
      <c r="C232" s="477"/>
      <c r="D232" s="416"/>
    </row>
    <row r="233" spans="1:4" ht="18" hidden="1" customHeight="1" thickBot="1" x14ac:dyDescent="0.3">
      <c r="A233" s="476" t="e">
        <f>VLOOKUP(B233,Base!B:C,8,FALSE)</f>
        <v>#REF!</v>
      </c>
      <c r="B233" s="477" t="str">
        <f>VLOOKUP(D233,Base!A:C,2,FALSE)</f>
        <v>AD55612115</v>
      </c>
      <c r="C233" s="477" t="str">
        <f>VLOOKUP(D233,Base!A:C,3,FALSE)</f>
        <v>C40678-2115</v>
      </c>
      <c r="D233" s="414" t="s">
        <v>714</v>
      </c>
    </row>
    <row r="234" spans="1:4" ht="18" hidden="1" customHeight="1" thickBot="1" x14ac:dyDescent="0.3">
      <c r="A234" s="476"/>
      <c r="B234" s="477"/>
      <c r="C234" s="477"/>
      <c r="D234" s="415"/>
    </row>
    <row r="235" spans="1:4" ht="18" hidden="1" customHeight="1" thickBot="1" x14ac:dyDescent="0.3">
      <c r="A235" s="476"/>
      <c r="B235" s="477"/>
      <c r="C235" s="477"/>
      <c r="D235" s="416"/>
    </row>
    <row r="236" spans="1:4" ht="18" hidden="1" customHeight="1" thickBot="1" x14ac:dyDescent="0.3">
      <c r="A236" s="476" t="e">
        <f>VLOOKUP(B236,Base!B:C,8,FALSE)</f>
        <v>#REF!</v>
      </c>
      <c r="B236" s="477" t="str">
        <f>VLOOKUP(D236,Base!A:C,2,FALSE)</f>
        <v>AD62832115</v>
      </c>
      <c r="C236" s="477" t="str">
        <f>VLOOKUP(D236,Base!A:C,3,FALSE)</f>
        <v>C40957-D97</v>
      </c>
      <c r="D236" s="414" t="s">
        <v>715</v>
      </c>
    </row>
    <row r="237" spans="1:4" ht="18" hidden="1" customHeight="1" thickBot="1" x14ac:dyDescent="0.3">
      <c r="A237" s="476"/>
      <c r="B237" s="477"/>
      <c r="C237" s="477"/>
      <c r="D237" s="415"/>
    </row>
    <row r="238" spans="1:4" ht="18" hidden="1" customHeight="1" thickBot="1" x14ac:dyDescent="0.3">
      <c r="A238" s="476"/>
      <c r="B238" s="477"/>
      <c r="C238" s="477"/>
      <c r="D238" s="416"/>
    </row>
    <row r="239" spans="1:4" ht="18" customHeight="1" thickBot="1" x14ac:dyDescent="0.3">
      <c r="A239" s="476" t="e">
        <f>VLOOKUP(B239,Base!B:C,8,FALSE)</f>
        <v>#REF!</v>
      </c>
      <c r="B239" s="477" t="str">
        <f>VLOOKUP(D239,Base!A:C,2,FALSE)</f>
        <v>D975048-2</v>
      </c>
      <c r="C239" s="477" t="str">
        <f>VLOOKUP(D239,Base!A:C,3,FALSE)</f>
        <v>C40895-D97</v>
      </c>
      <c r="D239" s="470" t="s">
        <v>716</v>
      </c>
    </row>
    <row r="240" spans="1:4" ht="18" customHeight="1" thickBot="1" x14ac:dyDescent="0.3">
      <c r="A240" s="476"/>
      <c r="B240" s="477"/>
      <c r="C240" s="477"/>
      <c r="D240" s="471"/>
    </row>
    <row r="241" spans="1:4" ht="18" customHeight="1" thickBot="1" x14ac:dyDescent="0.3">
      <c r="A241" s="476"/>
      <c r="B241" s="477"/>
      <c r="C241" s="477"/>
      <c r="D241" s="472"/>
    </row>
    <row r="242" spans="1:4" ht="18" customHeight="1" thickBot="1" x14ac:dyDescent="0.3">
      <c r="A242" s="476" t="e">
        <f>VLOOKUP(B242,Base!B:C,8,FALSE)</f>
        <v>#REF!</v>
      </c>
      <c r="B242" s="477" t="str">
        <f>VLOOKUP(D242,Base!A:C,2,FALSE)</f>
        <v>AD56552127-2</v>
      </c>
      <c r="C242" s="477" t="str">
        <f>VLOOKUP(D242,Base!A:C,3,FALSE)</f>
        <v>C40393-PRD</v>
      </c>
      <c r="D242" s="470" t="s">
        <v>717</v>
      </c>
    </row>
    <row r="243" spans="1:4" ht="18" customHeight="1" thickBot="1" x14ac:dyDescent="0.3">
      <c r="A243" s="476"/>
      <c r="B243" s="477"/>
      <c r="C243" s="477"/>
      <c r="D243" s="471"/>
    </row>
    <row r="244" spans="1:4" ht="18" customHeight="1" thickBot="1" x14ac:dyDescent="0.3">
      <c r="A244" s="476"/>
      <c r="B244" s="477"/>
      <c r="C244" s="477"/>
      <c r="D244" s="472"/>
    </row>
    <row r="245" spans="1:4" ht="18" customHeight="1" thickBot="1" x14ac:dyDescent="0.3">
      <c r="A245" s="476" t="e">
        <f>VLOOKUP(B245,Base!B:C,8,FALSE)</f>
        <v>#REF!</v>
      </c>
      <c r="B245" s="477" t="str">
        <f>VLOOKUP(D245,Base!A:C,2,FALSE)</f>
        <v>AD28551624</v>
      </c>
      <c r="C245" s="477" t="str">
        <f>VLOOKUP(D245,Base!A:C,3,FALSE)</f>
        <v>C40677-PRD</v>
      </c>
      <c r="D245" s="470" t="s">
        <v>718</v>
      </c>
    </row>
    <row r="246" spans="1:4" ht="18" customHeight="1" thickBot="1" x14ac:dyDescent="0.3">
      <c r="A246" s="476"/>
      <c r="B246" s="477"/>
      <c r="C246" s="477"/>
      <c r="D246" s="471"/>
    </row>
    <row r="247" spans="1:4" ht="18" customHeight="1" thickBot="1" x14ac:dyDescent="0.3">
      <c r="A247" s="476"/>
      <c r="B247" s="477"/>
      <c r="C247" s="477"/>
      <c r="D247" s="472"/>
    </row>
    <row r="248" spans="1:4" ht="18" customHeight="1" thickBot="1" x14ac:dyDescent="0.3">
      <c r="A248" s="476" t="e">
        <f>VLOOKUP(B248,Base!B:C,8,FALSE)</f>
        <v>#REF!</v>
      </c>
      <c r="B248" s="477" t="str">
        <f>VLOOKUP(D248,Base!A:C,2,FALSE)</f>
        <v>AD56552127-1</v>
      </c>
      <c r="C248" s="477" t="str">
        <f>VLOOKUP(D248,Base!A:C,3,FALSE)</f>
        <v>C40677-PRD</v>
      </c>
      <c r="D248" s="470" t="s">
        <v>719</v>
      </c>
    </row>
    <row r="249" spans="1:4" ht="18" customHeight="1" thickBot="1" x14ac:dyDescent="0.3">
      <c r="A249" s="476"/>
      <c r="B249" s="477"/>
      <c r="C249" s="477"/>
      <c r="D249" s="471"/>
    </row>
    <row r="250" spans="1:4" ht="18" customHeight="1" thickBot="1" x14ac:dyDescent="0.3">
      <c r="A250" s="476"/>
      <c r="B250" s="477"/>
      <c r="C250" s="477"/>
      <c r="D250" s="472"/>
    </row>
    <row r="251" spans="1:4" ht="18" customHeight="1" thickBot="1" x14ac:dyDescent="0.3">
      <c r="A251" s="476" t="e">
        <f>VLOOKUP(B251,Base!B:C,8,FALSE)</f>
        <v>#REF!</v>
      </c>
      <c r="B251" s="477" t="str">
        <f>VLOOKUP(D251,Base!A:C,2,FALSE)</f>
        <v>AD56582127</v>
      </c>
      <c r="C251" s="477" t="str">
        <f>VLOOKUP(D251,Base!A:C,3,FALSE)</f>
        <v>C40677-PRD</v>
      </c>
      <c r="D251" s="470" t="s">
        <v>720</v>
      </c>
    </row>
    <row r="252" spans="1:4" ht="18" customHeight="1" thickBot="1" x14ac:dyDescent="0.3">
      <c r="A252" s="476"/>
      <c r="B252" s="477"/>
      <c r="C252" s="477"/>
      <c r="D252" s="471"/>
    </row>
    <row r="253" spans="1:4" ht="18" customHeight="1" thickBot="1" x14ac:dyDescent="0.3">
      <c r="A253" s="476"/>
      <c r="B253" s="477"/>
      <c r="C253" s="477"/>
      <c r="D253" s="472"/>
    </row>
    <row r="254" spans="1:4" ht="18" customHeight="1" thickBot="1" x14ac:dyDescent="0.3">
      <c r="A254" s="476" t="e">
        <f>VLOOKUP(B254,Base!B:C,8,FALSE)</f>
        <v>#REF!</v>
      </c>
      <c r="B254" s="477" t="str">
        <f>VLOOKUP(D254,Base!A:C,2,FALSE)</f>
        <v>AD61172127</v>
      </c>
      <c r="C254" s="477" t="str">
        <f>VLOOKUP(D254,Base!A:C,3,FALSE)</f>
        <v>C40677-PRD</v>
      </c>
      <c r="D254" s="470" t="s">
        <v>721</v>
      </c>
    </row>
    <row r="255" spans="1:4" ht="18" customHeight="1" thickBot="1" x14ac:dyDescent="0.3">
      <c r="A255" s="476"/>
      <c r="B255" s="477"/>
      <c r="C255" s="477"/>
      <c r="D255" s="471"/>
    </row>
    <row r="256" spans="1:4" ht="18" customHeight="1" thickBot="1" x14ac:dyDescent="0.3">
      <c r="A256" s="476"/>
      <c r="B256" s="477"/>
      <c r="C256" s="477"/>
      <c r="D256" s="472"/>
    </row>
    <row r="257" spans="1:4" ht="18" customHeight="1" thickBot="1" x14ac:dyDescent="0.3">
      <c r="A257" s="476" t="e">
        <f>VLOOKUP(B257,Base!B:C,8,FALSE)</f>
        <v>#REF!</v>
      </c>
      <c r="B257" s="477" t="str">
        <f>VLOOKUP(D257,Base!A:C,2,FALSE)</f>
        <v>D975208-18</v>
      </c>
      <c r="C257" s="477" t="str">
        <f>VLOOKUP(D257,Base!A:C,3,FALSE)</f>
        <v>C39133-D97</v>
      </c>
      <c r="D257" s="470" t="s">
        <v>722</v>
      </c>
    </row>
    <row r="258" spans="1:4" ht="18" customHeight="1" thickBot="1" x14ac:dyDescent="0.3">
      <c r="A258" s="476"/>
      <c r="B258" s="477"/>
      <c r="C258" s="477"/>
      <c r="D258" s="471"/>
    </row>
    <row r="259" spans="1:4" ht="18" customHeight="1" thickBot="1" x14ac:dyDescent="0.3">
      <c r="A259" s="476"/>
      <c r="B259" s="477"/>
      <c r="C259" s="477"/>
      <c r="D259" s="472"/>
    </row>
    <row r="260" spans="1:4" ht="18" customHeight="1" thickBot="1" x14ac:dyDescent="0.3">
      <c r="A260" s="476" t="e">
        <f>VLOOKUP(B260,Base!B:C,8,FALSE)</f>
        <v>#REF!</v>
      </c>
      <c r="B260" s="477" t="str">
        <f>VLOOKUP(D260,Base!A:C,2,FALSE)</f>
        <v>D975066-1</v>
      </c>
      <c r="C260" s="477" t="str">
        <f>VLOOKUP(D260,Base!A:C,3,FALSE)</f>
        <v>C40679-D97</v>
      </c>
      <c r="D260" s="470" t="s">
        <v>723</v>
      </c>
    </row>
    <row r="261" spans="1:4" ht="18" customHeight="1" thickBot="1" x14ac:dyDescent="0.3">
      <c r="A261" s="476"/>
      <c r="B261" s="477"/>
      <c r="C261" s="477"/>
      <c r="D261" s="471"/>
    </row>
    <row r="262" spans="1:4" ht="18" customHeight="1" thickBot="1" x14ac:dyDescent="0.3">
      <c r="A262" s="476"/>
      <c r="B262" s="477"/>
      <c r="C262" s="477"/>
      <c r="D262" s="472"/>
    </row>
    <row r="263" spans="1:4" ht="18" customHeight="1" thickBot="1" x14ac:dyDescent="0.3">
      <c r="A263" s="476" t="e">
        <f>VLOOKUP(B263,Base!B:C,8,FALSE)</f>
        <v>#REF!</v>
      </c>
      <c r="B263" s="477" t="str">
        <f>VLOOKUP(D263,Base!A:C,2,FALSE)</f>
        <v>AD52822115-226</v>
      </c>
      <c r="C263" s="477" t="str">
        <f>VLOOKUP(D263,Base!A:C,3,FALSE)</f>
        <v>C40678-2115</v>
      </c>
      <c r="D263" s="470" t="s">
        <v>724</v>
      </c>
    </row>
    <row r="264" spans="1:4" ht="18" customHeight="1" thickBot="1" x14ac:dyDescent="0.3">
      <c r="A264" s="476"/>
      <c r="B264" s="477"/>
      <c r="C264" s="477"/>
      <c r="D264" s="471"/>
    </row>
    <row r="265" spans="1:4" ht="18" customHeight="1" thickBot="1" x14ac:dyDescent="0.3">
      <c r="A265" s="476"/>
      <c r="B265" s="477"/>
      <c r="C265" s="477"/>
      <c r="D265" s="472"/>
    </row>
    <row r="266" spans="1:4" ht="18" customHeight="1" thickBot="1" x14ac:dyDescent="0.3">
      <c r="A266" s="476" t="e">
        <f>VLOOKUP(B266,Base!B:C,8,FALSE)</f>
        <v>#REF!</v>
      </c>
      <c r="B266" s="477" t="str">
        <f>VLOOKUP(D266,Base!A:C,2,FALSE)</f>
        <v>AD55942115</v>
      </c>
      <c r="C266" s="477" t="str">
        <f>VLOOKUP(D266,Base!A:C,3,FALSE)</f>
        <v>C40678-2115</v>
      </c>
      <c r="D266" s="470" t="s">
        <v>725</v>
      </c>
    </row>
    <row r="267" spans="1:4" ht="18" customHeight="1" thickBot="1" x14ac:dyDescent="0.3">
      <c r="A267" s="476"/>
      <c r="B267" s="477"/>
      <c r="C267" s="477"/>
      <c r="D267" s="471"/>
    </row>
    <row r="268" spans="1:4" ht="18" customHeight="1" thickBot="1" x14ac:dyDescent="0.3">
      <c r="A268" s="476"/>
      <c r="B268" s="477"/>
      <c r="C268" s="477"/>
      <c r="D268" s="472"/>
    </row>
    <row r="269" spans="1:4" ht="18" customHeight="1" thickBot="1" x14ac:dyDescent="0.3">
      <c r="A269" s="476" t="e">
        <f>VLOOKUP(B269,Base!B:C,8,FALSE)</f>
        <v>#REF!</v>
      </c>
      <c r="B269" s="477" t="str">
        <f>VLOOKUP(D269,Base!A:C,2,FALSE)</f>
        <v>AD63232115</v>
      </c>
      <c r="C269" s="477" t="str">
        <f>VLOOKUP(D269,Base!A:C,3,FALSE)</f>
        <v>C40678-2115</v>
      </c>
      <c r="D269" s="470" t="s">
        <v>726</v>
      </c>
    </row>
    <row r="270" spans="1:4" ht="18" customHeight="1" thickBot="1" x14ac:dyDescent="0.3">
      <c r="A270" s="476"/>
      <c r="B270" s="477"/>
      <c r="C270" s="477"/>
      <c r="D270" s="471"/>
    </row>
    <row r="271" spans="1:4" ht="18" customHeight="1" thickBot="1" x14ac:dyDescent="0.3">
      <c r="A271" s="476"/>
      <c r="B271" s="477"/>
      <c r="C271" s="477"/>
      <c r="D271" s="472"/>
    </row>
    <row r="272" spans="1:4" ht="18" customHeight="1" thickBot="1" x14ac:dyDescent="0.3">
      <c r="A272" s="476" t="e">
        <f>VLOOKUP(B272,Base!B:C,8,FALSE)</f>
        <v>#REF!</v>
      </c>
      <c r="B272" s="477" t="str">
        <f>VLOOKUP(D272,Base!A:C,2,FALSE)</f>
        <v>D975027-1</v>
      </c>
      <c r="C272" s="477" t="str">
        <f>VLOOKUP(D272,Base!A:C,3,FALSE)</f>
        <v>C40679-D97</v>
      </c>
      <c r="D272" s="470" t="s">
        <v>727</v>
      </c>
    </row>
    <row r="273" spans="1:4" ht="18" customHeight="1" thickBot="1" x14ac:dyDescent="0.3">
      <c r="A273" s="476"/>
      <c r="B273" s="477"/>
      <c r="C273" s="477"/>
      <c r="D273" s="471"/>
    </row>
    <row r="274" spans="1:4" ht="18" customHeight="1" thickBot="1" x14ac:dyDescent="0.3">
      <c r="A274" s="476"/>
      <c r="B274" s="477"/>
      <c r="C274" s="477"/>
      <c r="D274" s="472"/>
    </row>
    <row r="275" spans="1:4" ht="18" customHeight="1" thickBot="1" x14ac:dyDescent="0.3">
      <c r="A275" s="476" t="e">
        <f>VLOOKUP(B275,Base!B:C,8,FALSE)</f>
        <v>#REF!</v>
      </c>
      <c r="B275" s="477" t="str">
        <f>VLOOKUP(D275,Base!A:C,2,FALSE)</f>
        <v>D975026-15-301</v>
      </c>
      <c r="C275" s="477" t="str">
        <f>VLOOKUP(D275,Base!A:C,3,FALSE)</f>
        <v>C40863-D97</v>
      </c>
      <c r="D275" s="470" t="s">
        <v>728</v>
      </c>
    </row>
    <row r="276" spans="1:4" ht="18" customHeight="1" thickBot="1" x14ac:dyDescent="0.3">
      <c r="A276" s="476"/>
      <c r="B276" s="477"/>
      <c r="C276" s="477"/>
      <c r="D276" s="471"/>
    </row>
    <row r="277" spans="1:4" ht="18" customHeight="1" thickBot="1" x14ac:dyDescent="0.3">
      <c r="A277" s="476"/>
      <c r="B277" s="477"/>
      <c r="C277" s="477"/>
      <c r="D277" s="472"/>
    </row>
    <row r="278" spans="1:4" ht="18" customHeight="1" thickBot="1" x14ac:dyDescent="0.3">
      <c r="A278" s="476" t="e">
        <f>VLOOKUP(B278,Base!B:C,8,FALSE)</f>
        <v>#REF!</v>
      </c>
      <c r="B278" s="477" t="str">
        <f>VLOOKUP(D278,Base!A:C,2,FALSE)</f>
        <v>D975040-2-301</v>
      </c>
      <c r="C278" s="477" t="str">
        <f>VLOOKUP(D278,Base!A:C,3,FALSE)</f>
        <v>C40863-D97</v>
      </c>
      <c r="D278" s="470" t="s">
        <v>729</v>
      </c>
    </row>
    <row r="279" spans="1:4" ht="18" customHeight="1" thickBot="1" x14ac:dyDescent="0.3">
      <c r="A279" s="476"/>
      <c r="B279" s="477"/>
      <c r="C279" s="477"/>
      <c r="D279" s="471"/>
    </row>
    <row r="280" spans="1:4" ht="18" customHeight="1" thickBot="1" x14ac:dyDescent="0.3">
      <c r="A280" s="476"/>
      <c r="B280" s="477"/>
      <c r="C280" s="477"/>
      <c r="D280" s="472"/>
    </row>
    <row r="281" spans="1:4" ht="18" customHeight="1" thickBot="1" x14ac:dyDescent="0.3">
      <c r="A281" s="476" t="e">
        <f>VLOOKUP(B281,Base!B:C,8,FALSE)</f>
        <v>#REF!</v>
      </c>
      <c r="B281" s="477" t="str">
        <f>VLOOKUP(D281,Base!A:C,2,FALSE)</f>
        <v>G361140-1</v>
      </c>
      <c r="C281" s="477" t="str">
        <f>VLOOKUP(D281,Base!A:C,3,FALSE)</f>
        <v>C40864-PRD</v>
      </c>
      <c r="D281" s="470" t="s">
        <v>730</v>
      </c>
    </row>
    <row r="282" spans="1:4" ht="18" customHeight="1" thickBot="1" x14ac:dyDescent="0.3">
      <c r="A282" s="476"/>
      <c r="B282" s="477"/>
      <c r="C282" s="477"/>
      <c r="D282" s="471"/>
    </row>
    <row r="283" spans="1:4" ht="18" customHeight="1" thickBot="1" x14ac:dyDescent="0.3">
      <c r="A283" s="476"/>
      <c r="B283" s="477"/>
      <c r="C283" s="477"/>
      <c r="D283" s="472"/>
    </row>
    <row r="284" spans="1:4" ht="18" customHeight="1" thickBot="1" x14ac:dyDescent="0.3">
      <c r="A284" s="476" t="e">
        <f>VLOOKUP(B284,Base!B:C,8,FALSE)</f>
        <v>#REF!</v>
      </c>
      <c r="B284" s="477" t="str">
        <f>VLOOKUP(D284,Base!A:C,2,FALSE)</f>
        <v>D975048-1</v>
      </c>
      <c r="C284" s="477" t="str">
        <f>VLOOKUP(D284,Base!A:C,3,FALSE)</f>
        <v>C40863-D97</v>
      </c>
      <c r="D284" s="470" t="s">
        <v>731</v>
      </c>
    </row>
    <row r="285" spans="1:4" ht="18" customHeight="1" thickBot="1" x14ac:dyDescent="0.3">
      <c r="A285" s="476"/>
      <c r="B285" s="477"/>
      <c r="C285" s="477"/>
      <c r="D285" s="471"/>
    </row>
    <row r="286" spans="1:4" ht="18" customHeight="1" thickBot="1" x14ac:dyDescent="0.3">
      <c r="A286" s="476"/>
      <c r="B286" s="477"/>
      <c r="C286" s="477"/>
      <c r="D286" s="472"/>
    </row>
    <row r="287" spans="1:4" ht="18" customHeight="1" thickBot="1" x14ac:dyDescent="0.3">
      <c r="A287" s="476" t="e">
        <f>VLOOKUP(B287,Base!B:C,8,FALSE)</f>
        <v>#REF!</v>
      </c>
      <c r="B287" s="477" t="str">
        <f>VLOOKUP(D287,Base!A:C,2,FALSE)</f>
        <v>D975227-1</v>
      </c>
      <c r="C287" s="477" t="str">
        <f>VLOOKUP(D287,Base!A:C,3,FALSE)</f>
        <v>C40763-D97</v>
      </c>
      <c r="D287" s="470" t="s">
        <v>732</v>
      </c>
    </row>
    <row r="288" spans="1:4" ht="18" customHeight="1" thickBot="1" x14ac:dyDescent="0.3">
      <c r="A288" s="476"/>
      <c r="B288" s="477"/>
      <c r="C288" s="477"/>
      <c r="D288" s="471"/>
    </row>
    <row r="289" spans="1:4" ht="18" customHeight="1" thickBot="1" x14ac:dyDescent="0.3">
      <c r="A289" s="476"/>
      <c r="B289" s="477"/>
      <c r="C289" s="477"/>
      <c r="D289" s="472"/>
    </row>
    <row r="290" spans="1:4" ht="18" customHeight="1" thickBot="1" x14ac:dyDescent="0.3">
      <c r="A290" s="476" t="e">
        <f>VLOOKUP(B290,Base!B:C,8,FALSE)</f>
        <v>#REF!</v>
      </c>
      <c r="B290" s="477" t="str">
        <f>VLOOKUP(D290,Base!A:C,2,FALSE)</f>
        <v>D975227-3</v>
      </c>
      <c r="C290" s="477" t="str">
        <f>VLOOKUP(D290,Base!A:C,3,FALSE)</f>
        <v>C40763-D97</v>
      </c>
      <c r="D290" s="470" t="s">
        <v>733</v>
      </c>
    </row>
    <row r="291" spans="1:4" ht="18" customHeight="1" thickBot="1" x14ac:dyDescent="0.3">
      <c r="A291" s="476"/>
      <c r="B291" s="477"/>
      <c r="C291" s="477"/>
      <c r="D291" s="471"/>
    </row>
    <row r="292" spans="1:4" ht="18" customHeight="1" thickBot="1" x14ac:dyDescent="0.3">
      <c r="A292" s="476"/>
      <c r="B292" s="477"/>
      <c r="C292" s="477"/>
      <c r="D292" s="472"/>
    </row>
    <row r="293" spans="1:4" ht="18" customHeight="1" thickBot="1" x14ac:dyDescent="0.3">
      <c r="A293" s="476" t="e">
        <f>VLOOKUP(B293,Base!B:C,8,FALSE)</f>
        <v>#REF!</v>
      </c>
      <c r="B293" s="477" t="str">
        <f>VLOOKUP(D293,Base!A:C,2,FALSE)</f>
        <v>D975227-6</v>
      </c>
      <c r="C293" s="477" t="str">
        <f>VLOOKUP(D293,Base!A:C,3,FALSE)</f>
        <v>C40763-D97</v>
      </c>
      <c r="D293" s="470" t="s">
        <v>734</v>
      </c>
    </row>
    <row r="294" spans="1:4" ht="18" customHeight="1" thickBot="1" x14ac:dyDescent="0.3">
      <c r="A294" s="476"/>
      <c r="B294" s="477"/>
      <c r="C294" s="477"/>
      <c r="D294" s="471"/>
    </row>
    <row r="295" spans="1:4" ht="18" customHeight="1" thickBot="1" x14ac:dyDescent="0.3">
      <c r="A295" s="476"/>
      <c r="B295" s="477"/>
      <c r="C295" s="477"/>
      <c r="D295" s="472"/>
    </row>
    <row r="296" spans="1:4" ht="18" customHeight="1" thickBot="1" x14ac:dyDescent="0.3">
      <c r="A296" s="476" t="e">
        <f>VLOOKUP(B296,Base!B:C,8,FALSE)</f>
        <v>#REF!</v>
      </c>
      <c r="B296" s="477" t="str">
        <f>VLOOKUP(D296,Base!A:C,2,FALSE)</f>
        <v>D975244-1</v>
      </c>
      <c r="C296" s="477" t="str">
        <f>VLOOKUP(D296,Base!A:C,3,FALSE)</f>
        <v>C40961-D97</v>
      </c>
      <c r="D296" s="470" t="s">
        <v>735</v>
      </c>
    </row>
    <row r="297" spans="1:4" ht="18" customHeight="1" thickBot="1" x14ac:dyDescent="0.3">
      <c r="A297" s="476"/>
      <c r="B297" s="477"/>
      <c r="C297" s="477"/>
      <c r="D297" s="471"/>
    </row>
    <row r="298" spans="1:4" ht="18" customHeight="1" thickBot="1" x14ac:dyDescent="0.3">
      <c r="A298" s="476"/>
      <c r="B298" s="477"/>
      <c r="C298" s="477"/>
      <c r="D298" s="472"/>
    </row>
    <row r="299" spans="1:4" ht="18" customHeight="1" thickBot="1" x14ac:dyDescent="0.3">
      <c r="A299" s="476" t="e">
        <f>VLOOKUP(B299,Base!B:C,8,FALSE)</f>
        <v>#REF!</v>
      </c>
      <c r="B299" s="477" t="str">
        <f>VLOOKUP(D299,Base!A:C,2,FALSE)</f>
        <v>D975244-12</v>
      </c>
      <c r="C299" s="477" t="str">
        <f>VLOOKUP(D299,Base!A:C,3,FALSE)</f>
        <v>C40961-D97</v>
      </c>
      <c r="D299" s="470" t="s">
        <v>736</v>
      </c>
    </row>
    <row r="300" spans="1:4" ht="18" customHeight="1" thickBot="1" x14ac:dyDescent="0.3">
      <c r="A300" s="476"/>
      <c r="B300" s="477"/>
      <c r="C300" s="477"/>
      <c r="D300" s="471"/>
    </row>
    <row r="301" spans="1:4" ht="18" customHeight="1" thickBot="1" x14ac:dyDescent="0.3">
      <c r="A301" s="476"/>
      <c r="B301" s="477"/>
      <c r="C301" s="477"/>
      <c r="D301" s="472"/>
    </row>
    <row r="302" spans="1:4" ht="18" customHeight="1" thickBot="1" x14ac:dyDescent="0.3">
      <c r="A302" s="476" t="e">
        <f>VLOOKUP(B302,Base!B:C,8,FALSE)</f>
        <v>#REF!</v>
      </c>
      <c r="B302" s="477" t="str">
        <f>VLOOKUP(D302,Base!A:C,2,FALSE)</f>
        <v>D975244-3</v>
      </c>
      <c r="C302" s="477" t="str">
        <f>VLOOKUP(D302,Base!A:C,3,FALSE)</f>
        <v>C40961-D97</v>
      </c>
      <c r="D302" s="470" t="s">
        <v>737</v>
      </c>
    </row>
    <row r="303" spans="1:4" ht="18" customHeight="1" thickBot="1" x14ac:dyDescent="0.3">
      <c r="A303" s="476"/>
      <c r="B303" s="477"/>
      <c r="C303" s="477"/>
      <c r="D303" s="471"/>
    </row>
    <row r="304" spans="1:4" ht="18" customHeight="1" thickBot="1" x14ac:dyDescent="0.3">
      <c r="A304" s="476"/>
      <c r="B304" s="477"/>
      <c r="C304" s="477"/>
      <c r="D304" s="472"/>
    </row>
    <row r="305" spans="1:4" ht="18" customHeight="1" thickBot="1" x14ac:dyDescent="0.3">
      <c r="A305" s="476" t="e">
        <f>VLOOKUP(B305,Base!B:C,8,FALSE)</f>
        <v>#REF!</v>
      </c>
      <c r="B305" s="477" t="str">
        <f>VLOOKUP(D305,Base!A:C,2,FALSE)</f>
        <v>D975244-8</v>
      </c>
      <c r="C305" s="477" t="str">
        <f>VLOOKUP(D305,Base!A:C,3,FALSE)</f>
        <v>C40961-D97</v>
      </c>
      <c r="D305" s="470" t="s">
        <v>738</v>
      </c>
    </row>
    <row r="306" spans="1:4" ht="18" customHeight="1" thickBot="1" x14ac:dyDescent="0.3">
      <c r="A306" s="476"/>
      <c r="B306" s="477"/>
      <c r="C306" s="477"/>
      <c r="D306" s="471"/>
    </row>
    <row r="307" spans="1:4" ht="18" customHeight="1" thickBot="1" x14ac:dyDescent="0.3">
      <c r="A307" s="476"/>
      <c r="B307" s="477"/>
      <c r="C307" s="477"/>
      <c r="D307" s="472"/>
    </row>
    <row r="308" spans="1:4" ht="18" customHeight="1" thickBot="1" x14ac:dyDescent="0.3">
      <c r="A308" s="476" t="e">
        <f>VLOOKUP(B308,Base!B:C,8,FALSE)</f>
        <v>#REF!</v>
      </c>
      <c r="B308" s="477" t="str">
        <f>VLOOKUP(D308,Base!A:C,2,FALSE)</f>
        <v>D975222-15</v>
      </c>
      <c r="C308" s="477" t="str">
        <f>VLOOKUP(D308,Base!A:C,3,FALSE)</f>
        <v>C40763-D97</v>
      </c>
      <c r="D308" s="470" t="s">
        <v>739</v>
      </c>
    </row>
    <row r="309" spans="1:4" ht="18" customHeight="1" thickBot="1" x14ac:dyDescent="0.3">
      <c r="A309" s="476"/>
      <c r="B309" s="477"/>
      <c r="C309" s="477"/>
      <c r="D309" s="471"/>
    </row>
    <row r="310" spans="1:4" ht="18" customHeight="1" thickBot="1" x14ac:dyDescent="0.3">
      <c r="A310" s="476"/>
      <c r="B310" s="477"/>
      <c r="C310" s="477"/>
      <c r="D310" s="472"/>
    </row>
    <row r="311" spans="1:4" ht="18" customHeight="1" thickBot="1" x14ac:dyDescent="0.3">
      <c r="A311" s="476" t="e">
        <f>VLOOKUP(B311,Base!B:C,8,FALSE)</f>
        <v>#REF!</v>
      </c>
      <c r="B311" s="477" t="str">
        <f>VLOOKUP(D311,Base!A:C,2,FALSE)</f>
        <v>G361213-1</v>
      </c>
      <c r="C311" s="477" t="str">
        <f>VLOOKUP(D311,Base!A:C,3,FALSE)</f>
        <v>C41157-G36</v>
      </c>
      <c r="D311" s="470" t="s">
        <v>740</v>
      </c>
    </row>
    <row r="312" spans="1:4" ht="18" customHeight="1" thickBot="1" x14ac:dyDescent="0.3">
      <c r="A312" s="476"/>
      <c r="B312" s="477"/>
      <c r="C312" s="477"/>
      <c r="D312" s="471"/>
    </row>
    <row r="313" spans="1:4" ht="18" customHeight="1" thickBot="1" x14ac:dyDescent="0.3">
      <c r="A313" s="476"/>
      <c r="B313" s="477"/>
      <c r="C313" s="477"/>
      <c r="D313" s="472"/>
    </row>
    <row r="314" spans="1:4" ht="18" customHeight="1" thickBot="1" x14ac:dyDescent="0.3">
      <c r="A314" s="476" t="e">
        <f>VLOOKUP(B314,Base!B:C,8,FALSE)</f>
        <v>#REF!</v>
      </c>
      <c r="B314" s="477" t="str">
        <f>VLOOKUP(D314,Base!A:C,2,FALSE)</f>
        <v>D975221-11</v>
      </c>
      <c r="C314" s="477" t="str">
        <f>VLOOKUP(D314,Base!A:C,3,FALSE)</f>
        <v>C40763-D97</v>
      </c>
      <c r="D314" s="470" t="s">
        <v>741</v>
      </c>
    </row>
    <row r="315" spans="1:4" ht="18" customHeight="1" thickBot="1" x14ac:dyDescent="0.3">
      <c r="A315" s="476"/>
      <c r="B315" s="477"/>
      <c r="C315" s="477"/>
      <c r="D315" s="471"/>
    </row>
    <row r="316" spans="1:4" ht="18" customHeight="1" thickBot="1" x14ac:dyDescent="0.3">
      <c r="A316" s="476"/>
      <c r="B316" s="477"/>
      <c r="C316" s="477"/>
      <c r="D316" s="472"/>
    </row>
    <row r="317" spans="1:4" ht="18" customHeight="1" thickBot="1" x14ac:dyDescent="0.3">
      <c r="A317" s="476" t="e">
        <f>VLOOKUP(B317,Base!B:C,8,FALSE)</f>
        <v>#REF!</v>
      </c>
      <c r="B317" s="477" t="str">
        <f>VLOOKUP(D317,Base!A:C,2,FALSE)</f>
        <v>D975221-4</v>
      </c>
      <c r="C317" s="477" t="str">
        <f>VLOOKUP(D317,Base!A:C,3,FALSE)</f>
        <v>C40763-D97</v>
      </c>
      <c r="D317" s="470" t="s">
        <v>742</v>
      </c>
    </row>
    <row r="318" spans="1:4" ht="18" customHeight="1" thickBot="1" x14ac:dyDescent="0.3">
      <c r="A318" s="476"/>
      <c r="B318" s="477"/>
      <c r="C318" s="477"/>
      <c r="D318" s="471"/>
    </row>
    <row r="319" spans="1:4" ht="18" customHeight="1" thickBot="1" x14ac:dyDescent="0.3">
      <c r="A319" s="476"/>
      <c r="B319" s="477"/>
      <c r="C319" s="477"/>
      <c r="D319" s="472"/>
    </row>
    <row r="320" spans="1:4" ht="18" customHeight="1" thickBot="1" x14ac:dyDescent="0.3">
      <c r="A320" s="476" t="e">
        <f>VLOOKUP(B320,Base!B:C,8,FALSE)</f>
        <v>#REF!</v>
      </c>
      <c r="B320" s="477" t="str">
        <f>VLOOKUP(D320,Base!A:C,2,FALSE)</f>
        <v>AD58542116</v>
      </c>
      <c r="C320" s="477" t="str">
        <f>VLOOKUP(D320,Base!A:C,3,FALSE)</f>
        <v>C41124-PRD</v>
      </c>
      <c r="D320" s="470" t="s">
        <v>743</v>
      </c>
    </row>
    <row r="321" spans="1:4" ht="18" customHeight="1" thickBot="1" x14ac:dyDescent="0.3">
      <c r="A321" s="476"/>
      <c r="B321" s="477"/>
      <c r="C321" s="477"/>
      <c r="D321" s="471"/>
    </row>
    <row r="322" spans="1:4" ht="18" customHeight="1" thickBot="1" x14ac:dyDescent="0.3">
      <c r="A322" s="476"/>
      <c r="B322" s="477"/>
      <c r="C322" s="477"/>
      <c r="D322" s="472"/>
    </row>
    <row r="323" spans="1:4" ht="18" customHeight="1" thickBot="1" x14ac:dyDescent="0.3">
      <c r="A323" s="476" t="e">
        <f>VLOOKUP(B323,Base!B:C,8,FALSE)</f>
        <v>#REF!</v>
      </c>
      <c r="B323" s="477" t="str">
        <f>VLOOKUP(D323,Base!A:C,2,FALSE)</f>
        <v>CDSP3803S-1500</v>
      </c>
      <c r="C323" s="477" t="str">
        <f>VLOOKUP(D323,Base!A:C,3,FALSE)</f>
        <v>C41124-PRD</v>
      </c>
      <c r="D323" s="470" t="s">
        <v>744</v>
      </c>
    </row>
    <row r="324" spans="1:4" ht="18" customHeight="1" thickBot="1" x14ac:dyDescent="0.3">
      <c r="A324" s="476"/>
      <c r="B324" s="477"/>
      <c r="C324" s="477"/>
      <c r="D324" s="471"/>
    </row>
    <row r="325" spans="1:4" ht="18" customHeight="1" thickBot="1" x14ac:dyDescent="0.3">
      <c r="A325" s="476"/>
      <c r="B325" s="477"/>
      <c r="C325" s="477"/>
      <c r="D325" s="472"/>
    </row>
    <row r="326" spans="1:4" ht="18" customHeight="1" thickBot="1" x14ac:dyDescent="0.3">
      <c r="A326" s="476" t="e">
        <f>VLOOKUP(B326,Base!B:C,8,FALSE)</f>
        <v>#REF!</v>
      </c>
      <c r="B326" s="477" t="str">
        <f>VLOOKUP(D326,Base!A:C,2,FALSE)</f>
        <v>D975026-16-301</v>
      </c>
      <c r="C326" s="477" t="str">
        <f>VLOOKUP(D326,Base!A:C,3,FALSE)</f>
        <v>C40392-D97</v>
      </c>
      <c r="D326" s="470" t="s">
        <v>686</v>
      </c>
    </row>
    <row r="327" spans="1:4" ht="18" customHeight="1" thickBot="1" x14ac:dyDescent="0.3">
      <c r="A327" s="476"/>
      <c r="B327" s="477"/>
      <c r="C327" s="477"/>
      <c r="D327" s="471"/>
    </row>
    <row r="328" spans="1:4" ht="18" customHeight="1" thickBot="1" x14ac:dyDescent="0.3">
      <c r="A328" s="476"/>
      <c r="B328" s="477"/>
      <c r="C328" s="477"/>
      <c r="D328" s="472"/>
    </row>
    <row r="329" spans="1:4" ht="18" customHeight="1" thickBot="1" x14ac:dyDescent="0.3">
      <c r="A329" s="476" t="e">
        <f>VLOOKUP(B329,Base!B:C,8,FALSE)</f>
        <v>#REF!</v>
      </c>
      <c r="B329" s="477" t="str">
        <f>VLOOKUP(D329,Base!A:C,2,FALSE)</f>
        <v>AD52822115-226</v>
      </c>
      <c r="C329" s="477" t="str">
        <f>VLOOKUP(D329,Base!A:C,3,FALSE)</f>
        <v>C40678-2115</v>
      </c>
      <c r="D329" s="470" t="s">
        <v>724</v>
      </c>
    </row>
    <row r="330" spans="1:4" ht="18" customHeight="1" thickBot="1" x14ac:dyDescent="0.3">
      <c r="A330" s="476"/>
      <c r="B330" s="477"/>
      <c r="C330" s="477"/>
      <c r="D330" s="471"/>
    </row>
    <row r="331" spans="1:4" ht="18" customHeight="1" thickBot="1" x14ac:dyDescent="0.3">
      <c r="A331" s="476"/>
      <c r="B331" s="477"/>
      <c r="C331" s="477"/>
      <c r="D331" s="472"/>
    </row>
    <row r="332" spans="1:4" ht="18" customHeight="1" thickBot="1" x14ac:dyDescent="0.3">
      <c r="A332" s="476" t="e">
        <f>VLOOKUP(B332,Base!B:C,8,FALSE)</f>
        <v>#REF!</v>
      </c>
      <c r="B332" s="477" t="str">
        <f>VLOOKUP(D332,Base!A:C,2,FALSE)</f>
        <v>D975095-3</v>
      </c>
      <c r="C332" s="477" t="str">
        <f>VLOOKUP(D332,Base!A:C,3,FALSE)</f>
        <v>C40863-D97</v>
      </c>
      <c r="D332" s="470" t="s">
        <v>745</v>
      </c>
    </row>
    <row r="333" spans="1:4" ht="18" customHeight="1" thickBot="1" x14ac:dyDescent="0.3">
      <c r="A333" s="476"/>
      <c r="B333" s="477"/>
      <c r="C333" s="477"/>
      <c r="D333" s="471"/>
    </row>
    <row r="334" spans="1:4" ht="18" customHeight="1" thickBot="1" x14ac:dyDescent="0.3">
      <c r="A334" s="476"/>
      <c r="B334" s="477"/>
      <c r="C334" s="477"/>
      <c r="D334" s="472"/>
    </row>
    <row r="335" spans="1:4" ht="18" customHeight="1" thickBot="1" x14ac:dyDescent="0.3">
      <c r="A335" s="476" t="e">
        <f>VLOOKUP(B335,Base!B:C,8,FALSE)</f>
        <v>#REF!</v>
      </c>
      <c r="B335" s="477" t="str">
        <f>VLOOKUP(D335,Base!A:C,2,FALSE)</f>
        <v>D975239-13</v>
      </c>
      <c r="C335" s="477" t="str">
        <f>VLOOKUP(D335,Base!A:C,3,FALSE)</f>
        <v>C40763-D97</v>
      </c>
      <c r="D335" s="470" t="s">
        <v>746</v>
      </c>
    </row>
    <row r="336" spans="1:4" ht="18" customHeight="1" thickBot="1" x14ac:dyDescent="0.3">
      <c r="A336" s="476"/>
      <c r="B336" s="477"/>
      <c r="C336" s="477"/>
      <c r="D336" s="471"/>
    </row>
    <row r="337" spans="1:4" ht="18" customHeight="1" thickBot="1" x14ac:dyDescent="0.3">
      <c r="A337" s="476"/>
      <c r="B337" s="477"/>
      <c r="C337" s="477"/>
      <c r="D337" s="472"/>
    </row>
    <row r="338" spans="1:4" ht="18" customHeight="1" thickBot="1" x14ac:dyDescent="0.3">
      <c r="A338" s="476" t="e">
        <f>VLOOKUP(B338,Base!B:C,8,FALSE)</f>
        <v>#REF!</v>
      </c>
      <c r="B338" s="477" t="str">
        <f>VLOOKUP(D338,Base!A:C,2,FALSE)</f>
        <v>D975239-3</v>
      </c>
      <c r="C338" s="477" t="str">
        <f>VLOOKUP(D338,Base!A:C,3,FALSE)</f>
        <v>C40763-D97</v>
      </c>
      <c r="D338" s="470" t="s">
        <v>747</v>
      </c>
    </row>
    <row r="339" spans="1:4" ht="18" customHeight="1" thickBot="1" x14ac:dyDescent="0.3">
      <c r="A339" s="476"/>
      <c r="B339" s="477"/>
      <c r="C339" s="477"/>
      <c r="D339" s="471"/>
    </row>
    <row r="340" spans="1:4" ht="18" customHeight="1" thickBot="1" x14ac:dyDescent="0.3">
      <c r="A340" s="476"/>
      <c r="B340" s="477"/>
      <c r="C340" s="477"/>
      <c r="D340" s="472"/>
    </row>
    <row r="341" spans="1:4" ht="18" customHeight="1" thickBot="1" x14ac:dyDescent="0.3">
      <c r="A341" s="476" t="e">
        <f>VLOOKUP(B341,Base!B:C,8,FALSE)</f>
        <v>#REF!</v>
      </c>
      <c r="B341" s="477" t="str">
        <f>VLOOKUP(D341,Base!A:C,2,FALSE)</f>
        <v>AD58542116</v>
      </c>
      <c r="C341" s="477" t="str">
        <f>VLOOKUP(D341,Base!A:C,3,FALSE)</f>
        <v>C40864-PRD</v>
      </c>
      <c r="D341" s="470" t="s">
        <v>748</v>
      </c>
    </row>
    <row r="342" spans="1:4" ht="18" customHeight="1" thickBot="1" x14ac:dyDescent="0.3">
      <c r="A342" s="476"/>
      <c r="B342" s="477"/>
      <c r="C342" s="477"/>
      <c r="D342" s="471"/>
    </row>
    <row r="343" spans="1:4" ht="18" customHeight="1" thickBot="1" x14ac:dyDescent="0.3">
      <c r="A343" s="476"/>
      <c r="B343" s="477"/>
      <c r="C343" s="477"/>
      <c r="D343" s="472"/>
    </row>
    <row r="344" spans="1:4" ht="18" customHeight="1" thickBot="1" x14ac:dyDescent="0.3">
      <c r="A344" s="476" t="e">
        <f>VLOOKUP(B344,Base!B:C,8,FALSE)</f>
        <v>#REF!</v>
      </c>
      <c r="B344" s="477" t="str">
        <f>VLOOKUP(D344,Base!A:C,2,FALSE)</f>
        <v>AD28561624</v>
      </c>
      <c r="C344" s="477" t="str">
        <f>VLOOKUP(D344,Base!A:C,3,FALSE)</f>
        <v>C40234-2127</v>
      </c>
      <c r="D344" s="470" t="s">
        <v>749</v>
      </c>
    </row>
    <row r="345" spans="1:4" ht="18" customHeight="1" thickBot="1" x14ac:dyDescent="0.3">
      <c r="A345" s="476"/>
      <c r="B345" s="477"/>
      <c r="C345" s="477"/>
      <c r="D345" s="471"/>
    </row>
    <row r="346" spans="1:4" ht="18" customHeight="1" thickBot="1" x14ac:dyDescent="0.3">
      <c r="A346" s="476"/>
      <c r="B346" s="477"/>
      <c r="C346" s="477"/>
      <c r="D346" s="472"/>
    </row>
    <row r="347" spans="1:4" ht="18" customHeight="1" thickBot="1" x14ac:dyDescent="0.3">
      <c r="A347" s="476" t="e">
        <f>VLOOKUP(B347,Base!B:C,8,FALSE)</f>
        <v>#REF!</v>
      </c>
      <c r="B347" s="477" t="str">
        <f>VLOOKUP(D347,Base!A:C,2,FALSE)</f>
        <v>D975202-7</v>
      </c>
      <c r="C347" s="477" t="str">
        <f>VLOOKUP(D347,Base!A:C,3,FALSE)</f>
        <v>C39709-D97</v>
      </c>
      <c r="D347" s="470" t="s">
        <v>750</v>
      </c>
    </row>
    <row r="348" spans="1:4" ht="18" customHeight="1" thickBot="1" x14ac:dyDescent="0.3">
      <c r="A348" s="476"/>
      <c r="B348" s="477"/>
      <c r="C348" s="477"/>
      <c r="D348" s="471"/>
    </row>
    <row r="349" spans="1:4" ht="18" customHeight="1" thickBot="1" x14ac:dyDescent="0.3">
      <c r="A349" s="476"/>
      <c r="B349" s="477"/>
      <c r="C349" s="477"/>
      <c r="D349" s="472"/>
    </row>
    <row r="350" spans="1:4" ht="18" customHeight="1" thickBot="1" x14ac:dyDescent="0.3">
      <c r="A350" s="476" t="e">
        <f>VLOOKUP(B350,Base!B:C,8,FALSE)</f>
        <v>#REF!</v>
      </c>
      <c r="B350" s="477" t="str">
        <f>VLOOKUP(D350,Base!A:C,2,FALSE)</f>
        <v>D975013-1</v>
      </c>
      <c r="C350" s="477" t="str">
        <f>VLOOKUP(D350,Base!A:C,3,FALSE)</f>
        <v>C40864-PRD</v>
      </c>
      <c r="D350" s="470" t="s">
        <v>751</v>
      </c>
    </row>
    <row r="351" spans="1:4" ht="18" customHeight="1" thickBot="1" x14ac:dyDescent="0.3">
      <c r="A351" s="476"/>
      <c r="B351" s="477"/>
      <c r="C351" s="477"/>
      <c r="D351" s="471"/>
    </row>
    <row r="352" spans="1:4" ht="18" customHeight="1" thickBot="1" x14ac:dyDescent="0.3">
      <c r="A352" s="476"/>
      <c r="B352" s="477"/>
      <c r="C352" s="477"/>
      <c r="D352" s="472"/>
    </row>
    <row r="353" spans="1:4" ht="18" customHeight="1" thickBot="1" x14ac:dyDescent="0.3">
      <c r="A353" s="476" t="e">
        <f>VLOOKUP(B353,Base!B:C,8,FALSE)</f>
        <v>#REF!</v>
      </c>
      <c r="B353" s="477" t="str">
        <f>VLOOKUP(D353,Base!A:C,2,FALSE)</f>
        <v>D975083-1</v>
      </c>
      <c r="C353" s="477" t="str">
        <f>VLOOKUP(D353,Base!A:C,3,FALSE)</f>
        <v>C40864-PRD</v>
      </c>
      <c r="D353" s="470" t="s">
        <v>752</v>
      </c>
    </row>
    <row r="354" spans="1:4" ht="18" customHeight="1" thickBot="1" x14ac:dyDescent="0.3">
      <c r="A354" s="476"/>
      <c r="B354" s="477"/>
      <c r="C354" s="477"/>
      <c r="D354" s="471"/>
    </row>
    <row r="355" spans="1:4" ht="18" customHeight="1" thickBot="1" x14ac:dyDescent="0.3">
      <c r="A355" s="476"/>
      <c r="B355" s="477"/>
      <c r="C355" s="477"/>
      <c r="D355" s="472"/>
    </row>
    <row r="356" spans="1:4" ht="18" customHeight="1" thickBot="1" x14ac:dyDescent="0.3">
      <c r="A356" s="476" t="e">
        <f>VLOOKUP(B356,Base!B:C,8,FALSE)</f>
        <v>#REF!</v>
      </c>
      <c r="B356" s="477" t="str">
        <f>VLOOKUP(D356,Base!A:C,2,FALSE)</f>
        <v>AD59162116</v>
      </c>
      <c r="C356" s="477" t="str">
        <f>VLOOKUP(D356,Base!A:C,3,FALSE)</f>
        <v>C40864-PRD</v>
      </c>
      <c r="D356" s="470" t="s">
        <v>753</v>
      </c>
    </row>
    <row r="357" spans="1:4" ht="18" customHeight="1" thickBot="1" x14ac:dyDescent="0.3">
      <c r="A357" s="476"/>
      <c r="B357" s="477"/>
      <c r="C357" s="477"/>
      <c r="D357" s="471"/>
    </row>
    <row r="358" spans="1:4" ht="18" customHeight="1" thickBot="1" x14ac:dyDescent="0.3">
      <c r="A358" s="476"/>
      <c r="B358" s="477"/>
      <c r="C358" s="477"/>
      <c r="D358" s="472"/>
    </row>
    <row r="359" spans="1:4" ht="18" customHeight="1" thickBot="1" x14ac:dyDescent="0.3">
      <c r="A359" s="476" t="e">
        <f>VLOOKUP(B359,Base!B:C,8,FALSE)</f>
        <v>#REF!</v>
      </c>
      <c r="B359" s="477" t="str">
        <f>VLOOKUP(D359,Base!A:C,2,FALSE)</f>
        <v>D975026-10-301</v>
      </c>
      <c r="C359" s="477" t="str">
        <f>VLOOKUP(D359,Base!A:C,3,FALSE)</f>
        <v>C40864-PRD</v>
      </c>
      <c r="D359" s="470" t="s">
        <v>754</v>
      </c>
    </row>
    <row r="360" spans="1:4" ht="18" customHeight="1" thickBot="1" x14ac:dyDescent="0.3">
      <c r="A360" s="476"/>
      <c r="B360" s="477"/>
      <c r="C360" s="477"/>
      <c r="D360" s="471"/>
    </row>
    <row r="361" spans="1:4" ht="18" customHeight="1" thickBot="1" x14ac:dyDescent="0.3">
      <c r="A361" s="476"/>
      <c r="B361" s="477"/>
      <c r="C361" s="477"/>
      <c r="D361" s="472"/>
    </row>
    <row r="362" spans="1:4" ht="18" customHeight="1" thickBot="1" x14ac:dyDescent="0.3">
      <c r="A362" s="476" t="e">
        <f>VLOOKUP(B362,Base!B:C,8,FALSE)</f>
        <v>#REF!</v>
      </c>
      <c r="B362" s="477" t="str">
        <f>VLOOKUP(D362,Base!A:C,2,FALSE)</f>
        <v>AD60262116-2</v>
      </c>
      <c r="C362" s="477" t="str">
        <f>VLOOKUP(D362,Base!A:C,3,FALSE)</f>
        <v>C41199-2116</v>
      </c>
      <c r="D362" s="470" t="s">
        <v>755</v>
      </c>
    </row>
    <row r="363" spans="1:4" ht="18" customHeight="1" thickBot="1" x14ac:dyDescent="0.3">
      <c r="A363" s="476"/>
      <c r="B363" s="477"/>
      <c r="C363" s="477"/>
      <c r="D363" s="471"/>
    </row>
    <row r="364" spans="1:4" ht="18" customHeight="1" thickBot="1" x14ac:dyDescent="0.3">
      <c r="A364" s="476"/>
      <c r="B364" s="477"/>
      <c r="C364" s="477"/>
      <c r="D364" s="472"/>
    </row>
    <row r="365" spans="1:4" ht="18" customHeight="1" thickBot="1" x14ac:dyDescent="0.3">
      <c r="A365" s="476" t="e">
        <f>VLOOKUP(B365,Base!B:C,8,FALSE)</f>
        <v>#REF!</v>
      </c>
      <c r="B365" s="477" t="str">
        <f>VLOOKUP(D365,Base!A:C,2,FALSE)</f>
        <v>D975026-14-301</v>
      </c>
      <c r="C365" s="477" t="str">
        <f>VLOOKUP(D365,Base!A:C,3,FALSE)</f>
        <v>C40957-D97</v>
      </c>
      <c r="D365" s="470" t="s">
        <v>756</v>
      </c>
    </row>
    <row r="366" spans="1:4" ht="18" customHeight="1" thickBot="1" x14ac:dyDescent="0.3">
      <c r="A366" s="476"/>
      <c r="B366" s="477"/>
      <c r="C366" s="477"/>
      <c r="D366" s="471"/>
    </row>
    <row r="367" spans="1:4" ht="18" customHeight="1" thickBot="1" x14ac:dyDescent="0.3">
      <c r="A367" s="476"/>
      <c r="B367" s="477"/>
      <c r="C367" s="477"/>
      <c r="D367" s="472"/>
    </row>
    <row r="368" spans="1:4" ht="18" customHeight="1" thickBot="1" x14ac:dyDescent="0.3">
      <c r="A368" s="476" t="e">
        <f>VLOOKUP(B368,Base!B:C,8,FALSE)</f>
        <v>#REF!</v>
      </c>
      <c r="B368" s="477" t="str">
        <f>VLOOKUP(D368,Base!A:C,2,FALSE)</f>
        <v>D975071-1</v>
      </c>
      <c r="C368" s="477" t="str">
        <f>VLOOKUP(D368,Base!A:C,3,FALSE)</f>
        <v>C40957-D97</v>
      </c>
      <c r="D368" s="470" t="s">
        <v>757</v>
      </c>
    </row>
    <row r="369" spans="1:4" ht="18" customHeight="1" thickBot="1" x14ac:dyDescent="0.3">
      <c r="A369" s="476"/>
      <c r="B369" s="477"/>
      <c r="C369" s="477"/>
      <c r="D369" s="471"/>
    </row>
    <row r="370" spans="1:4" ht="18" customHeight="1" thickBot="1" x14ac:dyDescent="0.3">
      <c r="A370" s="476"/>
      <c r="B370" s="477"/>
      <c r="C370" s="477"/>
      <c r="D370" s="472"/>
    </row>
    <row r="371" spans="1:4" ht="18" customHeight="1" thickBot="1" x14ac:dyDescent="0.3">
      <c r="A371" s="476" t="e">
        <f>VLOOKUP(B371,Base!B:C,8,FALSE)</f>
        <v>#REF!</v>
      </c>
      <c r="B371" s="477" t="str">
        <f>VLOOKUP(D371,Base!A:C,2,FALSE)</f>
        <v>D975232-3</v>
      </c>
      <c r="C371" s="477" t="str">
        <f>VLOOKUP(D371,Base!A:C,3,FALSE)</f>
        <v>C40958-D97</v>
      </c>
      <c r="D371" s="470" t="s">
        <v>758</v>
      </c>
    </row>
    <row r="372" spans="1:4" ht="18" customHeight="1" thickBot="1" x14ac:dyDescent="0.3">
      <c r="A372" s="476"/>
      <c r="B372" s="477"/>
      <c r="C372" s="477"/>
      <c r="D372" s="471"/>
    </row>
    <row r="373" spans="1:4" ht="18" customHeight="1" thickBot="1" x14ac:dyDescent="0.3">
      <c r="A373" s="476"/>
      <c r="B373" s="477"/>
      <c r="C373" s="477"/>
      <c r="D373" s="472"/>
    </row>
    <row r="374" spans="1:4" ht="18" customHeight="1" thickBot="1" x14ac:dyDescent="0.3">
      <c r="A374" s="476" t="e">
        <f>VLOOKUP(B374,Base!B:C,8,FALSE)</f>
        <v>#REF!</v>
      </c>
      <c r="B374" s="477" t="str">
        <f>VLOOKUP(D374,Base!A:C,2,FALSE)</f>
        <v>G361140-2</v>
      </c>
      <c r="C374" s="477" t="str">
        <f>VLOOKUP(D374,Base!A:C,3,FALSE)</f>
        <v>C41124-PRD</v>
      </c>
      <c r="D374" s="470" t="s">
        <v>759</v>
      </c>
    </row>
    <row r="375" spans="1:4" ht="18" customHeight="1" thickBot="1" x14ac:dyDescent="0.3">
      <c r="A375" s="476"/>
      <c r="B375" s="477"/>
      <c r="C375" s="477"/>
      <c r="D375" s="471"/>
    </row>
    <row r="376" spans="1:4" ht="18" customHeight="1" thickBot="1" x14ac:dyDescent="0.3">
      <c r="A376" s="476"/>
      <c r="B376" s="477"/>
      <c r="C376" s="477"/>
      <c r="D376" s="472"/>
    </row>
    <row r="377" spans="1:4" ht="18" customHeight="1" thickBot="1" x14ac:dyDescent="0.3">
      <c r="A377" s="476" t="e">
        <f>VLOOKUP(B377,Base!B:C,8,FALSE)</f>
        <v>#REF!</v>
      </c>
      <c r="B377" s="477" t="str">
        <f>VLOOKUP(D377,Base!A:C,2,FALSE)</f>
        <v>AD57462121-3</v>
      </c>
      <c r="C377" s="477" t="str">
        <f>VLOOKUP(D377,Base!A:C,3,FALSE)</f>
        <v>C40929-2121</v>
      </c>
      <c r="D377" s="470" t="s">
        <v>760</v>
      </c>
    </row>
    <row r="378" spans="1:4" ht="18" customHeight="1" thickBot="1" x14ac:dyDescent="0.3">
      <c r="A378" s="476"/>
      <c r="B378" s="477"/>
      <c r="C378" s="477"/>
      <c r="D378" s="471"/>
    </row>
    <row r="379" spans="1:4" ht="18" customHeight="1" thickBot="1" x14ac:dyDescent="0.3">
      <c r="A379" s="476"/>
      <c r="B379" s="477"/>
      <c r="C379" s="477"/>
      <c r="D379" s="472"/>
    </row>
    <row r="380" spans="1:4" ht="18" customHeight="1" thickBot="1" x14ac:dyDescent="0.3">
      <c r="A380" s="476" t="e">
        <f>VLOOKUP(B380,Base!B:C,8,FALSE)</f>
        <v>#REF!</v>
      </c>
      <c r="B380" s="477" t="str">
        <f>VLOOKUP(D380,Base!A:C,2,FALSE)</f>
        <v>D975030-3</v>
      </c>
      <c r="C380" s="477" t="str">
        <f>VLOOKUP(D380,Base!A:C,3,FALSE)</f>
        <v>C40957-D97</v>
      </c>
      <c r="D380" s="470" t="s">
        <v>761</v>
      </c>
    </row>
    <row r="381" spans="1:4" ht="18" customHeight="1" thickBot="1" x14ac:dyDescent="0.3">
      <c r="A381" s="476"/>
      <c r="B381" s="477"/>
      <c r="C381" s="477"/>
      <c r="D381" s="471"/>
    </row>
    <row r="382" spans="1:4" ht="18" customHeight="1" thickBot="1" x14ac:dyDescent="0.3">
      <c r="A382" s="476"/>
      <c r="B382" s="477"/>
      <c r="C382" s="477"/>
      <c r="D382" s="472"/>
    </row>
    <row r="383" spans="1:4" ht="18" customHeight="1" thickBot="1" x14ac:dyDescent="0.3">
      <c r="A383" s="476" t="e">
        <f>VLOOKUP(B383,Base!B:C,8,FALSE)</f>
        <v>#REF!</v>
      </c>
      <c r="B383" s="477" t="str">
        <f>VLOOKUP(D383,Base!A:C,2,FALSE)</f>
        <v>D975227-11</v>
      </c>
      <c r="C383" s="477" t="str">
        <f>VLOOKUP(D383,Base!A:C,3,FALSE)</f>
        <v>C40958-D97</v>
      </c>
      <c r="D383" s="470" t="s">
        <v>762</v>
      </c>
    </row>
    <row r="384" spans="1:4" ht="18" customHeight="1" thickBot="1" x14ac:dyDescent="0.3">
      <c r="A384" s="476"/>
      <c r="B384" s="477"/>
      <c r="C384" s="477"/>
      <c r="D384" s="471"/>
    </row>
    <row r="385" spans="1:4" ht="18" customHeight="1" thickBot="1" x14ac:dyDescent="0.3">
      <c r="A385" s="476"/>
      <c r="B385" s="477"/>
      <c r="C385" s="477"/>
      <c r="D385" s="472"/>
    </row>
    <row r="386" spans="1:4" ht="18" customHeight="1" thickBot="1" x14ac:dyDescent="0.3">
      <c r="A386" s="476" t="e">
        <f>VLOOKUP(B386,Base!B:C,8,FALSE)</f>
        <v>#REF!</v>
      </c>
      <c r="B386" s="477" t="str">
        <f>VLOOKUP(D386,Base!A:C,2,FALSE)</f>
        <v>D975239-11</v>
      </c>
      <c r="C386" s="477" t="str">
        <f>VLOOKUP(D386,Base!A:C,3,FALSE)</f>
        <v>C40959-D97</v>
      </c>
      <c r="D386" s="470" t="s">
        <v>763</v>
      </c>
    </row>
    <row r="387" spans="1:4" ht="18" customHeight="1" thickBot="1" x14ac:dyDescent="0.3">
      <c r="A387" s="476"/>
      <c r="B387" s="477"/>
      <c r="C387" s="477"/>
      <c r="D387" s="471"/>
    </row>
    <row r="388" spans="1:4" ht="18" customHeight="1" thickBot="1" x14ac:dyDescent="0.3">
      <c r="A388" s="476"/>
      <c r="B388" s="477"/>
      <c r="C388" s="477"/>
      <c r="D388" s="472"/>
    </row>
    <row r="389" spans="1:4" ht="18" customHeight="1" thickBot="1" x14ac:dyDescent="0.3">
      <c r="A389" s="476" t="e">
        <f>VLOOKUP(B389,Base!B:C,8,FALSE)</f>
        <v>#REF!</v>
      </c>
      <c r="B389" s="477" t="str">
        <f>VLOOKUP(D389,Base!A:C,2,FALSE)</f>
        <v>D975239-21</v>
      </c>
      <c r="C389" s="477" t="str">
        <f>VLOOKUP(D389,Base!A:C,3,FALSE)</f>
        <v>C40959-D97</v>
      </c>
      <c r="D389" s="470" t="s">
        <v>764</v>
      </c>
    </row>
    <row r="390" spans="1:4" ht="18" customHeight="1" thickBot="1" x14ac:dyDescent="0.3">
      <c r="A390" s="476"/>
      <c r="B390" s="477"/>
      <c r="C390" s="477"/>
      <c r="D390" s="471"/>
    </row>
    <row r="391" spans="1:4" ht="18" customHeight="1" thickBot="1" x14ac:dyDescent="0.3">
      <c r="A391" s="476"/>
      <c r="B391" s="477"/>
      <c r="C391" s="477"/>
      <c r="D391" s="472"/>
    </row>
    <row r="392" spans="1:4" ht="18" customHeight="1" thickBot="1" x14ac:dyDescent="0.3">
      <c r="A392" s="476" t="e">
        <f>VLOOKUP(B392,Base!B:C,8,FALSE)</f>
        <v>#REF!</v>
      </c>
      <c r="B392" s="477" t="str">
        <f>VLOOKUP(D392,Base!A:C,2,FALSE)</f>
        <v>D975225-2</v>
      </c>
      <c r="C392" s="477" t="str">
        <f>VLOOKUP(D392,Base!A:C,3,FALSE)</f>
        <v>C41124-PRD</v>
      </c>
      <c r="D392" s="470" t="s">
        <v>765</v>
      </c>
    </row>
    <row r="393" spans="1:4" ht="18" customHeight="1" thickBot="1" x14ac:dyDescent="0.3">
      <c r="A393" s="476"/>
      <c r="B393" s="477"/>
      <c r="C393" s="477"/>
      <c r="D393" s="471"/>
    </row>
    <row r="394" spans="1:4" ht="18" customHeight="1" thickBot="1" x14ac:dyDescent="0.3">
      <c r="A394" s="476"/>
      <c r="B394" s="477"/>
      <c r="C394" s="477"/>
      <c r="D394" s="472"/>
    </row>
    <row r="395" spans="1:4" ht="18" customHeight="1" thickBot="1" x14ac:dyDescent="0.3">
      <c r="A395" s="476" t="e">
        <f>VLOOKUP(B395,Base!B:C,8,FALSE)</f>
        <v>#REF!</v>
      </c>
      <c r="B395" s="477" t="str">
        <f>VLOOKUP(D395,Base!A:C,2,FALSE)</f>
        <v>D975027-1</v>
      </c>
      <c r="C395" s="477" t="str">
        <f>VLOOKUP(D395,Base!A:C,3,FALSE)</f>
        <v>C40679-D97</v>
      </c>
      <c r="D395" s="470" t="s">
        <v>727</v>
      </c>
    </row>
    <row r="396" spans="1:4" ht="18" customHeight="1" thickBot="1" x14ac:dyDescent="0.3">
      <c r="A396" s="476"/>
      <c r="B396" s="477"/>
      <c r="C396" s="477"/>
      <c r="D396" s="471"/>
    </row>
    <row r="397" spans="1:4" ht="18" customHeight="1" thickBot="1" x14ac:dyDescent="0.3">
      <c r="A397" s="476"/>
      <c r="B397" s="477"/>
      <c r="C397" s="477"/>
      <c r="D397" s="472"/>
    </row>
    <row r="398" spans="1:4" ht="18" customHeight="1" thickBot="1" x14ac:dyDescent="0.3">
      <c r="A398" s="476" t="e">
        <f>VLOOKUP(B398,Base!B:C,8,FALSE)</f>
        <v>#REF!</v>
      </c>
      <c r="B398" s="477" t="str">
        <f>VLOOKUP(D398,Base!A:C,2,FALSE)</f>
        <v>D975066-1</v>
      </c>
      <c r="C398" s="477" t="str">
        <f>VLOOKUP(D398,Base!A:C,3,FALSE)</f>
        <v>C40679-D97</v>
      </c>
      <c r="D398" s="470" t="s">
        <v>723</v>
      </c>
    </row>
    <row r="399" spans="1:4" ht="18" customHeight="1" thickBot="1" x14ac:dyDescent="0.3">
      <c r="A399" s="476"/>
      <c r="B399" s="477"/>
      <c r="C399" s="477"/>
      <c r="D399" s="471"/>
    </row>
    <row r="400" spans="1:4" ht="18" customHeight="1" thickBot="1" x14ac:dyDescent="0.3">
      <c r="A400" s="476"/>
      <c r="B400" s="477"/>
      <c r="C400" s="477"/>
      <c r="D400" s="472"/>
    </row>
    <row r="401" spans="1:4" ht="18" customHeight="1" thickBot="1" x14ac:dyDescent="0.3">
      <c r="A401" s="476" t="e">
        <f>VLOOKUP(B401,Base!B:C,8,FALSE)</f>
        <v>#REF!</v>
      </c>
      <c r="B401" s="477" t="str">
        <f>VLOOKUP(D401,Base!A:C,2,FALSE)</f>
        <v>AD58182116-2</v>
      </c>
      <c r="C401" s="477" t="str">
        <f>VLOOKUP(D401,Base!A:C,3,FALSE)</f>
        <v>C41199-2116</v>
      </c>
      <c r="D401" s="470" t="s">
        <v>766</v>
      </c>
    </row>
    <row r="402" spans="1:4" ht="18" customHeight="1" thickBot="1" x14ac:dyDescent="0.3">
      <c r="A402" s="476"/>
      <c r="B402" s="477"/>
      <c r="C402" s="477"/>
      <c r="D402" s="471"/>
    </row>
    <row r="403" spans="1:4" ht="18" customHeight="1" thickBot="1" x14ac:dyDescent="0.3">
      <c r="A403" s="476"/>
      <c r="B403" s="477"/>
      <c r="C403" s="477"/>
      <c r="D403" s="472"/>
    </row>
    <row r="404" spans="1:4" ht="18" customHeight="1" thickBot="1" x14ac:dyDescent="0.3">
      <c r="A404" s="476" t="e">
        <f>VLOOKUP(B404,Base!B:C,8,FALSE)</f>
        <v>#REF!</v>
      </c>
      <c r="B404" s="477" t="str">
        <f>VLOOKUP(D404,Base!A:C,2,FALSE)</f>
        <v>AD58592116-1</v>
      </c>
      <c r="C404" s="477" t="str">
        <f>VLOOKUP(D404,Base!A:C,3,FALSE)</f>
        <v>C41199-2116</v>
      </c>
      <c r="D404" s="470" t="s">
        <v>767</v>
      </c>
    </row>
    <row r="405" spans="1:4" ht="18" customHeight="1" thickBot="1" x14ac:dyDescent="0.3">
      <c r="A405" s="476"/>
      <c r="B405" s="477"/>
      <c r="C405" s="477"/>
      <c r="D405" s="471"/>
    </row>
    <row r="406" spans="1:4" ht="18" customHeight="1" thickBot="1" x14ac:dyDescent="0.3">
      <c r="A406" s="476"/>
      <c r="B406" s="477"/>
      <c r="C406" s="477"/>
      <c r="D406" s="472"/>
    </row>
    <row r="407" spans="1:4" ht="18" customHeight="1" thickBot="1" x14ac:dyDescent="0.3">
      <c r="A407" s="476" t="e">
        <f>VLOOKUP(B407,Base!B:C,8,FALSE)</f>
        <v>#REF!</v>
      </c>
      <c r="B407" s="477" t="str">
        <f>VLOOKUP(D407,Base!A:C,2,FALSE)</f>
        <v>AD58632116</v>
      </c>
      <c r="C407" s="477" t="str">
        <f>VLOOKUP(D407,Base!A:C,3,FALSE)</f>
        <v>C41199-2116</v>
      </c>
      <c r="D407" s="470" t="s">
        <v>768</v>
      </c>
    </row>
    <row r="408" spans="1:4" ht="18" customHeight="1" thickBot="1" x14ac:dyDescent="0.3">
      <c r="A408" s="476"/>
      <c r="B408" s="477"/>
      <c r="C408" s="477"/>
      <c r="D408" s="471"/>
    </row>
    <row r="409" spans="1:4" ht="18" customHeight="1" thickBot="1" x14ac:dyDescent="0.3">
      <c r="A409" s="476"/>
      <c r="B409" s="477"/>
      <c r="C409" s="477"/>
      <c r="D409" s="472"/>
    </row>
    <row r="410" spans="1:4" ht="18" customHeight="1" thickBot="1" x14ac:dyDescent="0.3">
      <c r="A410" s="476" t="e">
        <f>VLOOKUP(B410,Base!B:C,8,FALSE)</f>
        <v>#REF!</v>
      </c>
      <c r="B410" s="477" t="str">
        <f>VLOOKUP(D410,Base!A:C,2,FALSE)</f>
        <v>AD58892116</v>
      </c>
      <c r="C410" s="477" t="str">
        <f>VLOOKUP(D410,Base!A:C,3,FALSE)</f>
        <v>C41199-2116</v>
      </c>
      <c r="D410" s="470" t="s">
        <v>769</v>
      </c>
    </row>
    <row r="411" spans="1:4" ht="18" customHeight="1" thickBot="1" x14ac:dyDescent="0.3">
      <c r="A411" s="476"/>
      <c r="B411" s="477"/>
      <c r="C411" s="477"/>
      <c r="D411" s="471"/>
    </row>
    <row r="412" spans="1:4" ht="18" customHeight="1" thickBot="1" x14ac:dyDescent="0.3">
      <c r="A412" s="476"/>
      <c r="B412" s="477"/>
      <c r="C412" s="477"/>
      <c r="D412" s="472"/>
    </row>
    <row r="413" spans="1:4" ht="18" customHeight="1" thickBot="1" x14ac:dyDescent="0.3">
      <c r="A413" s="476" t="e">
        <f>VLOOKUP(B413,Base!B:C,8,FALSE)</f>
        <v>#REF!</v>
      </c>
      <c r="B413" s="477" t="str">
        <f>VLOOKUP(D413,Base!A:C,2,FALSE)</f>
        <v>AD59132116-1</v>
      </c>
      <c r="C413" s="477" t="str">
        <f>VLOOKUP(D413,Base!A:C,3,FALSE)</f>
        <v>C41199-2116</v>
      </c>
      <c r="D413" s="470" t="s">
        <v>770</v>
      </c>
    </row>
    <row r="414" spans="1:4" ht="18" customHeight="1" thickBot="1" x14ac:dyDescent="0.3">
      <c r="A414" s="476"/>
      <c r="B414" s="477"/>
      <c r="C414" s="477"/>
      <c r="D414" s="471"/>
    </row>
    <row r="415" spans="1:4" ht="18" customHeight="1" thickBot="1" x14ac:dyDescent="0.3">
      <c r="A415" s="476"/>
      <c r="B415" s="477"/>
      <c r="C415" s="477"/>
      <c r="D415" s="472"/>
    </row>
    <row r="416" spans="1:4" ht="18" customHeight="1" thickBot="1" x14ac:dyDescent="0.3">
      <c r="A416" s="476" t="e">
        <f>VLOOKUP(B416,Base!B:C,8,FALSE)</f>
        <v>#REF!</v>
      </c>
      <c r="B416" s="477" t="str">
        <f>VLOOKUP(D416,Base!A:C,2,FALSE)</f>
        <v>AD59232116</v>
      </c>
      <c r="C416" s="477" t="str">
        <f>VLOOKUP(D416,Base!A:C,3,FALSE)</f>
        <v>C41199-2116</v>
      </c>
      <c r="D416" s="470" t="s">
        <v>771</v>
      </c>
    </row>
    <row r="417" spans="1:4" ht="18" customHeight="1" thickBot="1" x14ac:dyDescent="0.3">
      <c r="A417" s="476"/>
      <c r="B417" s="477"/>
      <c r="C417" s="477"/>
      <c r="D417" s="471"/>
    </row>
    <row r="418" spans="1:4" ht="18" customHeight="1" thickBot="1" x14ac:dyDescent="0.3">
      <c r="A418" s="476"/>
      <c r="B418" s="477"/>
      <c r="C418" s="477"/>
      <c r="D418" s="472"/>
    </row>
    <row r="419" spans="1:4" ht="18" customHeight="1" thickBot="1" x14ac:dyDescent="0.3">
      <c r="A419" s="476" t="e">
        <f>VLOOKUP(B419,Base!B:C,8,FALSE)</f>
        <v>#REF!</v>
      </c>
      <c r="B419" s="477" t="str">
        <f>VLOOKUP(D419,Base!A:C,2,FALSE)</f>
        <v>AD59352116</v>
      </c>
      <c r="C419" s="477" t="str">
        <f>VLOOKUP(D419,Base!A:C,3,FALSE)</f>
        <v>C41199-2116</v>
      </c>
      <c r="D419" s="470" t="s">
        <v>772</v>
      </c>
    </row>
    <row r="420" spans="1:4" ht="18" customHeight="1" thickBot="1" x14ac:dyDescent="0.3">
      <c r="A420" s="476"/>
      <c r="B420" s="477"/>
      <c r="C420" s="477"/>
      <c r="D420" s="471"/>
    </row>
    <row r="421" spans="1:4" ht="18" customHeight="1" thickBot="1" x14ac:dyDescent="0.3">
      <c r="A421" s="476"/>
      <c r="B421" s="477"/>
      <c r="C421" s="477"/>
      <c r="D421" s="472"/>
    </row>
    <row r="422" spans="1:4" ht="18" customHeight="1" thickBot="1" x14ac:dyDescent="0.3">
      <c r="A422" s="476" t="e">
        <f>VLOOKUP(B422,Base!B:C,8,FALSE)</f>
        <v>#REF!</v>
      </c>
      <c r="B422" s="477" t="str">
        <f>VLOOKUP(D422,Base!A:C,2,FALSE)</f>
        <v>D975233-20</v>
      </c>
      <c r="C422" s="477" t="str">
        <f>VLOOKUP(D422,Base!A:C,3,FALSE)</f>
        <v>C41202-D97</v>
      </c>
      <c r="D422" s="470" t="s">
        <v>773</v>
      </c>
    </row>
    <row r="423" spans="1:4" ht="18" customHeight="1" thickBot="1" x14ac:dyDescent="0.3">
      <c r="A423" s="476"/>
      <c r="B423" s="477"/>
      <c r="C423" s="477"/>
      <c r="D423" s="471"/>
    </row>
    <row r="424" spans="1:4" ht="18" customHeight="1" thickBot="1" x14ac:dyDescent="0.3">
      <c r="A424" s="476"/>
      <c r="B424" s="477"/>
      <c r="C424" s="477"/>
      <c r="D424" s="472"/>
    </row>
    <row r="425" spans="1:4" ht="18" customHeight="1" thickBot="1" x14ac:dyDescent="0.3">
      <c r="A425" s="476" t="e">
        <f>VLOOKUP(B425,Base!B:C,8,FALSE)</f>
        <v>#REF!</v>
      </c>
      <c r="B425" s="477" t="str">
        <f>VLOOKUP(D425,Base!A:C,2,FALSE)</f>
        <v>D975230-19</v>
      </c>
      <c r="C425" s="477" t="str">
        <f>VLOOKUP(D425,Base!A:C,3,FALSE)</f>
        <v>C40679-D97</v>
      </c>
      <c r="D425" s="470" t="s">
        <v>703</v>
      </c>
    </row>
    <row r="426" spans="1:4" ht="18" customHeight="1" thickBot="1" x14ac:dyDescent="0.3">
      <c r="A426" s="476"/>
      <c r="B426" s="477"/>
      <c r="C426" s="477"/>
      <c r="D426" s="471"/>
    </row>
    <row r="427" spans="1:4" ht="18" customHeight="1" thickBot="1" x14ac:dyDescent="0.3">
      <c r="A427" s="476"/>
      <c r="B427" s="477"/>
      <c r="C427" s="477"/>
      <c r="D427" s="472"/>
    </row>
    <row r="428" spans="1:4" ht="18" customHeight="1" thickBot="1" x14ac:dyDescent="0.3">
      <c r="A428" s="476" t="e">
        <f>VLOOKUP(B428,Base!B:C,8,FALSE)</f>
        <v>#REF!</v>
      </c>
      <c r="B428" s="477" t="str">
        <f>VLOOKUP(D428,Base!A:C,2,FALSE)</f>
        <v>D975222-6</v>
      </c>
      <c r="C428" s="477" t="str">
        <f>VLOOKUP(D428,Base!A:C,3,FALSE)</f>
        <v>C41202-D97</v>
      </c>
      <c r="D428" s="470" t="s">
        <v>774</v>
      </c>
    </row>
    <row r="429" spans="1:4" ht="18" customHeight="1" thickBot="1" x14ac:dyDescent="0.3">
      <c r="A429" s="476"/>
      <c r="B429" s="477"/>
      <c r="C429" s="477"/>
      <c r="D429" s="471"/>
    </row>
    <row r="430" spans="1:4" ht="18" customHeight="1" thickBot="1" x14ac:dyDescent="0.3">
      <c r="A430" s="476"/>
      <c r="B430" s="477"/>
      <c r="C430" s="477"/>
      <c r="D430" s="472"/>
    </row>
    <row r="431" spans="1:4" ht="18" customHeight="1" thickBot="1" x14ac:dyDescent="0.3">
      <c r="A431" s="476" t="e">
        <f>VLOOKUP(B431,Base!B:C,8,FALSE)</f>
        <v>#REF!</v>
      </c>
      <c r="B431" s="477" t="str">
        <f>VLOOKUP(D431,Base!A:C,2,FALSE)</f>
        <v>D975239-23</v>
      </c>
      <c r="C431" s="477" t="str">
        <f>VLOOKUP(D431,Base!A:C,3,FALSE)</f>
        <v>C41202-D97</v>
      </c>
      <c r="D431" s="470" t="s">
        <v>775</v>
      </c>
    </row>
    <row r="432" spans="1:4" ht="18" customHeight="1" thickBot="1" x14ac:dyDescent="0.3">
      <c r="A432" s="476"/>
      <c r="B432" s="477"/>
      <c r="C432" s="477"/>
      <c r="D432" s="471"/>
    </row>
    <row r="433" spans="1:4" ht="18" customHeight="1" thickBot="1" x14ac:dyDescent="0.3">
      <c r="A433" s="476"/>
      <c r="B433" s="477"/>
      <c r="C433" s="477"/>
      <c r="D433" s="472"/>
    </row>
    <row r="434" spans="1:4" ht="18" customHeight="1" thickBot="1" x14ac:dyDescent="0.3">
      <c r="A434" s="476" t="e">
        <f>VLOOKUP(B434,Base!B:C,8,FALSE)</f>
        <v>#REF!</v>
      </c>
      <c r="B434" s="477" t="str">
        <f>VLOOKUP(D434,Base!A:C,2,FALSE)</f>
        <v>D975205-3</v>
      </c>
      <c r="C434" s="477" t="str">
        <f>VLOOKUP(D434,Base!A:C,3,FALSE)</f>
        <v>C41202-D97</v>
      </c>
      <c r="D434" s="470" t="s">
        <v>776</v>
      </c>
    </row>
    <row r="435" spans="1:4" ht="18" customHeight="1" thickBot="1" x14ac:dyDescent="0.3">
      <c r="A435" s="476"/>
      <c r="B435" s="477"/>
      <c r="C435" s="477"/>
      <c r="D435" s="471"/>
    </row>
    <row r="436" spans="1:4" ht="18" customHeight="1" thickBot="1" x14ac:dyDescent="0.3">
      <c r="A436" s="476"/>
      <c r="B436" s="477"/>
      <c r="C436" s="477"/>
      <c r="D436" s="472"/>
    </row>
    <row r="437" spans="1:4" ht="18" customHeight="1" thickBot="1" x14ac:dyDescent="0.3">
      <c r="A437" s="476" t="e">
        <f>VLOOKUP(B437,Base!B:C,8,FALSE)</f>
        <v>#REF!</v>
      </c>
      <c r="B437" s="477" t="str">
        <f>VLOOKUP(D437,Base!A:C,2,FALSE)</f>
        <v>D975205-8</v>
      </c>
      <c r="C437" s="477" t="str">
        <f>VLOOKUP(D437,Base!A:C,3,FALSE)</f>
        <v>C41202-D97</v>
      </c>
      <c r="D437" s="470" t="s">
        <v>777</v>
      </c>
    </row>
    <row r="438" spans="1:4" ht="18" customHeight="1" thickBot="1" x14ac:dyDescent="0.3">
      <c r="A438" s="476"/>
      <c r="B438" s="477"/>
      <c r="C438" s="477"/>
      <c r="D438" s="471"/>
    </row>
    <row r="439" spans="1:4" ht="18" customHeight="1" thickBot="1" x14ac:dyDescent="0.3">
      <c r="A439" s="476"/>
      <c r="B439" s="477"/>
      <c r="C439" s="477"/>
      <c r="D439" s="472"/>
    </row>
    <row r="440" spans="1:4" ht="18" customHeight="1" thickBot="1" x14ac:dyDescent="0.3">
      <c r="A440" s="476" t="e">
        <f>VLOOKUP(B440,Base!B:C,8,FALSE)</f>
        <v>#REF!</v>
      </c>
      <c r="B440" s="477" t="str">
        <f>VLOOKUP(D440,Base!A:C,2,FALSE)</f>
        <v>G361140-7</v>
      </c>
      <c r="C440" s="477" t="str">
        <f>VLOOKUP(D440,Base!A:C,3,FALSE)</f>
        <v>C39920-G36</v>
      </c>
      <c r="D440" s="473" t="s">
        <v>778</v>
      </c>
    </row>
    <row r="441" spans="1:4" ht="18" customHeight="1" thickBot="1" x14ac:dyDescent="0.3">
      <c r="A441" s="476"/>
      <c r="B441" s="477"/>
      <c r="C441" s="477"/>
      <c r="D441" s="474"/>
    </row>
    <row r="442" spans="1:4" ht="18" customHeight="1" thickBot="1" x14ac:dyDescent="0.3">
      <c r="A442" s="476"/>
      <c r="B442" s="477"/>
      <c r="C442" s="477"/>
      <c r="D442" s="475"/>
    </row>
    <row r="443" spans="1:4" ht="18" customHeight="1" thickBot="1" x14ac:dyDescent="0.3">
      <c r="A443" s="476" t="e">
        <f>VLOOKUP(B443,Base!B:C,8,FALSE)</f>
        <v>#N/A</v>
      </c>
      <c r="B443" s="477" t="e">
        <f>VLOOKUP(D443,Base!A:C,2,FALSE)</f>
        <v>#N/A</v>
      </c>
      <c r="C443" s="477" t="e">
        <f>VLOOKUP(D443,Base!A:C,3,FALSE)</f>
        <v>#N/A</v>
      </c>
      <c r="D443" s="470"/>
    </row>
    <row r="444" spans="1:4" ht="18" customHeight="1" thickBot="1" x14ac:dyDescent="0.3">
      <c r="A444" s="476"/>
      <c r="B444" s="477"/>
      <c r="C444" s="477"/>
      <c r="D444" s="471"/>
    </row>
    <row r="445" spans="1:4" ht="18" customHeight="1" thickBot="1" x14ac:dyDescent="0.3">
      <c r="A445" s="476"/>
      <c r="B445" s="477"/>
      <c r="C445" s="477"/>
      <c r="D445" s="472"/>
    </row>
    <row r="446" spans="1:4" ht="18" customHeight="1" thickBot="1" x14ac:dyDescent="0.3">
      <c r="A446" s="476" t="e">
        <f>VLOOKUP(B446,Base!B:C,8,FALSE)</f>
        <v>#N/A</v>
      </c>
      <c r="B446" s="477" t="e">
        <f>VLOOKUP(D446,Base!A:C,2,FALSE)</f>
        <v>#N/A</v>
      </c>
      <c r="C446" s="477" t="e">
        <f>VLOOKUP(D446,Base!A:C,3,FALSE)</f>
        <v>#N/A</v>
      </c>
      <c r="D446" s="470"/>
    </row>
    <row r="447" spans="1:4" ht="18" customHeight="1" thickBot="1" x14ac:dyDescent="0.3">
      <c r="A447" s="476"/>
      <c r="B447" s="477"/>
      <c r="C447" s="477"/>
      <c r="D447" s="471"/>
    </row>
    <row r="448" spans="1:4" ht="18" customHeight="1" thickBot="1" x14ac:dyDescent="0.3">
      <c r="A448" s="476"/>
      <c r="B448" s="477"/>
      <c r="C448" s="477"/>
      <c r="D448" s="472"/>
    </row>
    <row r="449" spans="1:4" ht="18" customHeight="1" thickBot="1" x14ac:dyDescent="0.3">
      <c r="A449" s="476" t="e">
        <f>VLOOKUP(B449,Base!B:C,8,FALSE)</f>
        <v>#N/A</v>
      </c>
      <c r="B449" s="477" t="e">
        <f>VLOOKUP(D449,Base!A:C,2,FALSE)</f>
        <v>#N/A</v>
      </c>
      <c r="C449" s="477" t="e">
        <f>VLOOKUP(D449,Base!A:C,3,FALSE)</f>
        <v>#N/A</v>
      </c>
      <c r="D449" s="470"/>
    </row>
    <row r="450" spans="1:4" ht="18" customHeight="1" thickBot="1" x14ac:dyDescent="0.3">
      <c r="A450" s="476"/>
      <c r="B450" s="477"/>
      <c r="C450" s="477"/>
      <c r="D450" s="471"/>
    </row>
    <row r="451" spans="1:4" ht="18" customHeight="1" thickBot="1" x14ac:dyDescent="0.3">
      <c r="A451" s="476"/>
      <c r="B451" s="477"/>
      <c r="C451" s="477"/>
      <c r="D451" s="472"/>
    </row>
  </sheetData>
  <sheetCalcPr fullCalcOnLoad="1"/>
  <sheetProtection selectLockedCells="1" selectUnlockedCells="1"/>
  <mergeCells count="525">
    <mergeCell ref="A425:A427"/>
    <mergeCell ref="A428:A430"/>
    <mergeCell ref="A449:A451"/>
    <mergeCell ref="B449:B451"/>
    <mergeCell ref="C449:C451"/>
    <mergeCell ref="D449:D451"/>
    <mergeCell ref="A407:A409"/>
    <mergeCell ref="A410:A412"/>
    <mergeCell ref="A413:A415"/>
    <mergeCell ref="A416:A418"/>
    <mergeCell ref="A419:A421"/>
    <mergeCell ref="A422:A424"/>
    <mergeCell ref="A389:A391"/>
    <mergeCell ref="A392:A394"/>
    <mergeCell ref="A395:A397"/>
    <mergeCell ref="A398:A400"/>
    <mergeCell ref="A401:A403"/>
    <mergeCell ref="A404:A406"/>
    <mergeCell ref="A371:A373"/>
    <mergeCell ref="A374:A376"/>
    <mergeCell ref="A377:A379"/>
    <mergeCell ref="A380:A382"/>
    <mergeCell ref="A383:A385"/>
    <mergeCell ref="A386:A388"/>
    <mergeCell ref="A353:A355"/>
    <mergeCell ref="A356:A358"/>
    <mergeCell ref="A359:A361"/>
    <mergeCell ref="A362:A364"/>
    <mergeCell ref="A365:A367"/>
    <mergeCell ref="A368:A370"/>
    <mergeCell ref="A335:A337"/>
    <mergeCell ref="A338:A340"/>
    <mergeCell ref="A341:A343"/>
    <mergeCell ref="A344:A346"/>
    <mergeCell ref="A347:A349"/>
    <mergeCell ref="A350:A352"/>
    <mergeCell ref="A317:A319"/>
    <mergeCell ref="A320:A322"/>
    <mergeCell ref="A323:A325"/>
    <mergeCell ref="A326:A328"/>
    <mergeCell ref="A329:A331"/>
    <mergeCell ref="A332:A334"/>
    <mergeCell ref="A299:A301"/>
    <mergeCell ref="A302:A304"/>
    <mergeCell ref="A305:A307"/>
    <mergeCell ref="A308:A310"/>
    <mergeCell ref="A311:A313"/>
    <mergeCell ref="A314:A316"/>
    <mergeCell ref="A281:A283"/>
    <mergeCell ref="A284:A286"/>
    <mergeCell ref="A287:A289"/>
    <mergeCell ref="A290:A292"/>
    <mergeCell ref="A293:A295"/>
    <mergeCell ref="A296:A298"/>
    <mergeCell ref="A263:A265"/>
    <mergeCell ref="A266:A268"/>
    <mergeCell ref="A269:A271"/>
    <mergeCell ref="A272:A274"/>
    <mergeCell ref="A275:A277"/>
    <mergeCell ref="A278:A280"/>
    <mergeCell ref="A245:A247"/>
    <mergeCell ref="A248:A250"/>
    <mergeCell ref="A251:A253"/>
    <mergeCell ref="A254:A256"/>
    <mergeCell ref="A257:A259"/>
    <mergeCell ref="A260:A262"/>
    <mergeCell ref="A227:A229"/>
    <mergeCell ref="A230:A232"/>
    <mergeCell ref="A233:A235"/>
    <mergeCell ref="A236:A238"/>
    <mergeCell ref="A239:A241"/>
    <mergeCell ref="A242:A244"/>
    <mergeCell ref="A209:A211"/>
    <mergeCell ref="A212:A214"/>
    <mergeCell ref="A215:A217"/>
    <mergeCell ref="A218:A220"/>
    <mergeCell ref="A221:A223"/>
    <mergeCell ref="A224:A226"/>
    <mergeCell ref="C431:C433"/>
    <mergeCell ref="B431:B433"/>
    <mergeCell ref="A431:A433"/>
    <mergeCell ref="A434:A436"/>
    <mergeCell ref="A437:A439"/>
    <mergeCell ref="A440:A442"/>
    <mergeCell ref="C440:C442"/>
    <mergeCell ref="B440:B442"/>
    <mergeCell ref="C437:C439"/>
    <mergeCell ref="B437:B439"/>
    <mergeCell ref="C434:C436"/>
    <mergeCell ref="B434:B436"/>
    <mergeCell ref="C407:C409"/>
    <mergeCell ref="B407:B409"/>
    <mergeCell ref="C428:C430"/>
    <mergeCell ref="B428:B430"/>
    <mergeCell ref="C425:C427"/>
    <mergeCell ref="B425:B427"/>
    <mergeCell ref="C422:C424"/>
    <mergeCell ref="B422:B424"/>
    <mergeCell ref="C419:C421"/>
    <mergeCell ref="B419:B421"/>
    <mergeCell ref="C416:C418"/>
    <mergeCell ref="B416:B418"/>
    <mergeCell ref="C413:C415"/>
    <mergeCell ref="B413:B415"/>
    <mergeCell ref="C410:C412"/>
    <mergeCell ref="B410:B412"/>
    <mergeCell ref="C383:C385"/>
    <mergeCell ref="B383:B385"/>
    <mergeCell ref="C404:C406"/>
    <mergeCell ref="B404:B406"/>
    <mergeCell ref="C401:C403"/>
    <mergeCell ref="B401:B403"/>
    <mergeCell ref="C398:C400"/>
    <mergeCell ref="B398:B400"/>
    <mergeCell ref="C395:C397"/>
    <mergeCell ref="B395:B397"/>
    <mergeCell ref="C392:C394"/>
    <mergeCell ref="B392:B394"/>
    <mergeCell ref="C389:C391"/>
    <mergeCell ref="B389:B391"/>
    <mergeCell ref="C386:C388"/>
    <mergeCell ref="B386:B388"/>
    <mergeCell ref="C359:C361"/>
    <mergeCell ref="B359:B361"/>
    <mergeCell ref="C380:C382"/>
    <mergeCell ref="B380:B382"/>
    <mergeCell ref="C377:C379"/>
    <mergeCell ref="B377:B379"/>
    <mergeCell ref="C374:C376"/>
    <mergeCell ref="B374:B376"/>
    <mergeCell ref="C371:C373"/>
    <mergeCell ref="B371:B373"/>
    <mergeCell ref="C368:C370"/>
    <mergeCell ref="B368:B370"/>
    <mergeCell ref="C365:C367"/>
    <mergeCell ref="B365:B367"/>
    <mergeCell ref="C362:C364"/>
    <mergeCell ref="B362:B364"/>
    <mergeCell ref="B335:B337"/>
    <mergeCell ref="C356:C358"/>
    <mergeCell ref="B356:B358"/>
    <mergeCell ref="C353:C355"/>
    <mergeCell ref="B353:B355"/>
    <mergeCell ref="C350:C352"/>
    <mergeCell ref="B350:B352"/>
    <mergeCell ref="C347:C349"/>
    <mergeCell ref="B347:B349"/>
    <mergeCell ref="B323:B325"/>
    <mergeCell ref="C323:C325"/>
    <mergeCell ref="C344:C346"/>
    <mergeCell ref="B344:B346"/>
    <mergeCell ref="C341:C343"/>
    <mergeCell ref="B341:B343"/>
    <mergeCell ref="C338:C340"/>
    <mergeCell ref="B338:B340"/>
    <mergeCell ref="C335:C337"/>
    <mergeCell ref="C317:C319"/>
    <mergeCell ref="B317:B319"/>
    <mergeCell ref="C320:C322"/>
    <mergeCell ref="B320:B322"/>
    <mergeCell ref="C332:C334"/>
    <mergeCell ref="B332:B334"/>
    <mergeCell ref="C329:C331"/>
    <mergeCell ref="B329:B331"/>
    <mergeCell ref="C326:C328"/>
    <mergeCell ref="B326:B328"/>
    <mergeCell ref="C308:C310"/>
    <mergeCell ref="B308:B310"/>
    <mergeCell ref="C311:C313"/>
    <mergeCell ref="B311:B313"/>
    <mergeCell ref="C314:C316"/>
    <mergeCell ref="B314:B316"/>
    <mergeCell ref="C299:C301"/>
    <mergeCell ref="B299:B301"/>
    <mergeCell ref="C302:C304"/>
    <mergeCell ref="B302:B304"/>
    <mergeCell ref="C305:C307"/>
    <mergeCell ref="B305:B307"/>
    <mergeCell ref="C290:C292"/>
    <mergeCell ref="B290:B292"/>
    <mergeCell ref="C293:C295"/>
    <mergeCell ref="B293:B295"/>
    <mergeCell ref="C296:C298"/>
    <mergeCell ref="B296:B298"/>
    <mergeCell ref="C281:C283"/>
    <mergeCell ref="B281:B283"/>
    <mergeCell ref="C284:C286"/>
    <mergeCell ref="B284:B286"/>
    <mergeCell ref="C287:C289"/>
    <mergeCell ref="B287:B289"/>
    <mergeCell ref="C272:C274"/>
    <mergeCell ref="B272:B274"/>
    <mergeCell ref="C275:C277"/>
    <mergeCell ref="B275:B277"/>
    <mergeCell ref="C278:C280"/>
    <mergeCell ref="B278:B280"/>
    <mergeCell ref="C263:C265"/>
    <mergeCell ref="B263:B265"/>
    <mergeCell ref="C266:C268"/>
    <mergeCell ref="B266:B268"/>
    <mergeCell ref="C269:C271"/>
    <mergeCell ref="B269:B271"/>
    <mergeCell ref="C254:C256"/>
    <mergeCell ref="B254:B256"/>
    <mergeCell ref="C257:C259"/>
    <mergeCell ref="B257:B259"/>
    <mergeCell ref="C260:C262"/>
    <mergeCell ref="B260:B262"/>
    <mergeCell ref="C245:C247"/>
    <mergeCell ref="B245:B247"/>
    <mergeCell ref="C248:C250"/>
    <mergeCell ref="B248:B250"/>
    <mergeCell ref="C251:C253"/>
    <mergeCell ref="B251:B253"/>
    <mergeCell ref="C236:C238"/>
    <mergeCell ref="B236:B238"/>
    <mergeCell ref="C239:C241"/>
    <mergeCell ref="B239:B241"/>
    <mergeCell ref="C242:C244"/>
    <mergeCell ref="B242:B244"/>
    <mergeCell ref="C227:C229"/>
    <mergeCell ref="B227:B229"/>
    <mergeCell ref="C230:C232"/>
    <mergeCell ref="B230:B232"/>
    <mergeCell ref="C233:C235"/>
    <mergeCell ref="B233:B235"/>
    <mergeCell ref="C218:C220"/>
    <mergeCell ref="B218:B220"/>
    <mergeCell ref="C221:C223"/>
    <mergeCell ref="B221:B223"/>
    <mergeCell ref="C224:C226"/>
    <mergeCell ref="B224:B226"/>
    <mergeCell ref="C209:C211"/>
    <mergeCell ref="B209:B211"/>
    <mergeCell ref="C212:C214"/>
    <mergeCell ref="B212:B214"/>
    <mergeCell ref="C215:C217"/>
    <mergeCell ref="B215:B217"/>
    <mergeCell ref="A83:A85"/>
    <mergeCell ref="B47:B49"/>
    <mergeCell ref="B50:B52"/>
    <mergeCell ref="B53:B55"/>
    <mergeCell ref="B56:B58"/>
    <mergeCell ref="B29:B31"/>
    <mergeCell ref="A77:A79"/>
    <mergeCell ref="C77:C79"/>
    <mergeCell ref="C80:C82"/>
    <mergeCell ref="A74:A76"/>
    <mergeCell ref="A80:A82"/>
    <mergeCell ref="B74:B76"/>
    <mergeCell ref="B77:B79"/>
    <mergeCell ref="B80:B82"/>
    <mergeCell ref="A71:A73"/>
    <mergeCell ref="B32:B34"/>
    <mergeCell ref="C32:C34"/>
    <mergeCell ref="C35:C37"/>
    <mergeCell ref="B35:B37"/>
    <mergeCell ref="C38:C40"/>
    <mergeCell ref="A62:A64"/>
    <mergeCell ref="A68:A70"/>
    <mergeCell ref="A47:A49"/>
    <mergeCell ref="A65:A67"/>
    <mergeCell ref="B38:B40"/>
    <mergeCell ref="B41:B43"/>
    <mergeCell ref="B44:B46"/>
    <mergeCell ref="B59:B61"/>
    <mergeCell ref="B62:B64"/>
    <mergeCell ref="C56:C58"/>
    <mergeCell ref="C59:C61"/>
    <mergeCell ref="C62:C64"/>
    <mergeCell ref="A59:A61"/>
    <mergeCell ref="A56:A58"/>
    <mergeCell ref="B83:B85"/>
    <mergeCell ref="C74:C76"/>
    <mergeCell ref="C83:C85"/>
    <mergeCell ref="C65:C67"/>
    <mergeCell ref="B65:B67"/>
    <mergeCell ref="C98:C100"/>
    <mergeCell ref="B92:B94"/>
    <mergeCell ref="C89:C91"/>
    <mergeCell ref="C92:C94"/>
    <mergeCell ref="C68:C70"/>
    <mergeCell ref="C71:C73"/>
    <mergeCell ref="B86:B88"/>
    <mergeCell ref="C86:C88"/>
    <mergeCell ref="B68:B70"/>
    <mergeCell ref="B71:B73"/>
    <mergeCell ref="A41:A43"/>
    <mergeCell ref="B101:B103"/>
    <mergeCell ref="C101:C103"/>
    <mergeCell ref="C47:C49"/>
    <mergeCell ref="C50:C52"/>
    <mergeCell ref="C53:C55"/>
    <mergeCell ref="A44:A46"/>
    <mergeCell ref="B95:B97"/>
    <mergeCell ref="B98:B100"/>
    <mergeCell ref="C95:C97"/>
    <mergeCell ref="B20:B22"/>
    <mergeCell ref="B23:B25"/>
    <mergeCell ref="D14:D16"/>
    <mergeCell ref="D17:D19"/>
    <mergeCell ref="A20:A22"/>
    <mergeCell ref="A29:A31"/>
    <mergeCell ref="C20:C22"/>
    <mergeCell ref="C23:C25"/>
    <mergeCell ref="C26:C28"/>
    <mergeCell ref="C29:C31"/>
    <mergeCell ref="B1:C1"/>
    <mergeCell ref="A14:A16"/>
    <mergeCell ref="B14:B16"/>
    <mergeCell ref="C14:C16"/>
    <mergeCell ref="A17:A19"/>
    <mergeCell ref="B17:B19"/>
    <mergeCell ref="C17:C19"/>
    <mergeCell ref="A53:A55"/>
    <mergeCell ref="A50:A52"/>
    <mergeCell ref="C41:C43"/>
    <mergeCell ref="C44:C46"/>
    <mergeCell ref="A23:A25"/>
    <mergeCell ref="A26:A28"/>
    <mergeCell ref="A35:A37"/>
    <mergeCell ref="B26:B28"/>
    <mergeCell ref="A32:A34"/>
    <mergeCell ref="A38:A40"/>
    <mergeCell ref="A98:A100"/>
    <mergeCell ref="A95:A97"/>
    <mergeCell ref="A92:A94"/>
    <mergeCell ref="A89:A91"/>
    <mergeCell ref="B89:B91"/>
    <mergeCell ref="A86:A88"/>
    <mergeCell ref="A104:A106"/>
    <mergeCell ref="B107:B109"/>
    <mergeCell ref="C107:C109"/>
    <mergeCell ref="A101:A103"/>
    <mergeCell ref="B104:B106"/>
    <mergeCell ref="C104:C106"/>
    <mergeCell ref="A110:A112"/>
    <mergeCell ref="B110:B112"/>
    <mergeCell ref="B113:B115"/>
    <mergeCell ref="C110:C112"/>
    <mergeCell ref="C113:C115"/>
    <mergeCell ref="A107:A109"/>
    <mergeCell ref="A116:A118"/>
    <mergeCell ref="B119:B121"/>
    <mergeCell ref="C119:C121"/>
    <mergeCell ref="A113:A115"/>
    <mergeCell ref="B116:B118"/>
    <mergeCell ref="C116:C118"/>
    <mergeCell ref="A122:A124"/>
    <mergeCell ref="B122:B124"/>
    <mergeCell ref="B125:B127"/>
    <mergeCell ref="C125:C127"/>
    <mergeCell ref="C122:C124"/>
    <mergeCell ref="A119:A121"/>
    <mergeCell ref="A128:A130"/>
    <mergeCell ref="B131:B133"/>
    <mergeCell ref="C131:C133"/>
    <mergeCell ref="A125:A127"/>
    <mergeCell ref="B128:B130"/>
    <mergeCell ref="C128:C130"/>
    <mergeCell ref="A134:A136"/>
    <mergeCell ref="B134:B136"/>
    <mergeCell ref="B137:B139"/>
    <mergeCell ref="C137:C139"/>
    <mergeCell ref="C134:C136"/>
    <mergeCell ref="A131:A133"/>
    <mergeCell ref="A140:A142"/>
    <mergeCell ref="B143:B145"/>
    <mergeCell ref="C143:C145"/>
    <mergeCell ref="A137:A139"/>
    <mergeCell ref="B140:B142"/>
    <mergeCell ref="C140:C142"/>
    <mergeCell ref="A146:A148"/>
    <mergeCell ref="B146:B148"/>
    <mergeCell ref="B149:B151"/>
    <mergeCell ref="C146:C148"/>
    <mergeCell ref="C149:C151"/>
    <mergeCell ref="A143:A145"/>
    <mergeCell ref="A155:A157"/>
    <mergeCell ref="A152:A154"/>
    <mergeCell ref="B155:B157"/>
    <mergeCell ref="C155:C157"/>
    <mergeCell ref="D152:D154"/>
    <mergeCell ref="A149:A151"/>
    <mergeCell ref="B152:B154"/>
    <mergeCell ref="C152:C154"/>
    <mergeCell ref="D164:D166"/>
    <mergeCell ref="A158:A160"/>
    <mergeCell ref="B158:B160"/>
    <mergeCell ref="B161:B163"/>
    <mergeCell ref="C158:C160"/>
    <mergeCell ref="C161:C163"/>
    <mergeCell ref="A164:A166"/>
    <mergeCell ref="B167:B169"/>
    <mergeCell ref="C167:C169"/>
    <mergeCell ref="A161:A163"/>
    <mergeCell ref="B164:B166"/>
    <mergeCell ref="C164:C166"/>
    <mergeCell ref="A170:A172"/>
    <mergeCell ref="B170:B172"/>
    <mergeCell ref="B173:B175"/>
    <mergeCell ref="C170:C172"/>
    <mergeCell ref="C173:C175"/>
    <mergeCell ref="A167:A169"/>
    <mergeCell ref="A176:A178"/>
    <mergeCell ref="B179:B181"/>
    <mergeCell ref="C179:C181"/>
    <mergeCell ref="A173:A175"/>
    <mergeCell ref="B176:B178"/>
    <mergeCell ref="C176:C178"/>
    <mergeCell ref="A182:A184"/>
    <mergeCell ref="B182:B184"/>
    <mergeCell ref="B185:B187"/>
    <mergeCell ref="C182:C184"/>
    <mergeCell ref="C185:C187"/>
    <mergeCell ref="A179:A181"/>
    <mergeCell ref="A191:A193"/>
    <mergeCell ref="A188:A190"/>
    <mergeCell ref="B191:B193"/>
    <mergeCell ref="C191:C193"/>
    <mergeCell ref="A185:A187"/>
    <mergeCell ref="B188:B190"/>
    <mergeCell ref="C188:C190"/>
    <mergeCell ref="D200:D202"/>
    <mergeCell ref="A197:A199"/>
    <mergeCell ref="B200:B202"/>
    <mergeCell ref="C200:C202"/>
    <mergeCell ref="A194:A196"/>
    <mergeCell ref="B194:B196"/>
    <mergeCell ref="B197:B199"/>
    <mergeCell ref="C194:C196"/>
    <mergeCell ref="C197:C199"/>
    <mergeCell ref="A206:A208"/>
    <mergeCell ref="B206:B208"/>
    <mergeCell ref="C206:C208"/>
    <mergeCell ref="A203:A205"/>
    <mergeCell ref="A200:A202"/>
    <mergeCell ref="B203:B205"/>
    <mergeCell ref="C203:C205"/>
    <mergeCell ref="A446:A448"/>
    <mergeCell ref="B446:B448"/>
    <mergeCell ref="C446:C448"/>
    <mergeCell ref="A443:A445"/>
    <mergeCell ref="B443:B445"/>
    <mergeCell ref="C443:C445"/>
    <mergeCell ref="D23:D25"/>
    <mergeCell ref="D38:D40"/>
    <mergeCell ref="D41:D43"/>
    <mergeCell ref="D113:D115"/>
    <mergeCell ref="D140:D142"/>
    <mergeCell ref="D149:D151"/>
    <mergeCell ref="D203:D205"/>
    <mergeCell ref="D209:D211"/>
    <mergeCell ref="D221:D223"/>
    <mergeCell ref="D227:D229"/>
    <mergeCell ref="D239:D241"/>
    <mergeCell ref="D242:D244"/>
    <mergeCell ref="D245:D247"/>
    <mergeCell ref="D248:D250"/>
    <mergeCell ref="D251:D253"/>
    <mergeCell ref="D254:D256"/>
    <mergeCell ref="D257:D259"/>
    <mergeCell ref="D260:D262"/>
    <mergeCell ref="D263:D265"/>
    <mergeCell ref="D266:D268"/>
    <mergeCell ref="D269:D271"/>
    <mergeCell ref="D272:D274"/>
    <mergeCell ref="D275:D277"/>
    <mergeCell ref="D278:D280"/>
    <mergeCell ref="D281:D283"/>
    <mergeCell ref="D284:D286"/>
    <mergeCell ref="D287:D289"/>
    <mergeCell ref="D290:D292"/>
    <mergeCell ref="D293:D295"/>
    <mergeCell ref="D296:D298"/>
    <mergeCell ref="D299:D301"/>
    <mergeCell ref="D302:D304"/>
    <mergeCell ref="D305:D307"/>
    <mergeCell ref="D308:D310"/>
    <mergeCell ref="D311:D313"/>
    <mergeCell ref="D314:D316"/>
    <mergeCell ref="D317:D319"/>
    <mergeCell ref="D320:D322"/>
    <mergeCell ref="D323:D325"/>
    <mergeCell ref="D326:D328"/>
    <mergeCell ref="D329:D331"/>
    <mergeCell ref="D332:D334"/>
    <mergeCell ref="D335:D337"/>
    <mergeCell ref="D338:D340"/>
    <mergeCell ref="D341:D343"/>
    <mergeCell ref="D344:D346"/>
    <mergeCell ref="D347:D349"/>
    <mergeCell ref="D350:D352"/>
    <mergeCell ref="D353:D355"/>
    <mergeCell ref="D356:D358"/>
    <mergeCell ref="D359:D361"/>
    <mergeCell ref="D362:D364"/>
    <mergeCell ref="D365:D367"/>
    <mergeCell ref="D368:D370"/>
    <mergeCell ref="D371:D373"/>
    <mergeCell ref="D374:D376"/>
    <mergeCell ref="D377:D379"/>
    <mergeCell ref="D380:D382"/>
    <mergeCell ref="D383:D385"/>
    <mergeCell ref="D386:D388"/>
    <mergeCell ref="D389:D391"/>
    <mergeCell ref="D392:D394"/>
    <mergeCell ref="D395:D397"/>
    <mergeCell ref="D431:D433"/>
    <mergeCell ref="D398:D400"/>
    <mergeCell ref="D401:D403"/>
    <mergeCell ref="D404:D406"/>
    <mergeCell ref="D407:D409"/>
    <mergeCell ref="D410:D412"/>
    <mergeCell ref="D413:D415"/>
    <mergeCell ref="D434:D436"/>
    <mergeCell ref="D437:D439"/>
    <mergeCell ref="D440:D442"/>
    <mergeCell ref="D443:D445"/>
    <mergeCell ref="D446:D448"/>
    <mergeCell ref="D416:D418"/>
    <mergeCell ref="D419:D421"/>
    <mergeCell ref="D422:D424"/>
    <mergeCell ref="D425:D427"/>
    <mergeCell ref="D428:D430"/>
  </mergeCells>
  <conditionalFormatting sqref="A14 C14">
    <cfRule type="expression" dxfId="113" priority="1649" stopIfTrue="1">
      <formula>#REF!&lt;&gt;0</formula>
    </cfRule>
  </conditionalFormatting>
  <conditionalFormatting sqref="B14">
    <cfRule type="expression" dxfId="112" priority="585" stopIfTrue="1">
      <formula>#REF!&lt;&gt;0</formula>
    </cfRule>
  </conditionalFormatting>
  <conditionalFormatting sqref="A17 A20 A23 A26 A29 A32 A35 A38 A41 A44 A47 A50 A53 A56 A59 A62 A65 A68 A71 A74 A77 A80 A83 A86 A89 A92 A95 A98 A101 A104 A107 A110 A113 A116 A119 A122 A125 A128 A131 A134 A137 A140 A143 A146 A149 A152 A155 A158 A161 A164 A167 A170 A173 A176 A179 A182 A185 A188 A191 A194 A197 A200 A203 A206 A209 A212 A215 A218 A221 A224 A227 A230 A233 A236 A239 A242 A245 A248 A251 A254 A257 A260 A263 A266 A269 A272 A275 A278 A281 A284 A287 A290 A293 A296 A299 A302 A305 A308 A311 A314 A317 A320 A323 A326 A329 A332 A335 A338 A341 A344 A347 A350 A353 A356 A359 A362 A365 A368 A371 A374 A377 A380 A383 A386 A389 A392 A395 A398 A401 A404 A407 A410 A413 A416 A419 A422 A425 A428 A431 A434 A437 A440">
    <cfRule type="expression" dxfId="111" priority="437" stopIfTrue="1">
      <formula>#REF!&lt;&gt;0</formula>
    </cfRule>
  </conditionalFormatting>
  <conditionalFormatting sqref="A443">
    <cfRule type="expression" dxfId="110" priority="264" stopIfTrue="1">
      <formula>#REF!&lt;&gt;0</formula>
    </cfRule>
  </conditionalFormatting>
  <conditionalFormatting sqref="A446">
    <cfRule type="expression" dxfId="109" priority="243" stopIfTrue="1">
      <formula>#REF!&lt;&gt;0</formula>
    </cfRule>
  </conditionalFormatting>
  <conditionalFormatting sqref="D20 D26 D29 D32 D35 D44 D47 D50 D53 D56 D59 D62 D65 D68 D71 D74 D77 D80 D83 D86 D89 D92 D95 D98 D101 D104 D107 D110 D116 D119 D122 D125 D128 D131 D134 D137 D143 D146 D155 D158 D161 D167 D170 D173 D176 D179 D182 D185 D188 D191 D194 D197 D206 D212 D215 D218 D224 D230 D233 D236">
    <cfRule type="expression" dxfId="108" priority="156" stopIfTrue="1">
      <formula>#REF!&lt;&gt;0</formula>
    </cfRule>
  </conditionalFormatting>
  <conditionalFormatting sqref="D14">
    <cfRule type="expression" dxfId="107" priority="154" stopIfTrue="1">
      <formula>#REF!&lt;&gt;0</formula>
    </cfRule>
  </conditionalFormatting>
  <conditionalFormatting sqref="D17">
    <cfRule type="expression" dxfId="106" priority="108" stopIfTrue="1">
      <formula>#REF!&lt;&gt;0</formula>
    </cfRule>
  </conditionalFormatting>
  <conditionalFormatting sqref="D23">
    <cfRule type="expression" dxfId="105" priority="107" stopIfTrue="1">
      <formula>#REF!&lt;&gt;0</formula>
    </cfRule>
  </conditionalFormatting>
  <conditionalFormatting sqref="D38">
    <cfRule type="expression" dxfId="104" priority="106" stopIfTrue="1">
      <formula>#REF!&lt;&gt;0</formula>
    </cfRule>
  </conditionalFormatting>
  <conditionalFormatting sqref="D41">
    <cfRule type="expression" dxfId="103" priority="105" stopIfTrue="1">
      <formula>#REF!&lt;&gt;0</formula>
    </cfRule>
  </conditionalFormatting>
  <conditionalFormatting sqref="D113">
    <cfRule type="expression" dxfId="102" priority="104" stopIfTrue="1">
      <formula>#REF!&lt;&gt;0</formula>
    </cfRule>
  </conditionalFormatting>
  <conditionalFormatting sqref="D140">
    <cfRule type="expression" dxfId="101" priority="103" stopIfTrue="1">
      <formula>#REF!&lt;&gt;0</formula>
    </cfRule>
  </conditionalFormatting>
  <conditionalFormatting sqref="D149">
    <cfRule type="expression" dxfId="100" priority="102" stopIfTrue="1">
      <formula>#REF!&lt;&gt;0</formula>
    </cfRule>
  </conditionalFormatting>
  <conditionalFormatting sqref="D152">
    <cfRule type="expression" dxfId="99" priority="101" stopIfTrue="1">
      <formula>#REF!&lt;&gt;0</formula>
    </cfRule>
  </conditionalFormatting>
  <conditionalFormatting sqref="D164">
    <cfRule type="expression" dxfId="98" priority="100" stopIfTrue="1">
      <formula>#REF!&lt;&gt;0</formula>
    </cfRule>
  </conditionalFormatting>
  <conditionalFormatting sqref="D200">
    <cfRule type="expression" dxfId="97" priority="99" stopIfTrue="1">
      <formula>#REF!&lt;&gt;0</formula>
    </cfRule>
  </conditionalFormatting>
  <conditionalFormatting sqref="D203">
    <cfRule type="expression" dxfId="96" priority="98" stopIfTrue="1">
      <formula>#REF!&lt;&gt;0</formula>
    </cfRule>
  </conditionalFormatting>
  <conditionalFormatting sqref="D209">
    <cfRule type="expression" dxfId="95" priority="97" stopIfTrue="1">
      <formula>#REF!&lt;&gt;0</formula>
    </cfRule>
  </conditionalFormatting>
  <conditionalFormatting sqref="D221">
    <cfRule type="expression" dxfId="94" priority="96" stopIfTrue="1">
      <formula>#REF!&lt;&gt;0</formula>
    </cfRule>
  </conditionalFormatting>
  <conditionalFormatting sqref="D227">
    <cfRule type="expression" dxfId="93" priority="95" stopIfTrue="1">
      <formula>#REF!&lt;&gt;0</formula>
    </cfRule>
  </conditionalFormatting>
  <conditionalFormatting sqref="D239">
    <cfRule type="expression" dxfId="92" priority="94" stopIfTrue="1">
      <formula>#REF!&lt;&gt;0</formula>
    </cfRule>
  </conditionalFormatting>
  <conditionalFormatting sqref="D242">
    <cfRule type="expression" dxfId="91" priority="93" stopIfTrue="1">
      <formula>#REF!&lt;&gt;0</formula>
    </cfRule>
  </conditionalFormatting>
  <conditionalFormatting sqref="D245">
    <cfRule type="expression" dxfId="90" priority="92" stopIfTrue="1">
      <formula>#REF!&lt;&gt;0</formula>
    </cfRule>
  </conditionalFormatting>
  <conditionalFormatting sqref="D248">
    <cfRule type="expression" dxfId="89" priority="91" stopIfTrue="1">
      <formula>#REF!&lt;&gt;0</formula>
    </cfRule>
  </conditionalFormatting>
  <conditionalFormatting sqref="D251">
    <cfRule type="expression" dxfId="88" priority="90" stopIfTrue="1">
      <formula>#REF!&lt;&gt;0</formula>
    </cfRule>
  </conditionalFormatting>
  <conditionalFormatting sqref="D254">
    <cfRule type="expression" dxfId="87" priority="89" stopIfTrue="1">
      <formula>#REF!&lt;&gt;0</formula>
    </cfRule>
  </conditionalFormatting>
  <conditionalFormatting sqref="D257">
    <cfRule type="expression" dxfId="86" priority="88" stopIfTrue="1">
      <formula>#REF!&lt;&gt;0</formula>
    </cfRule>
  </conditionalFormatting>
  <conditionalFormatting sqref="D260">
    <cfRule type="expression" dxfId="85" priority="87" stopIfTrue="1">
      <formula>#REF!&lt;&gt;0</formula>
    </cfRule>
  </conditionalFormatting>
  <conditionalFormatting sqref="D263">
    <cfRule type="expression" dxfId="84" priority="86" stopIfTrue="1">
      <formula>#REF!&lt;&gt;0</formula>
    </cfRule>
  </conditionalFormatting>
  <conditionalFormatting sqref="D266">
    <cfRule type="expression" dxfId="83" priority="85" stopIfTrue="1">
      <formula>#REF!&lt;&gt;0</formula>
    </cfRule>
  </conditionalFormatting>
  <conditionalFormatting sqref="D269">
    <cfRule type="expression" dxfId="82" priority="84" stopIfTrue="1">
      <formula>#REF!&lt;&gt;0</formula>
    </cfRule>
  </conditionalFormatting>
  <conditionalFormatting sqref="D272">
    <cfRule type="expression" dxfId="81" priority="83" stopIfTrue="1">
      <formula>#REF!&lt;&gt;0</formula>
    </cfRule>
  </conditionalFormatting>
  <conditionalFormatting sqref="D275">
    <cfRule type="expression" dxfId="80" priority="82" stopIfTrue="1">
      <formula>#REF!&lt;&gt;0</formula>
    </cfRule>
  </conditionalFormatting>
  <conditionalFormatting sqref="D278">
    <cfRule type="expression" dxfId="79" priority="81" stopIfTrue="1">
      <formula>#REF!&lt;&gt;0</formula>
    </cfRule>
  </conditionalFormatting>
  <conditionalFormatting sqref="D281">
    <cfRule type="expression" dxfId="78" priority="80" stopIfTrue="1">
      <formula>#REF!&lt;&gt;0</formula>
    </cfRule>
  </conditionalFormatting>
  <conditionalFormatting sqref="D284">
    <cfRule type="expression" dxfId="77" priority="79" stopIfTrue="1">
      <formula>#REF!&lt;&gt;0</formula>
    </cfRule>
  </conditionalFormatting>
  <conditionalFormatting sqref="D287">
    <cfRule type="expression" dxfId="76" priority="78" stopIfTrue="1">
      <formula>#REF!&lt;&gt;0</formula>
    </cfRule>
  </conditionalFormatting>
  <conditionalFormatting sqref="D290">
    <cfRule type="expression" dxfId="75" priority="77" stopIfTrue="1">
      <formula>#REF!&lt;&gt;0</formula>
    </cfRule>
  </conditionalFormatting>
  <conditionalFormatting sqref="D293">
    <cfRule type="expression" dxfId="74" priority="76" stopIfTrue="1">
      <formula>#REF!&lt;&gt;0</formula>
    </cfRule>
  </conditionalFormatting>
  <conditionalFormatting sqref="D296">
    <cfRule type="expression" dxfId="73" priority="75" stopIfTrue="1">
      <formula>#REF!&lt;&gt;0</formula>
    </cfRule>
  </conditionalFormatting>
  <conditionalFormatting sqref="D299">
    <cfRule type="expression" dxfId="72" priority="74" stopIfTrue="1">
      <formula>#REF!&lt;&gt;0</formula>
    </cfRule>
  </conditionalFormatting>
  <conditionalFormatting sqref="D302">
    <cfRule type="expression" dxfId="71" priority="73" stopIfTrue="1">
      <formula>#REF!&lt;&gt;0</formula>
    </cfRule>
  </conditionalFormatting>
  <conditionalFormatting sqref="D305">
    <cfRule type="expression" dxfId="70" priority="72" stopIfTrue="1">
      <formula>#REF!&lt;&gt;0</formula>
    </cfRule>
  </conditionalFormatting>
  <conditionalFormatting sqref="D308">
    <cfRule type="expression" dxfId="69" priority="71" stopIfTrue="1">
      <formula>#REF!&lt;&gt;0</formula>
    </cfRule>
  </conditionalFormatting>
  <conditionalFormatting sqref="D311">
    <cfRule type="expression" dxfId="68" priority="70" stopIfTrue="1">
      <formula>#REF!&lt;&gt;0</formula>
    </cfRule>
  </conditionalFormatting>
  <conditionalFormatting sqref="D314">
    <cfRule type="expression" dxfId="67" priority="69" stopIfTrue="1">
      <formula>#REF!&lt;&gt;0</formula>
    </cfRule>
  </conditionalFormatting>
  <conditionalFormatting sqref="D317">
    <cfRule type="expression" dxfId="66" priority="68" stopIfTrue="1">
      <formula>#REF!&lt;&gt;0</formula>
    </cfRule>
  </conditionalFormatting>
  <conditionalFormatting sqref="D320">
    <cfRule type="expression" dxfId="65" priority="67" stopIfTrue="1">
      <formula>#REF!&lt;&gt;0</formula>
    </cfRule>
  </conditionalFormatting>
  <conditionalFormatting sqref="D323">
    <cfRule type="expression" dxfId="64" priority="66" stopIfTrue="1">
      <formula>#REF!&lt;&gt;0</formula>
    </cfRule>
  </conditionalFormatting>
  <conditionalFormatting sqref="D326">
    <cfRule type="expression" dxfId="63" priority="65" stopIfTrue="1">
      <formula>#REF!&lt;&gt;0</formula>
    </cfRule>
  </conditionalFormatting>
  <conditionalFormatting sqref="D329">
    <cfRule type="expression" dxfId="62" priority="64" stopIfTrue="1">
      <formula>#REF!&lt;&gt;0</formula>
    </cfRule>
  </conditionalFormatting>
  <conditionalFormatting sqref="D332">
    <cfRule type="expression" dxfId="61" priority="63" stopIfTrue="1">
      <formula>#REF!&lt;&gt;0</formula>
    </cfRule>
  </conditionalFormatting>
  <conditionalFormatting sqref="D335">
    <cfRule type="expression" dxfId="60" priority="62" stopIfTrue="1">
      <formula>#REF!&lt;&gt;0</formula>
    </cfRule>
  </conditionalFormatting>
  <conditionalFormatting sqref="D338">
    <cfRule type="expression" dxfId="59" priority="61" stopIfTrue="1">
      <formula>#REF!&lt;&gt;0</formula>
    </cfRule>
  </conditionalFormatting>
  <conditionalFormatting sqref="D341">
    <cfRule type="expression" dxfId="58" priority="60" stopIfTrue="1">
      <formula>#REF!&lt;&gt;0</formula>
    </cfRule>
  </conditionalFormatting>
  <conditionalFormatting sqref="D344">
    <cfRule type="expression" dxfId="57" priority="59" stopIfTrue="1">
      <formula>#REF!&lt;&gt;0</formula>
    </cfRule>
  </conditionalFormatting>
  <conditionalFormatting sqref="D347">
    <cfRule type="expression" dxfId="56" priority="58" stopIfTrue="1">
      <formula>#REF!&lt;&gt;0</formula>
    </cfRule>
  </conditionalFormatting>
  <conditionalFormatting sqref="D350">
    <cfRule type="expression" dxfId="55" priority="57" stopIfTrue="1">
      <formula>#REF!&lt;&gt;0</formula>
    </cfRule>
  </conditionalFormatting>
  <conditionalFormatting sqref="D353">
    <cfRule type="expression" dxfId="54" priority="56" stopIfTrue="1">
      <formula>#REF!&lt;&gt;0</formula>
    </cfRule>
  </conditionalFormatting>
  <conditionalFormatting sqref="D356">
    <cfRule type="expression" dxfId="53" priority="55" stopIfTrue="1">
      <formula>#REF!&lt;&gt;0</formula>
    </cfRule>
  </conditionalFormatting>
  <conditionalFormatting sqref="D359">
    <cfRule type="expression" dxfId="52" priority="54" stopIfTrue="1">
      <formula>#REF!&lt;&gt;0</formula>
    </cfRule>
  </conditionalFormatting>
  <conditionalFormatting sqref="D362">
    <cfRule type="expression" dxfId="51" priority="53" stopIfTrue="1">
      <formula>#REF!&lt;&gt;0</formula>
    </cfRule>
  </conditionalFormatting>
  <conditionalFormatting sqref="D365">
    <cfRule type="expression" dxfId="50" priority="52" stopIfTrue="1">
      <formula>#REF!&lt;&gt;0</formula>
    </cfRule>
  </conditionalFormatting>
  <conditionalFormatting sqref="D368">
    <cfRule type="expression" dxfId="49" priority="51" stopIfTrue="1">
      <formula>#REF!&lt;&gt;0</formula>
    </cfRule>
  </conditionalFormatting>
  <conditionalFormatting sqref="D371">
    <cfRule type="expression" dxfId="48" priority="50" stopIfTrue="1">
      <formula>#REF!&lt;&gt;0</formula>
    </cfRule>
  </conditionalFormatting>
  <conditionalFormatting sqref="D374">
    <cfRule type="expression" dxfId="47" priority="49" stopIfTrue="1">
      <formula>#REF!&lt;&gt;0</formula>
    </cfRule>
  </conditionalFormatting>
  <conditionalFormatting sqref="D377">
    <cfRule type="expression" dxfId="46" priority="48" stopIfTrue="1">
      <formula>#REF!&lt;&gt;0</formula>
    </cfRule>
  </conditionalFormatting>
  <conditionalFormatting sqref="D380">
    <cfRule type="expression" dxfId="45" priority="47" stopIfTrue="1">
      <formula>#REF!&lt;&gt;0</formula>
    </cfRule>
  </conditionalFormatting>
  <conditionalFormatting sqref="D383">
    <cfRule type="expression" dxfId="44" priority="46" stopIfTrue="1">
      <formula>#REF!&lt;&gt;0</formula>
    </cfRule>
  </conditionalFormatting>
  <conditionalFormatting sqref="D386">
    <cfRule type="expression" dxfId="43" priority="45" stopIfTrue="1">
      <formula>#REF!&lt;&gt;0</formula>
    </cfRule>
  </conditionalFormatting>
  <conditionalFormatting sqref="D389">
    <cfRule type="expression" dxfId="42" priority="44" stopIfTrue="1">
      <formula>#REF!&lt;&gt;0</formula>
    </cfRule>
  </conditionalFormatting>
  <conditionalFormatting sqref="D392">
    <cfRule type="expression" dxfId="41" priority="43" stopIfTrue="1">
      <formula>#REF!&lt;&gt;0</formula>
    </cfRule>
  </conditionalFormatting>
  <conditionalFormatting sqref="D395">
    <cfRule type="expression" dxfId="40" priority="42" stopIfTrue="1">
      <formula>#REF!&lt;&gt;0</formula>
    </cfRule>
  </conditionalFormatting>
  <conditionalFormatting sqref="D398">
    <cfRule type="expression" dxfId="39" priority="41" stopIfTrue="1">
      <formula>#REF!&lt;&gt;0</formula>
    </cfRule>
  </conditionalFormatting>
  <conditionalFormatting sqref="D401">
    <cfRule type="expression" dxfId="38" priority="40" stopIfTrue="1">
      <formula>#REF!&lt;&gt;0</formula>
    </cfRule>
  </conditionalFormatting>
  <conditionalFormatting sqref="D404">
    <cfRule type="expression" dxfId="37" priority="39" stopIfTrue="1">
      <formula>#REF!&lt;&gt;0</formula>
    </cfRule>
  </conditionalFormatting>
  <conditionalFormatting sqref="D407">
    <cfRule type="expression" dxfId="36" priority="38" stopIfTrue="1">
      <formula>#REF!&lt;&gt;0</formula>
    </cfRule>
  </conditionalFormatting>
  <conditionalFormatting sqref="D410">
    <cfRule type="expression" dxfId="35" priority="37" stopIfTrue="1">
      <formula>#REF!&lt;&gt;0</formula>
    </cfRule>
  </conditionalFormatting>
  <conditionalFormatting sqref="D413">
    <cfRule type="expression" dxfId="34" priority="36" stopIfTrue="1">
      <formula>#REF!&lt;&gt;0</formula>
    </cfRule>
  </conditionalFormatting>
  <conditionalFormatting sqref="D416">
    <cfRule type="expression" dxfId="33" priority="35" stopIfTrue="1">
      <formula>#REF!&lt;&gt;0</formula>
    </cfRule>
  </conditionalFormatting>
  <conditionalFormatting sqref="D419">
    <cfRule type="expression" dxfId="32" priority="34" stopIfTrue="1">
      <formula>#REF!&lt;&gt;0</formula>
    </cfRule>
  </conditionalFormatting>
  <conditionalFormatting sqref="D422">
    <cfRule type="expression" dxfId="31" priority="33" stopIfTrue="1">
      <formula>#REF!&lt;&gt;0</formula>
    </cfRule>
  </conditionalFormatting>
  <conditionalFormatting sqref="D425">
    <cfRule type="expression" dxfId="30" priority="32" stopIfTrue="1">
      <formula>#REF!&lt;&gt;0</formula>
    </cfRule>
  </conditionalFormatting>
  <conditionalFormatting sqref="D428">
    <cfRule type="expression" dxfId="29" priority="31" stopIfTrue="1">
      <formula>#REF!&lt;&gt;0</formula>
    </cfRule>
  </conditionalFormatting>
  <conditionalFormatting sqref="D431">
    <cfRule type="expression" dxfId="28" priority="30" stopIfTrue="1">
      <formula>#REF!&lt;&gt;0</formula>
    </cfRule>
  </conditionalFormatting>
  <conditionalFormatting sqref="D434">
    <cfRule type="expression" dxfId="27" priority="29" stopIfTrue="1">
      <formula>#REF!&lt;&gt;0</formula>
    </cfRule>
  </conditionalFormatting>
  <conditionalFormatting sqref="D437">
    <cfRule type="expression" dxfId="26" priority="28" stopIfTrue="1">
      <formula>#REF!&lt;&gt;0</formula>
    </cfRule>
  </conditionalFormatting>
  <conditionalFormatting sqref="D446">
    <cfRule type="expression" dxfId="25" priority="25" stopIfTrue="1">
      <formula>#REF!&lt;&gt;0</formula>
    </cfRule>
  </conditionalFormatting>
  <conditionalFormatting sqref="D443">
    <cfRule type="expression" dxfId="24" priority="24" stopIfTrue="1">
      <formula>#REF!&lt;&gt;0</formula>
    </cfRule>
  </conditionalFormatting>
  <conditionalFormatting sqref="A449">
    <cfRule type="expression" dxfId="23" priority="8" stopIfTrue="1">
      <formula>#REF!&lt;&gt;0</formula>
    </cfRule>
  </conditionalFormatting>
  <conditionalFormatting sqref="D449">
    <cfRule type="expression" dxfId="22" priority="3" stopIfTrue="1">
      <formula>#REF!&lt;&gt;0</formula>
    </cfRule>
  </conditionalFormatting>
  <conditionalFormatting sqref="C17 C20 C23 C26 C29 C32 C35 C38 C41 C44 C47 C50 C53 C56 C59 C62 C65 C68 C71 C74 C77 C80 C83 C86 C89 C92 C95 C98 C101 C104 C107 C110 C113 C116 C119 C122 C125 C128 C131 C134 C137 C140 C143 C146 C149 C152 C155 C158 C161 C164 C167 C170 C173 C176 C179 C182 C185 C188 C191 C194 C197 C200 C203 C206 C209 C212 C215 C218 C221 C224 C227 C230 C233 C236 C239 C242 C245 C248 C251 C254 C257 C260 C263 C266 C269 C272 C275 C278 C281 C284 C287 C290 C293 C296 C299 C302 C305 C308 C311 C314 C317 C320 C323 C326 C329 C332 C335 C338 C341 C344 C347 C350 C353 C356 C359 C362 C365 C368 C371 C374 C377 C380 C383 C386 C389 C392 C395 C398 C401 C404 C407 C410 C413 C416 C419 C422 C425 C428 C431 C434 C437 C440 C443 C446 C449">
    <cfRule type="expression" dxfId="21" priority="2" stopIfTrue="1">
      <formula>#REF!&lt;&gt;0</formula>
    </cfRule>
  </conditionalFormatting>
  <conditionalFormatting sqref="B17 B20 B23 B26 B29 B32 B35 B38 B41 B44 B47 B50 B53 B56 B59 B62 B65 B68 B71 B74 B77 B80 B83 B86 B89 B92 B95 B98 B101 B104 B107 B110 B113 B116 B119 B122 B125 B128 B131 B134 B137 B140 B143 B146 B149 B152 B155 B158 B161 B164 B167 B170 B173 B176 B179 B182 B185 B188 B191 B194 B197 B200 B203 B206 B209 B212 B215 B218 B221 B224 B227 B230 B233 B236 B239 B242 B245 B248 B251 B254 B257 B260 B263 B266 B269 B272 B275 B278 B281 B284 B287 B290 B293 B296 B299 B302 B305 B308 B311 B314 B317 B320 B323 B326 B329 B332 B335 B338 B341 B344 B347 B350 B353 B356 B359 B362 B365 B368 B371 B374 B377 B380 B383 B386 B389 B392 B395 B398 B401 B404 B407 B410 B413 B416 B419 B422 B425 B428 B431 B434 B437 B440 B443 B446 B449">
    <cfRule type="expression" dxfId="20" priority="1" stopIfTrue="1">
      <formula>#REF!&lt;&gt;0</formula>
    </cfRule>
  </conditionalFormatting>
  <pageMargins left="0.23622047244094491" right="0.23622047244094491" top="0.51181102362204722" bottom="0.51181102362204722" header="0.31496062992125984" footer="0.31496062992125984"/>
  <pageSetup paperSize="8" scale="55" firstPageNumber="0"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816984" r:id="rId4" name="Button 4184">
              <controlPr defaultSize="0" print="0" autoFill="0" autoPict="0" macro="[0]!Cherche">
                <anchor moveWithCells="1" sizeWithCells="1">
                  <from>
                    <xdr:col>2</xdr:col>
                    <xdr:colOff>327660</xdr:colOff>
                    <xdr:row>3</xdr:row>
                    <xdr:rowOff>7620</xdr:rowOff>
                  </from>
                  <to>
                    <xdr:col>2</xdr:col>
                    <xdr:colOff>1569720</xdr:colOff>
                    <xdr:row>5</xdr:row>
                    <xdr:rowOff>53340</xdr:rowOff>
                  </to>
                </anchor>
              </controlPr>
            </control>
          </mc:Choice>
        </mc:AlternateContent>
        <mc:AlternateContent xmlns:mc="http://schemas.openxmlformats.org/markup-compatibility/2006">
          <mc:Choice Requires="x14">
            <control shapeId="4817072" r:id="rId5" name="Button 4272">
              <controlPr defaultSize="0" print="0" autoFill="0" autoPict="0" macro="[0]!concatener">
                <anchor moveWithCells="1" sizeWithCells="1">
                  <from>
                    <xdr:col>3</xdr:col>
                    <xdr:colOff>365760</xdr:colOff>
                    <xdr:row>3</xdr:row>
                    <xdr:rowOff>7620</xdr:rowOff>
                  </from>
                  <to>
                    <xdr:col>3</xdr:col>
                    <xdr:colOff>1630680</xdr:colOff>
                    <xdr:row>5</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B2:Z100"/>
  <sheetViews>
    <sheetView workbookViewId="0">
      <pane xSplit="2" topLeftCell="X1" activePane="topRight" state="frozenSplit"/>
      <selection activeCell="AI20" sqref="AI20"/>
      <selection pane="topRight" activeCell="AI20" sqref="AI20"/>
    </sheetView>
  </sheetViews>
  <sheetFormatPr baseColWidth="10" defaultRowHeight="13.8" x14ac:dyDescent="0.25"/>
  <cols>
    <col min="1" max="1" width="1.3984375" customWidth="1"/>
    <col min="2" max="2" width="27.59765625" bestFit="1" customWidth="1"/>
    <col min="3" max="3" width="2.8984375" customWidth="1"/>
    <col min="4" max="4" width="7.09765625" hidden="1" customWidth="1"/>
    <col min="5" max="5" width="7.69921875" customWidth="1"/>
    <col min="6" max="6" width="6.3984375" customWidth="1"/>
    <col min="7" max="8" width="7.3984375" customWidth="1"/>
    <col min="9" max="9" width="7.19921875" customWidth="1"/>
    <col min="10" max="11" width="7.3984375" customWidth="1"/>
    <col min="12" max="12" width="7.19921875" customWidth="1"/>
    <col min="13" max="13" width="7.09765625" customWidth="1"/>
    <col min="14" max="14" width="7.69921875" customWidth="1"/>
    <col min="15" max="15" width="7.19921875" bestFit="1" customWidth="1"/>
    <col min="16" max="16" width="8.59765625" customWidth="1"/>
    <col min="17" max="18" width="7.69921875" bestFit="1" customWidth="1"/>
    <col min="19" max="19" width="7.3984375" bestFit="1" customWidth="1"/>
    <col min="20" max="20" width="7.3984375" customWidth="1"/>
    <col min="21" max="21" width="7" bestFit="1" customWidth="1"/>
    <col min="22" max="25" width="6.8984375" customWidth="1"/>
    <col min="26" max="26" width="8.5" customWidth="1"/>
    <col min="27" max="27" width="11" customWidth="1"/>
  </cols>
  <sheetData>
    <row r="2" spans="2:26" hidden="1" x14ac:dyDescent="0.25"/>
    <row r="3" spans="2:26" hidden="1" x14ac:dyDescent="0.25">
      <c r="B3" t="s">
        <v>141</v>
      </c>
      <c r="H3">
        <v>2</v>
      </c>
      <c r="J3">
        <v>6</v>
      </c>
      <c r="P3">
        <v>6</v>
      </c>
      <c r="Q3">
        <v>-18</v>
      </c>
      <c r="R3">
        <v>6</v>
      </c>
      <c r="S3">
        <v>30</v>
      </c>
      <c r="U3">
        <v>12</v>
      </c>
    </row>
    <row r="4" spans="2:26" ht="15.75" hidden="1" customHeight="1" x14ac:dyDescent="0.25">
      <c r="B4" t="s">
        <v>142</v>
      </c>
      <c r="F4" s="74"/>
      <c r="H4" s="203">
        <v>2</v>
      </c>
      <c r="I4" s="203">
        <v>6</v>
      </c>
      <c r="J4" s="203">
        <v>6</v>
      </c>
      <c r="K4" s="203">
        <v>12</v>
      </c>
      <c r="L4" s="203">
        <v>6</v>
      </c>
      <c r="M4" s="203">
        <v>6</v>
      </c>
      <c r="N4" s="203">
        <v>6</v>
      </c>
      <c r="O4" s="203">
        <v>18</v>
      </c>
      <c r="P4" s="203">
        <v>42</v>
      </c>
      <c r="Q4" s="203"/>
      <c r="R4" s="203">
        <v>6</v>
      </c>
      <c r="S4" s="203">
        <v>42</v>
      </c>
      <c r="T4" s="203">
        <v>18</v>
      </c>
      <c r="U4" s="203">
        <v>30</v>
      </c>
    </row>
    <row r="5" spans="2:26" hidden="1" x14ac:dyDescent="0.25">
      <c r="B5" s="75"/>
      <c r="C5" s="75"/>
      <c r="D5" s="77">
        <v>42401</v>
      </c>
      <c r="E5" s="77">
        <v>42430</v>
      </c>
      <c r="F5" s="77">
        <v>42461</v>
      </c>
      <c r="G5" s="77">
        <v>42491</v>
      </c>
      <c r="H5" s="77">
        <v>42522</v>
      </c>
      <c r="I5" s="77">
        <v>42552</v>
      </c>
      <c r="J5" s="77">
        <v>42583</v>
      </c>
      <c r="K5" s="77">
        <v>42614</v>
      </c>
      <c r="L5" s="77">
        <v>42644</v>
      </c>
      <c r="M5" s="77">
        <v>42675</v>
      </c>
      <c r="N5" s="77">
        <v>42705</v>
      </c>
      <c r="O5" s="77">
        <v>42736</v>
      </c>
      <c r="P5" s="77">
        <v>42767</v>
      </c>
      <c r="Q5" s="77">
        <v>42795</v>
      </c>
      <c r="R5" s="77">
        <v>42826</v>
      </c>
      <c r="S5" s="77">
        <v>42856</v>
      </c>
      <c r="T5" s="77">
        <v>42887</v>
      </c>
      <c r="U5" s="77">
        <v>42917</v>
      </c>
    </row>
    <row r="6" spans="2:26" hidden="1" x14ac:dyDescent="0.25">
      <c r="B6" s="76" t="s">
        <v>41</v>
      </c>
      <c r="C6" s="76"/>
      <c r="D6" s="75"/>
      <c r="E6" s="75"/>
      <c r="F6" s="75"/>
      <c r="G6" s="75"/>
      <c r="H6" s="75"/>
      <c r="I6" s="75">
        <v>6</v>
      </c>
      <c r="J6" s="75">
        <v>12</v>
      </c>
      <c r="K6" s="75">
        <v>12</v>
      </c>
      <c r="L6" s="75">
        <v>6</v>
      </c>
      <c r="M6" s="75">
        <v>6</v>
      </c>
      <c r="N6" s="75">
        <v>6</v>
      </c>
      <c r="O6" s="75">
        <v>18</v>
      </c>
      <c r="P6" s="75">
        <v>36</v>
      </c>
      <c r="Q6" s="75">
        <v>18</v>
      </c>
      <c r="R6" s="75"/>
      <c r="S6" s="82">
        <v>12</v>
      </c>
      <c r="T6" s="75">
        <v>18</v>
      </c>
      <c r="U6" s="75">
        <v>18</v>
      </c>
      <c r="V6" s="83"/>
      <c r="W6" s="296"/>
      <c r="X6" s="296"/>
      <c r="Y6" s="296"/>
      <c r="Z6" s="296"/>
    </row>
    <row r="7" spans="2:26" hidden="1" x14ac:dyDescent="0.25">
      <c r="B7" s="76" t="s">
        <v>43</v>
      </c>
      <c r="C7" s="76"/>
      <c r="D7" s="75"/>
      <c r="E7" s="75"/>
      <c r="F7" s="75">
        <f t="shared" ref="F7:R7" si="0">I6</f>
        <v>6</v>
      </c>
      <c r="G7" s="75">
        <f t="shared" si="0"/>
        <v>12</v>
      </c>
      <c r="H7" s="75">
        <f t="shared" si="0"/>
        <v>12</v>
      </c>
      <c r="I7" s="75">
        <f t="shared" si="0"/>
        <v>6</v>
      </c>
      <c r="J7" s="75">
        <f t="shared" si="0"/>
        <v>6</v>
      </c>
      <c r="K7" s="75">
        <f t="shared" si="0"/>
        <v>6</v>
      </c>
      <c r="L7" s="75">
        <f t="shared" si="0"/>
        <v>18</v>
      </c>
      <c r="M7" s="75">
        <f t="shared" si="0"/>
        <v>36</v>
      </c>
      <c r="N7" s="75">
        <f t="shared" si="0"/>
        <v>18</v>
      </c>
      <c r="O7" s="75">
        <f t="shared" si="0"/>
        <v>0</v>
      </c>
      <c r="P7" s="75">
        <f t="shared" si="0"/>
        <v>12</v>
      </c>
      <c r="Q7" s="75">
        <f t="shared" si="0"/>
        <v>18</v>
      </c>
      <c r="R7" s="75">
        <f t="shared" si="0"/>
        <v>18</v>
      </c>
      <c r="S7" s="75"/>
      <c r="T7" s="75"/>
      <c r="U7" s="75"/>
    </row>
    <row r="8" spans="2:26" hidden="1" x14ac:dyDescent="0.25">
      <c r="B8" s="84" t="s">
        <v>44</v>
      </c>
      <c r="C8" s="84"/>
      <c r="D8" s="85"/>
      <c r="E8" s="85"/>
      <c r="F8" s="85">
        <f>F7</f>
        <v>6</v>
      </c>
      <c r="G8" s="85">
        <f t="shared" ref="G8:R8" si="1">F8+G7</f>
        <v>18</v>
      </c>
      <c r="H8" s="85">
        <f t="shared" si="1"/>
        <v>30</v>
      </c>
      <c r="I8" s="85">
        <f t="shared" si="1"/>
        <v>36</v>
      </c>
      <c r="J8" s="85">
        <f t="shared" si="1"/>
        <v>42</v>
      </c>
      <c r="K8" s="85">
        <f t="shared" si="1"/>
        <v>48</v>
      </c>
      <c r="L8" s="85">
        <f t="shared" si="1"/>
        <v>66</v>
      </c>
      <c r="M8" s="85">
        <f t="shared" si="1"/>
        <v>102</v>
      </c>
      <c r="N8" s="85">
        <f t="shared" si="1"/>
        <v>120</v>
      </c>
      <c r="O8" s="85">
        <f t="shared" si="1"/>
        <v>120</v>
      </c>
      <c r="P8" s="85">
        <f t="shared" si="1"/>
        <v>132</v>
      </c>
      <c r="Q8" s="85">
        <f t="shared" si="1"/>
        <v>150</v>
      </c>
      <c r="R8" s="85">
        <f t="shared" si="1"/>
        <v>168</v>
      </c>
      <c r="S8" s="85"/>
      <c r="T8" s="85"/>
      <c r="U8" s="85"/>
    </row>
    <row r="9" spans="2:26" hidden="1" x14ac:dyDescent="0.25">
      <c r="B9" s="84" t="s">
        <v>45</v>
      </c>
      <c r="C9" s="84"/>
      <c r="D9" s="85">
        <f>D10</f>
        <v>1</v>
      </c>
      <c r="E9" s="85">
        <v>5</v>
      </c>
      <c r="F9" s="85">
        <f>E9+F11+D9</f>
        <v>14</v>
      </c>
      <c r="G9" s="85">
        <f t="shared" ref="G9:N9" si="2">F9+G11</f>
        <v>22</v>
      </c>
      <c r="H9" s="85">
        <f t="shared" si="2"/>
        <v>34</v>
      </c>
      <c r="I9" s="85">
        <f t="shared" si="2"/>
        <v>42</v>
      </c>
      <c r="J9" s="85">
        <f t="shared" si="2"/>
        <v>48</v>
      </c>
      <c r="K9" s="85">
        <f t="shared" si="2"/>
        <v>56</v>
      </c>
      <c r="L9" s="85">
        <f t="shared" si="2"/>
        <v>80</v>
      </c>
      <c r="M9" s="85">
        <f t="shared" si="2"/>
        <v>116</v>
      </c>
      <c r="N9" s="85">
        <f t="shared" si="2"/>
        <v>132</v>
      </c>
      <c r="O9" s="85"/>
      <c r="P9" s="85"/>
      <c r="Q9" s="85"/>
      <c r="R9" s="85"/>
      <c r="S9" s="85"/>
      <c r="T9" s="85"/>
      <c r="U9" s="85"/>
    </row>
    <row r="10" spans="2:26" ht="14.25" hidden="1" customHeight="1" x14ac:dyDescent="0.25">
      <c r="B10" s="76" t="s">
        <v>38</v>
      </c>
      <c r="C10" s="76"/>
      <c r="D10" s="75">
        <v>1</v>
      </c>
      <c r="E10" s="75">
        <v>5</v>
      </c>
      <c r="F10" s="75"/>
      <c r="G10" s="75"/>
      <c r="H10" s="75"/>
      <c r="I10" s="75"/>
      <c r="J10" s="75"/>
      <c r="K10" s="75"/>
      <c r="L10" s="75"/>
      <c r="M10" s="75"/>
      <c r="N10" s="75"/>
      <c r="O10" s="75"/>
      <c r="P10" s="75"/>
      <c r="Q10" s="75"/>
      <c r="R10" s="75"/>
      <c r="S10" s="75"/>
      <c r="T10" s="75"/>
      <c r="U10" s="75"/>
    </row>
    <row r="11" spans="2:26" hidden="1" x14ac:dyDescent="0.25">
      <c r="B11" s="78" t="s">
        <v>39</v>
      </c>
      <c r="C11" s="78"/>
      <c r="D11" s="79"/>
      <c r="E11" s="79"/>
      <c r="F11" s="79">
        <v>8</v>
      </c>
      <c r="G11" s="79">
        <v>8</v>
      </c>
      <c r="H11" s="79">
        <v>12</v>
      </c>
      <c r="I11" s="79">
        <v>8</v>
      </c>
      <c r="J11" s="79">
        <v>6</v>
      </c>
      <c r="K11" s="79">
        <v>8</v>
      </c>
      <c r="L11" s="79">
        <v>24</v>
      </c>
      <c r="M11" s="79">
        <v>36</v>
      </c>
      <c r="N11" s="79">
        <v>16</v>
      </c>
      <c r="O11" s="79">
        <v>12</v>
      </c>
      <c r="P11" s="79"/>
      <c r="Q11" s="79"/>
      <c r="R11" s="79"/>
      <c r="S11" s="79"/>
      <c r="T11" s="79"/>
      <c r="U11" s="79"/>
    </row>
    <row r="12" spans="2:26" hidden="1" x14ac:dyDescent="0.25">
      <c r="B12" s="78" t="s">
        <v>42</v>
      </c>
      <c r="C12" s="78"/>
      <c r="D12" s="79"/>
      <c r="E12" s="79"/>
      <c r="F12" s="78">
        <f>F11</f>
        <v>8</v>
      </c>
      <c r="G12" s="78">
        <f t="shared" ref="G12:R12" si="3">G11+F12</f>
        <v>16</v>
      </c>
      <c r="H12" s="78">
        <f t="shared" si="3"/>
        <v>28</v>
      </c>
      <c r="I12" s="78">
        <f t="shared" si="3"/>
        <v>36</v>
      </c>
      <c r="J12" s="78">
        <f t="shared" si="3"/>
        <v>42</v>
      </c>
      <c r="K12" s="78">
        <f t="shared" si="3"/>
        <v>50</v>
      </c>
      <c r="L12" s="78">
        <f t="shared" si="3"/>
        <v>74</v>
      </c>
      <c r="M12" s="78">
        <f t="shared" si="3"/>
        <v>110</v>
      </c>
      <c r="N12" s="78">
        <f t="shared" si="3"/>
        <v>126</v>
      </c>
      <c r="O12" s="78">
        <f t="shared" si="3"/>
        <v>138</v>
      </c>
      <c r="P12" s="78">
        <f t="shared" si="3"/>
        <v>138</v>
      </c>
      <c r="Q12" s="78">
        <f t="shared" si="3"/>
        <v>138</v>
      </c>
      <c r="R12" s="78">
        <f t="shared" si="3"/>
        <v>138</v>
      </c>
      <c r="S12" s="78"/>
      <c r="T12" s="78"/>
      <c r="U12" s="78"/>
    </row>
    <row r="13" spans="2:26" hidden="1" x14ac:dyDescent="0.25">
      <c r="B13" s="80" t="s">
        <v>219</v>
      </c>
      <c r="C13" s="80"/>
      <c r="D13" s="81"/>
      <c r="E13" s="81"/>
      <c r="F13" s="81">
        <v>8</v>
      </c>
      <c r="G13" s="81">
        <v>8</v>
      </c>
      <c r="H13" s="81">
        <v>16</v>
      </c>
      <c r="I13" s="81">
        <v>16</v>
      </c>
      <c r="J13" s="81">
        <v>16</v>
      </c>
      <c r="K13" s="81">
        <v>16</v>
      </c>
      <c r="L13" s="81">
        <v>16</v>
      </c>
      <c r="M13" s="81">
        <v>16</v>
      </c>
      <c r="N13" s="81">
        <v>16</v>
      </c>
      <c r="O13" s="81">
        <v>12</v>
      </c>
      <c r="P13" s="81">
        <v>12</v>
      </c>
      <c r="Q13" s="81">
        <v>12</v>
      </c>
      <c r="R13" s="81">
        <v>12</v>
      </c>
      <c r="S13" s="81">
        <v>16</v>
      </c>
      <c r="T13" s="81">
        <v>16</v>
      </c>
      <c r="U13" s="81"/>
    </row>
    <row r="14" spans="2:26" hidden="1" x14ac:dyDescent="0.25">
      <c r="B14" s="80" t="s">
        <v>40</v>
      </c>
      <c r="C14" s="80"/>
      <c r="D14" s="81"/>
      <c r="E14" s="81"/>
      <c r="F14" s="80">
        <f>F13</f>
        <v>8</v>
      </c>
      <c r="G14" s="80">
        <f t="shared" ref="G14:R14" si="4">G13+F14</f>
        <v>16</v>
      </c>
      <c r="H14" s="80">
        <f t="shared" si="4"/>
        <v>32</v>
      </c>
      <c r="I14" s="80">
        <f t="shared" si="4"/>
        <v>48</v>
      </c>
      <c r="J14" s="80">
        <f t="shared" si="4"/>
        <v>64</v>
      </c>
      <c r="K14" s="80">
        <f t="shared" si="4"/>
        <v>80</v>
      </c>
      <c r="L14" s="80">
        <f t="shared" si="4"/>
        <v>96</v>
      </c>
      <c r="M14" s="80">
        <f t="shared" si="4"/>
        <v>112</v>
      </c>
      <c r="N14" s="80">
        <f t="shared" si="4"/>
        <v>128</v>
      </c>
      <c r="O14" s="80">
        <f t="shared" si="4"/>
        <v>140</v>
      </c>
      <c r="P14" s="80">
        <f t="shared" si="4"/>
        <v>152</v>
      </c>
      <c r="Q14" s="80">
        <f t="shared" si="4"/>
        <v>164</v>
      </c>
      <c r="R14" s="80">
        <f t="shared" si="4"/>
        <v>176</v>
      </c>
      <c r="S14" s="80"/>
      <c r="T14" s="80"/>
      <c r="U14" s="80"/>
    </row>
    <row r="15" spans="2:26" hidden="1" x14ac:dyDescent="0.25"/>
    <row r="16" spans="2:26" x14ac:dyDescent="0.25">
      <c r="W16" t="s">
        <v>232</v>
      </c>
    </row>
    <row r="17" spans="2:26" x14ac:dyDescent="0.25">
      <c r="B17" s="275"/>
      <c r="C17" s="277"/>
      <c r="D17" s="278">
        <v>42491</v>
      </c>
      <c r="E17" s="278">
        <v>42522</v>
      </c>
      <c r="F17" s="278">
        <v>42552</v>
      </c>
      <c r="G17" s="278">
        <v>42583</v>
      </c>
      <c r="H17" s="278">
        <v>42614</v>
      </c>
      <c r="I17" s="278">
        <v>42644</v>
      </c>
      <c r="J17" s="278">
        <v>42675</v>
      </c>
      <c r="K17" s="278">
        <v>42705</v>
      </c>
      <c r="L17" s="278">
        <v>42736</v>
      </c>
      <c r="M17" s="278">
        <v>42767</v>
      </c>
      <c r="N17" s="278">
        <v>42795</v>
      </c>
      <c r="O17" s="278">
        <v>42826</v>
      </c>
      <c r="P17" s="278">
        <v>42856</v>
      </c>
      <c r="Q17" s="278">
        <v>42887</v>
      </c>
      <c r="R17" s="278">
        <v>42917</v>
      </c>
      <c r="S17" s="279">
        <v>42948</v>
      </c>
      <c r="T17" s="279">
        <v>42979</v>
      </c>
      <c r="U17" s="279">
        <v>43009</v>
      </c>
      <c r="V17" s="279">
        <v>43040</v>
      </c>
      <c r="W17" s="297">
        <v>43070</v>
      </c>
      <c r="X17" s="297">
        <v>43101</v>
      </c>
      <c r="Y17" s="297">
        <v>43132</v>
      </c>
      <c r="Z17" s="297">
        <v>43160</v>
      </c>
    </row>
    <row r="18" spans="2:26" x14ac:dyDescent="0.25">
      <c r="B18" s="288" t="s">
        <v>41</v>
      </c>
      <c r="C18" s="276"/>
      <c r="D18" s="281"/>
      <c r="E18" s="282">
        <v>6</v>
      </c>
      <c r="F18" s="282">
        <v>6</v>
      </c>
      <c r="G18" s="282">
        <v>6</v>
      </c>
      <c r="H18" s="282">
        <v>12</v>
      </c>
      <c r="I18" s="282">
        <v>6</v>
      </c>
      <c r="J18" s="282">
        <v>6</v>
      </c>
      <c r="K18" s="282">
        <v>6</v>
      </c>
      <c r="L18" s="282">
        <v>18</v>
      </c>
      <c r="M18" s="282">
        <v>42</v>
      </c>
      <c r="N18" s="283"/>
      <c r="O18" s="282">
        <v>6</v>
      </c>
      <c r="P18" s="282">
        <v>42</v>
      </c>
      <c r="Q18" s="282">
        <v>18</v>
      </c>
      <c r="R18" s="282">
        <v>30</v>
      </c>
      <c r="S18" s="284">
        <v>18</v>
      </c>
      <c r="T18" s="284">
        <v>30</v>
      </c>
      <c r="U18" s="284"/>
      <c r="V18" s="284">
        <v>6</v>
      </c>
      <c r="W18" s="298">
        <v>22</v>
      </c>
      <c r="X18" s="298">
        <v>22</v>
      </c>
      <c r="Y18" s="298">
        <v>22</v>
      </c>
      <c r="Z18" s="298">
        <v>22</v>
      </c>
    </row>
    <row r="19" spans="2:26" x14ac:dyDescent="0.25">
      <c r="B19" s="288" t="s">
        <v>209</v>
      </c>
      <c r="C19" s="276"/>
      <c r="D19" s="281"/>
      <c r="E19" s="282"/>
      <c r="F19" s="282"/>
      <c r="G19" s="282"/>
      <c r="H19" s="282"/>
      <c r="I19" s="282">
        <v>12</v>
      </c>
      <c r="J19" s="282">
        <v>6</v>
      </c>
      <c r="K19" s="282">
        <v>6</v>
      </c>
      <c r="L19" s="282">
        <v>18</v>
      </c>
      <c r="M19" s="282">
        <v>12</v>
      </c>
      <c r="N19" s="282">
        <v>12</v>
      </c>
      <c r="O19" s="282">
        <v>12</v>
      </c>
      <c r="P19" s="282"/>
      <c r="Q19" s="282">
        <v>50</v>
      </c>
      <c r="R19" s="282"/>
      <c r="S19" s="284">
        <v>46</v>
      </c>
      <c r="T19" s="284"/>
      <c r="U19" s="284">
        <v>27</v>
      </c>
      <c r="V19" s="284"/>
      <c r="W19" s="298">
        <v>40</v>
      </c>
      <c r="X19" s="298">
        <v>19</v>
      </c>
      <c r="Y19" s="298">
        <v>20</v>
      </c>
      <c r="Z19" s="298">
        <v>20</v>
      </c>
    </row>
    <row r="20" spans="2:26" x14ac:dyDescent="0.25">
      <c r="B20" s="288" t="s">
        <v>327</v>
      </c>
      <c r="C20" s="276"/>
      <c r="D20" s="281"/>
      <c r="E20" s="282"/>
      <c r="F20" s="282"/>
      <c r="G20" s="282"/>
      <c r="H20" s="282"/>
      <c r="I20" s="282">
        <v>2</v>
      </c>
      <c r="J20" s="282">
        <v>4</v>
      </c>
      <c r="K20" s="282">
        <v>6</v>
      </c>
      <c r="L20" s="282">
        <v>12</v>
      </c>
      <c r="M20" s="282">
        <v>12</v>
      </c>
      <c r="N20" s="282">
        <v>18</v>
      </c>
      <c r="O20" s="282"/>
      <c r="P20" s="282"/>
      <c r="Q20" s="282"/>
      <c r="R20" s="282"/>
      <c r="S20" s="284"/>
      <c r="T20" s="284"/>
      <c r="U20" s="284"/>
      <c r="V20" s="284"/>
      <c r="W20" s="298"/>
      <c r="X20" s="298"/>
      <c r="Y20" s="298"/>
      <c r="Z20" s="298"/>
    </row>
    <row r="21" spans="2:26" x14ac:dyDescent="0.25">
      <c r="B21" s="288"/>
      <c r="C21" s="276"/>
      <c r="D21" s="281"/>
      <c r="E21" s="282"/>
      <c r="F21" s="282"/>
      <c r="G21" s="282"/>
      <c r="H21" s="282"/>
      <c r="I21" s="282">
        <f>SUM(I19:I20)*4/4</f>
        <v>14</v>
      </c>
      <c r="J21" s="282">
        <f>SUM(J19:J20)*4/4</f>
        <v>10</v>
      </c>
      <c r="K21" s="282">
        <f>SUM(K19:K20)*4/4</f>
        <v>12</v>
      </c>
      <c r="L21" s="282">
        <f>SUM(L19:L20)*4/4</f>
        <v>30</v>
      </c>
      <c r="M21" s="282">
        <f>SUM(M19:M20)*4/4</f>
        <v>24</v>
      </c>
      <c r="N21" s="282"/>
      <c r="O21" s="282"/>
      <c r="P21" s="282"/>
      <c r="Q21" s="282"/>
      <c r="R21" s="282"/>
      <c r="S21" s="284"/>
      <c r="T21" s="284"/>
      <c r="U21" s="284"/>
      <c r="V21" s="284"/>
      <c r="W21" s="298"/>
      <c r="X21" s="298"/>
      <c r="Y21" s="298"/>
      <c r="Z21" s="298"/>
    </row>
    <row r="22" spans="2:26" x14ac:dyDescent="0.25">
      <c r="B22" s="288"/>
      <c r="C22" s="276"/>
      <c r="D22" s="281"/>
      <c r="E22" s="282"/>
      <c r="F22" s="282">
        <f>SUM($E$19:F19)-SUM($E$20:F20)</f>
        <v>0</v>
      </c>
      <c r="G22" s="282">
        <f>SUM($E$19:G19)-SUM($E$20:G20)</f>
        <v>0</v>
      </c>
      <c r="H22" s="282">
        <f>SUM($E$19:H19)-SUM($E$20:H20)</f>
        <v>0</v>
      </c>
      <c r="I22" s="282">
        <f>SUM($E$19:I19)-SUM($E$20:I20)</f>
        <v>10</v>
      </c>
      <c r="J22" s="282">
        <f>SUM($E$19:J19)-SUM($E$20:J20)</f>
        <v>12</v>
      </c>
      <c r="K22" s="282">
        <f>SUM($E$19:K19)-SUM($E$20:K20)</f>
        <v>12</v>
      </c>
      <c r="L22" s="282">
        <f>SUM($E$19:L19)-SUM($E$20:L20)</f>
        <v>18</v>
      </c>
      <c r="M22" s="282">
        <f>SUM($E$19:M19)-SUM($E$20:M20)</f>
        <v>18</v>
      </c>
      <c r="N22" s="282">
        <f>SUM($E$19:N19)-SUM($E$20:N20)</f>
        <v>12</v>
      </c>
      <c r="O22" s="282"/>
      <c r="P22" s="282"/>
      <c r="Q22" s="282"/>
      <c r="R22" s="282"/>
      <c r="S22" s="284"/>
      <c r="T22" s="284"/>
      <c r="U22" s="284"/>
      <c r="V22" s="284"/>
      <c r="W22" s="298"/>
      <c r="X22" s="298"/>
      <c r="Y22" s="298"/>
      <c r="Z22" s="298"/>
    </row>
    <row r="23" spans="2:26" s="303" customFormat="1" ht="11.4" x14ac:dyDescent="0.2">
      <c r="B23" s="300" t="s">
        <v>220</v>
      </c>
      <c r="C23" s="304"/>
      <c r="D23" s="304">
        <f>D18</f>
        <v>0</v>
      </c>
      <c r="E23" s="304">
        <f t="shared" ref="E23:Z23" si="5">D23+E18</f>
        <v>6</v>
      </c>
      <c r="F23" s="304">
        <f t="shared" si="5"/>
        <v>12</v>
      </c>
      <c r="G23" s="304">
        <f t="shared" si="5"/>
        <v>18</v>
      </c>
      <c r="H23" s="304">
        <f t="shared" si="5"/>
        <v>30</v>
      </c>
      <c r="I23" s="304">
        <f t="shared" si="5"/>
        <v>36</v>
      </c>
      <c r="J23" s="304">
        <f t="shared" si="5"/>
        <v>42</v>
      </c>
      <c r="K23" s="304">
        <f t="shared" si="5"/>
        <v>48</v>
      </c>
      <c r="L23" s="304">
        <f t="shared" si="5"/>
        <v>66</v>
      </c>
      <c r="M23" s="304">
        <f t="shared" si="5"/>
        <v>108</v>
      </c>
      <c r="N23" s="304">
        <f t="shared" si="5"/>
        <v>108</v>
      </c>
      <c r="O23" s="304">
        <f t="shared" si="5"/>
        <v>114</v>
      </c>
      <c r="P23" s="304">
        <f t="shared" si="5"/>
        <v>156</v>
      </c>
      <c r="Q23" s="304">
        <f t="shared" si="5"/>
        <v>174</v>
      </c>
      <c r="R23" s="304">
        <f t="shared" si="5"/>
        <v>204</v>
      </c>
      <c r="S23" s="304">
        <f t="shared" si="5"/>
        <v>222</v>
      </c>
      <c r="T23" s="304">
        <f t="shared" si="5"/>
        <v>252</v>
      </c>
      <c r="U23" s="304">
        <f t="shared" si="5"/>
        <v>252</v>
      </c>
      <c r="V23" s="304">
        <f t="shared" si="5"/>
        <v>258</v>
      </c>
      <c r="W23" s="304">
        <f t="shared" si="5"/>
        <v>280</v>
      </c>
      <c r="X23" s="304">
        <f t="shared" si="5"/>
        <v>302</v>
      </c>
      <c r="Y23" s="304">
        <f t="shared" si="5"/>
        <v>324</v>
      </c>
      <c r="Z23" s="304">
        <f t="shared" si="5"/>
        <v>346</v>
      </c>
    </row>
    <row r="24" spans="2:26" s="303" customFormat="1" ht="11.4" x14ac:dyDescent="0.2">
      <c r="B24" s="300" t="s">
        <v>221</v>
      </c>
      <c r="C24" s="304"/>
      <c r="D24" s="304">
        <f>D19</f>
        <v>0</v>
      </c>
      <c r="E24" s="304">
        <f t="shared" ref="E24:Z24" si="6">D24+E19</f>
        <v>0</v>
      </c>
      <c r="F24" s="304">
        <f t="shared" si="6"/>
        <v>0</v>
      </c>
      <c r="G24" s="304">
        <f t="shared" si="6"/>
        <v>0</v>
      </c>
      <c r="H24" s="304">
        <f t="shared" si="6"/>
        <v>0</v>
      </c>
      <c r="I24" s="304">
        <f t="shared" si="6"/>
        <v>12</v>
      </c>
      <c r="J24" s="304">
        <f t="shared" si="6"/>
        <v>18</v>
      </c>
      <c r="K24" s="304">
        <f t="shared" si="6"/>
        <v>24</v>
      </c>
      <c r="L24" s="304">
        <f t="shared" si="6"/>
        <v>42</v>
      </c>
      <c r="M24" s="304">
        <f t="shared" si="6"/>
        <v>54</v>
      </c>
      <c r="N24" s="304">
        <f t="shared" si="6"/>
        <v>66</v>
      </c>
      <c r="O24" s="304">
        <f t="shared" si="6"/>
        <v>78</v>
      </c>
      <c r="P24" s="304">
        <f t="shared" si="6"/>
        <v>78</v>
      </c>
      <c r="Q24" s="304">
        <f t="shared" si="6"/>
        <v>128</v>
      </c>
      <c r="R24" s="304">
        <f t="shared" si="6"/>
        <v>128</v>
      </c>
      <c r="S24" s="304">
        <f t="shared" si="6"/>
        <v>174</v>
      </c>
      <c r="T24" s="304">
        <f t="shared" si="6"/>
        <v>174</v>
      </c>
      <c r="U24" s="304">
        <f t="shared" si="6"/>
        <v>201</v>
      </c>
      <c r="V24" s="304">
        <f t="shared" si="6"/>
        <v>201</v>
      </c>
      <c r="W24" s="304">
        <f t="shared" si="6"/>
        <v>241</v>
      </c>
      <c r="X24" s="304">
        <f t="shared" si="6"/>
        <v>260</v>
      </c>
      <c r="Y24" s="304">
        <f t="shared" si="6"/>
        <v>280</v>
      </c>
      <c r="Z24" s="304">
        <f t="shared" si="6"/>
        <v>300</v>
      </c>
    </row>
    <row r="25" spans="2:26" s="286" customFormat="1" x14ac:dyDescent="0.25">
      <c r="B25" s="289" t="s">
        <v>214</v>
      </c>
      <c r="C25" s="291"/>
      <c r="D25" s="291"/>
      <c r="E25" s="287"/>
      <c r="F25" s="287">
        <v>12</v>
      </c>
      <c r="G25" s="287">
        <v>6</v>
      </c>
      <c r="H25" s="287">
        <v>12</v>
      </c>
      <c r="I25" s="287">
        <v>14</v>
      </c>
      <c r="J25" s="287">
        <v>18</v>
      </c>
      <c r="K25" s="287">
        <v>18</v>
      </c>
      <c r="L25" s="287">
        <v>20</v>
      </c>
      <c r="M25" s="287">
        <v>20</v>
      </c>
      <c r="N25" s="287">
        <v>18</v>
      </c>
      <c r="O25" s="287">
        <v>18</v>
      </c>
      <c r="P25" s="287">
        <v>20</v>
      </c>
      <c r="Q25" s="287">
        <v>20</v>
      </c>
      <c r="R25" s="287">
        <v>20</v>
      </c>
      <c r="S25" s="287">
        <v>24</v>
      </c>
      <c r="T25" s="287">
        <v>24</v>
      </c>
      <c r="U25" s="287">
        <v>12</v>
      </c>
      <c r="V25" s="287">
        <v>12</v>
      </c>
      <c r="W25" s="291">
        <v>20</v>
      </c>
      <c r="X25" s="291">
        <v>16</v>
      </c>
      <c r="Y25" s="291">
        <v>20</v>
      </c>
      <c r="Z25" s="291">
        <v>12</v>
      </c>
    </row>
    <row r="26" spans="2:26" s="286" customFormat="1" x14ac:dyDescent="0.25">
      <c r="B26" s="289" t="s">
        <v>215</v>
      </c>
      <c r="C26" s="291"/>
      <c r="D26" s="291"/>
      <c r="E26" s="287"/>
      <c r="F26" s="287"/>
      <c r="G26" s="287"/>
      <c r="H26" s="287">
        <v>4</v>
      </c>
      <c r="I26" s="287">
        <v>12</v>
      </c>
      <c r="J26" s="287">
        <v>8</v>
      </c>
      <c r="K26" s="287">
        <v>10</v>
      </c>
      <c r="L26" s="287">
        <v>16</v>
      </c>
      <c r="M26" s="287">
        <v>18</v>
      </c>
      <c r="N26" s="287">
        <v>18</v>
      </c>
      <c r="O26" s="287">
        <v>18</v>
      </c>
      <c r="P26" s="287">
        <v>18</v>
      </c>
      <c r="Q26" s="287">
        <v>18</v>
      </c>
      <c r="R26" s="287">
        <v>20</v>
      </c>
      <c r="S26" s="287">
        <v>18</v>
      </c>
      <c r="T26" s="287">
        <v>16</v>
      </c>
      <c r="U26" s="287">
        <v>16</v>
      </c>
      <c r="V26" s="287">
        <v>20</v>
      </c>
      <c r="W26" s="291">
        <v>20</v>
      </c>
      <c r="X26" s="291">
        <v>20</v>
      </c>
      <c r="Y26" s="291">
        <v>20</v>
      </c>
      <c r="Z26" s="291">
        <v>20</v>
      </c>
    </row>
    <row r="27" spans="2:26" s="303" customFormat="1" ht="11.4" x14ac:dyDescent="0.2">
      <c r="B27" s="300" t="s">
        <v>216</v>
      </c>
      <c r="C27" s="301"/>
      <c r="D27" s="301">
        <f>D25</f>
        <v>0</v>
      </c>
      <c r="E27" s="302">
        <f t="shared" ref="E27:Z27" si="7">D27+E25</f>
        <v>0</v>
      </c>
      <c r="F27" s="302">
        <f t="shared" si="7"/>
        <v>12</v>
      </c>
      <c r="G27" s="302">
        <f t="shared" si="7"/>
        <v>18</v>
      </c>
      <c r="H27" s="302">
        <f t="shared" si="7"/>
        <v>30</v>
      </c>
      <c r="I27" s="302">
        <f t="shared" si="7"/>
        <v>44</v>
      </c>
      <c r="J27" s="302">
        <f t="shared" si="7"/>
        <v>62</v>
      </c>
      <c r="K27" s="302">
        <f t="shared" si="7"/>
        <v>80</v>
      </c>
      <c r="L27" s="302">
        <f t="shared" si="7"/>
        <v>100</v>
      </c>
      <c r="M27" s="302">
        <f t="shared" si="7"/>
        <v>120</v>
      </c>
      <c r="N27" s="302">
        <f t="shared" si="7"/>
        <v>138</v>
      </c>
      <c r="O27" s="302">
        <f t="shared" si="7"/>
        <v>156</v>
      </c>
      <c r="P27" s="302">
        <f t="shared" si="7"/>
        <v>176</v>
      </c>
      <c r="Q27" s="302">
        <f t="shared" si="7"/>
        <v>196</v>
      </c>
      <c r="R27" s="302">
        <f t="shared" si="7"/>
        <v>216</v>
      </c>
      <c r="S27" s="302">
        <f t="shared" si="7"/>
        <v>240</v>
      </c>
      <c r="T27" s="302">
        <f t="shared" si="7"/>
        <v>264</v>
      </c>
      <c r="U27" s="302">
        <f t="shared" si="7"/>
        <v>276</v>
      </c>
      <c r="V27" s="302">
        <f t="shared" si="7"/>
        <v>288</v>
      </c>
      <c r="W27" s="301">
        <f t="shared" si="7"/>
        <v>308</v>
      </c>
      <c r="X27" s="301">
        <f t="shared" si="7"/>
        <v>324</v>
      </c>
      <c r="Y27" s="301">
        <f t="shared" si="7"/>
        <v>344</v>
      </c>
      <c r="Z27" s="301">
        <f t="shared" si="7"/>
        <v>356</v>
      </c>
    </row>
    <row r="28" spans="2:26" s="303" customFormat="1" ht="11.4" x14ac:dyDescent="0.2">
      <c r="B28" s="300" t="s">
        <v>217</v>
      </c>
      <c r="C28" s="301"/>
      <c r="D28" s="301">
        <f>D26</f>
        <v>0</v>
      </c>
      <c r="E28" s="302">
        <f t="shared" ref="E28:Z28" si="8">D28+E26</f>
        <v>0</v>
      </c>
      <c r="F28" s="302">
        <f t="shared" si="8"/>
        <v>0</v>
      </c>
      <c r="G28" s="302">
        <f t="shared" si="8"/>
        <v>0</v>
      </c>
      <c r="H28" s="302">
        <f t="shared" si="8"/>
        <v>4</v>
      </c>
      <c r="I28" s="302">
        <f t="shared" si="8"/>
        <v>16</v>
      </c>
      <c r="J28" s="302">
        <f t="shared" si="8"/>
        <v>24</v>
      </c>
      <c r="K28" s="302">
        <f t="shared" si="8"/>
        <v>34</v>
      </c>
      <c r="L28" s="302">
        <f t="shared" si="8"/>
        <v>50</v>
      </c>
      <c r="M28" s="302">
        <f t="shared" si="8"/>
        <v>68</v>
      </c>
      <c r="N28" s="302">
        <f t="shared" si="8"/>
        <v>86</v>
      </c>
      <c r="O28" s="302">
        <f t="shared" si="8"/>
        <v>104</v>
      </c>
      <c r="P28" s="302">
        <f t="shared" si="8"/>
        <v>122</v>
      </c>
      <c r="Q28" s="302">
        <f t="shared" si="8"/>
        <v>140</v>
      </c>
      <c r="R28" s="302">
        <f t="shared" si="8"/>
        <v>160</v>
      </c>
      <c r="S28" s="302">
        <f t="shared" si="8"/>
        <v>178</v>
      </c>
      <c r="T28" s="302">
        <f t="shared" si="8"/>
        <v>194</v>
      </c>
      <c r="U28" s="302">
        <f t="shared" si="8"/>
        <v>210</v>
      </c>
      <c r="V28" s="302">
        <f t="shared" si="8"/>
        <v>230</v>
      </c>
      <c r="W28" s="301">
        <f t="shared" si="8"/>
        <v>250</v>
      </c>
      <c r="X28" s="301">
        <f t="shared" si="8"/>
        <v>270</v>
      </c>
      <c r="Y28" s="301">
        <f t="shared" si="8"/>
        <v>290</v>
      </c>
      <c r="Z28" s="301">
        <f t="shared" si="8"/>
        <v>310</v>
      </c>
    </row>
    <row r="29" spans="2:26" x14ac:dyDescent="0.25">
      <c r="B29" s="275"/>
      <c r="C29" s="277"/>
      <c r="D29" s="278"/>
      <c r="E29" s="278"/>
      <c r="F29" s="278"/>
      <c r="G29" s="278">
        <v>42491</v>
      </c>
      <c r="H29" s="278">
        <v>42522</v>
      </c>
      <c r="I29" s="278">
        <v>42552</v>
      </c>
      <c r="J29" s="278">
        <v>42583</v>
      </c>
      <c r="K29" s="278">
        <v>42614</v>
      </c>
      <c r="L29" s="278">
        <v>42644</v>
      </c>
      <c r="M29" s="278">
        <v>42675</v>
      </c>
      <c r="N29" s="278">
        <v>42705</v>
      </c>
      <c r="O29" s="278">
        <v>42736</v>
      </c>
      <c r="P29" s="278">
        <v>42767</v>
      </c>
      <c r="Q29" s="278">
        <v>42795</v>
      </c>
      <c r="R29" s="278">
        <v>42826</v>
      </c>
      <c r="S29" s="278">
        <v>42856</v>
      </c>
      <c r="T29" s="278">
        <v>42887</v>
      </c>
      <c r="U29" s="278">
        <v>42917</v>
      </c>
      <c r="V29" s="278">
        <v>42948</v>
      </c>
      <c r="W29" s="299">
        <v>42979</v>
      </c>
      <c r="X29" s="299">
        <v>43009</v>
      </c>
      <c r="Y29" s="299">
        <v>43040</v>
      </c>
      <c r="Z29" s="299">
        <v>43070</v>
      </c>
    </row>
    <row r="30" spans="2:26" x14ac:dyDescent="0.25">
      <c r="B30" s="290" t="s">
        <v>210</v>
      </c>
      <c r="C30" s="75">
        <v>14</v>
      </c>
      <c r="D30" s="75"/>
      <c r="E30" s="75"/>
      <c r="F30" s="75"/>
      <c r="G30" s="75"/>
      <c r="H30" s="75">
        <f>18</f>
        <v>18</v>
      </c>
      <c r="I30" s="75">
        <f t="shared" ref="I30:Z30" si="9">I25</f>
        <v>14</v>
      </c>
      <c r="J30" s="75">
        <f t="shared" si="9"/>
        <v>18</v>
      </c>
      <c r="K30" s="75">
        <f t="shared" si="9"/>
        <v>18</v>
      </c>
      <c r="L30" s="75">
        <f t="shared" si="9"/>
        <v>20</v>
      </c>
      <c r="M30" s="75">
        <f t="shared" si="9"/>
        <v>20</v>
      </c>
      <c r="N30" s="75">
        <f t="shared" si="9"/>
        <v>18</v>
      </c>
      <c r="O30" s="75">
        <f t="shared" si="9"/>
        <v>18</v>
      </c>
      <c r="P30" s="75">
        <f t="shared" si="9"/>
        <v>20</v>
      </c>
      <c r="Q30" s="75">
        <f t="shared" si="9"/>
        <v>20</v>
      </c>
      <c r="R30" s="75">
        <f t="shared" si="9"/>
        <v>20</v>
      </c>
      <c r="S30" s="75">
        <f t="shared" si="9"/>
        <v>24</v>
      </c>
      <c r="T30" s="75">
        <f t="shared" si="9"/>
        <v>24</v>
      </c>
      <c r="U30" s="75">
        <f t="shared" si="9"/>
        <v>12</v>
      </c>
      <c r="V30" s="75">
        <f t="shared" si="9"/>
        <v>12</v>
      </c>
      <c r="W30" s="75">
        <f t="shared" si="9"/>
        <v>20</v>
      </c>
      <c r="X30" s="75">
        <f t="shared" si="9"/>
        <v>16</v>
      </c>
      <c r="Y30" s="75">
        <f t="shared" si="9"/>
        <v>20</v>
      </c>
      <c r="Z30" s="75">
        <f t="shared" si="9"/>
        <v>12</v>
      </c>
    </row>
    <row r="31" spans="2:26" x14ac:dyDescent="0.25">
      <c r="B31" s="290" t="s">
        <v>211</v>
      </c>
      <c r="C31" s="75">
        <v>26</v>
      </c>
      <c r="D31" s="75"/>
      <c r="E31" s="75"/>
      <c r="F31" s="75"/>
      <c r="G31" s="75"/>
      <c r="H31" s="75"/>
      <c r="I31" s="75">
        <v>6</v>
      </c>
      <c r="J31" s="75">
        <f t="shared" ref="J31:Z31" si="10">J25</f>
        <v>18</v>
      </c>
      <c r="K31" s="75">
        <f t="shared" si="10"/>
        <v>18</v>
      </c>
      <c r="L31" s="75">
        <f t="shared" si="10"/>
        <v>20</v>
      </c>
      <c r="M31" s="75">
        <f t="shared" si="10"/>
        <v>20</v>
      </c>
      <c r="N31" s="75">
        <f t="shared" si="10"/>
        <v>18</v>
      </c>
      <c r="O31" s="309">
        <f t="shared" si="10"/>
        <v>18</v>
      </c>
      <c r="P31" s="309">
        <f t="shared" si="10"/>
        <v>20</v>
      </c>
      <c r="Q31" s="309">
        <f t="shared" si="10"/>
        <v>20</v>
      </c>
      <c r="R31" s="75">
        <f t="shared" si="10"/>
        <v>20</v>
      </c>
      <c r="S31" s="75">
        <f t="shared" si="10"/>
        <v>24</v>
      </c>
      <c r="T31" s="75">
        <f t="shared" si="10"/>
        <v>24</v>
      </c>
      <c r="U31" s="75">
        <f t="shared" si="10"/>
        <v>12</v>
      </c>
      <c r="V31" s="75">
        <f t="shared" si="10"/>
        <v>12</v>
      </c>
      <c r="W31" s="75">
        <f t="shared" si="10"/>
        <v>20</v>
      </c>
      <c r="X31" s="75">
        <f t="shared" si="10"/>
        <v>16</v>
      </c>
      <c r="Y31" s="75">
        <f t="shared" si="10"/>
        <v>20</v>
      </c>
      <c r="Z31" s="75">
        <f t="shared" si="10"/>
        <v>12</v>
      </c>
    </row>
    <row r="32" spans="2:26" x14ac:dyDescent="0.25">
      <c r="B32" s="293" t="s">
        <v>228</v>
      </c>
      <c r="C32" s="75">
        <v>26</v>
      </c>
      <c r="D32" s="75"/>
      <c r="E32" s="75"/>
      <c r="F32" s="75"/>
      <c r="G32" s="75"/>
      <c r="H32" s="75"/>
      <c r="I32" s="75"/>
      <c r="J32" s="75">
        <v>26</v>
      </c>
      <c r="K32" s="75">
        <v>13</v>
      </c>
      <c r="L32" s="75">
        <v>13</v>
      </c>
      <c r="M32" s="75">
        <v>13</v>
      </c>
      <c r="N32" s="75">
        <v>13</v>
      </c>
      <c r="O32" s="75"/>
      <c r="P32" s="75"/>
      <c r="Q32" s="75"/>
      <c r="R32" s="75"/>
      <c r="S32" s="75"/>
      <c r="T32" s="75"/>
      <c r="U32" s="75"/>
      <c r="V32" s="75"/>
      <c r="W32" s="75"/>
      <c r="X32" s="75"/>
      <c r="Y32" s="75"/>
      <c r="Z32" s="75"/>
    </row>
    <row r="33" spans="2:26" x14ac:dyDescent="0.25">
      <c r="B33" s="290" t="s">
        <v>212</v>
      </c>
      <c r="C33" s="75">
        <v>2</v>
      </c>
      <c r="D33" s="75"/>
      <c r="E33" s="75"/>
      <c r="F33" s="75"/>
      <c r="G33" s="75"/>
      <c r="H33" s="75">
        <f t="shared" ref="H33:Z33" si="11">H26</f>
        <v>4</v>
      </c>
      <c r="I33" s="75">
        <f t="shared" si="11"/>
        <v>12</v>
      </c>
      <c r="J33" s="75">
        <f t="shared" si="11"/>
        <v>8</v>
      </c>
      <c r="K33" s="75">
        <f t="shared" si="11"/>
        <v>10</v>
      </c>
      <c r="L33" s="75">
        <f t="shared" si="11"/>
        <v>16</v>
      </c>
      <c r="M33" s="75">
        <f t="shared" si="11"/>
        <v>18</v>
      </c>
      <c r="N33" s="75">
        <f t="shared" si="11"/>
        <v>18</v>
      </c>
      <c r="O33" s="75">
        <f t="shared" si="11"/>
        <v>18</v>
      </c>
      <c r="P33" s="75">
        <f t="shared" si="11"/>
        <v>18</v>
      </c>
      <c r="Q33" s="75">
        <f t="shared" si="11"/>
        <v>18</v>
      </c>
      <c r="R33" s="75">
        <f t="shared" si="11"/>
        <v>20</v>
      </c>
      <c r="S33" s="75">
        <f t="shared" si="11"/>
        <v>18</v>
      </c>
      <c r="T33" s="75">
        <f t="shared" si="11"/>
        <v>16</v>
      </c>
      <c r="U33" s="75">
        <f t="shared" si="11"/>
        <v>16</v>
      </c>
      <c r="V33" s="75">
        <f t="shared" si="11"/>
        <v>20</v>
      </c>
      <c r="W33" s="75">
        <f t="shared" si="11"/>
        <v>20</v>
      </c>
      <c r="X33" s="75">
        <f t="shared" si="11"/>
        <v>20</v>
      </c>
      <c r="Y33" s="75">
        <f t="shared" si="11"/>
        <v>20</v>
      </c>
      <c r="Z33" s="75">
        <f t="shared" si="11"/>
        <v>20</v>
      </c>
    </row>
    <row r="34" spans="2:26" x14ac:dyDescent="0.25">
      <c r="B34" s="290" t="s">
        <v>213</v>
      </c>
      <c r="C34" s="75">
        <v>0</v>
      </c>
      <c r="D34" s="285"/>
      <c r="E34" s="75"/>
      <c r="F34" s="75"/>
      <c r="G34" s="285">
        <v>2</v>
      </c>
      <c r="H34" s="75">
        <f t="shared" ref="H34:Z34" si="12">H26</f>
        <v>4</v>
      </c>
      <c r="I34" s="75">
        <f t="shared" si="12"/>
        <v>12</v>
      </c>
      <c r="J34" s="75">
        <f t="shared" si="12"/>
        <v>8</v>
      </c>
      <c r="K34" s="75">
        <f t="shared" si="12"/>
        <v>10</v>
      </c>
      <c r="L34" s="75">
        <f t="shared" si="12"/>
        <v>16</v>
      </c>
      <c r="M34" s="75">
        <f t="shared" si="12"/>
        <v>18</v>
      </c>
      <c r="N34" s="75">
        <f t="shared" si="12"/>
        <v>18</v>
      </c>
      <c r="O34" s="75">
        <f t="shared" si="12"/>
        <v>18</v>
      </c>
      <c r="P34" s="75">
        <f t="shared" si="12"/>
        <v>18</v>
      </c>
      <c r="Q34" s="75">
        <f t="shared" si="12"/>
        <v>18</v>
      </c>
      <c r="R34" s="75">
        <f t="shared" si="12"/>
        <v>20</v>
      </c>
      <c r="S34" s="75">
        <f t="shared" si="12"/>
        <v>18</v>
      </c>
      <c r="T34" s="75">
        <f t="shared" si="12"/>
        <v>16</v>
      </c>
      <c r="U34" s="75">
        <f t="shared" si="12"/>
        <v>16</v>
      </c>
      <c r="V34" s="75">
        <f t="shared" si="12"/>
        <v>20</v>
      </c>
      <c r="W34" s="75">
        <f t="shared" si="12"/>
        <v>20</v>
      </c>
      <c r="X34" s="75">
        <f t="shared" si="12"/>
        <v>20</v>
      </c>
      <c r="Y34" s="75">
        <f t="shared" si="12"/>
        <v>20</v>
      </c>
      <c r="Z34" s="75">
        <f t="shared" si="12"/>
        <v>20</v>
      </c>
    </row>
    <row r="35" spans="2:26" ht="4.5" customHeight="1" x14ac:dyDescent="0.25">
      <c r="B35" s="290"/>
      <c r="C35" s="75"/>
      <c r="D35" s="294"/>
      <c r="E35" s="82"/>
      <c r="F35" s="82"/>
      <c r="G35" s="294"/>
      <c r="H35" s="75"/>
      <c r="I35" s="75"/>
      <c r="J35" s="75"/>
      <c r="K35" s="75"/>
      <c r="L35" s="75"/>
      <c r="M35" s="75"/>
      <c r="N35" s="75"/>
      <c r="O35" s="75"/>
      <c r="P35" s="75"/>
      <c r="Q35" s="75"/>
      <c r="R35" s="75"/>
      <c r="S35" s="75"/>
      <c r="T35" s="75"/>
      <c r="U35" s="75"/>
      <c r="V35" s="75"/>
      <c r="W35" s="75"/>
      <c r="X35" s="75"/>
      <c r="Y35" s="75"/>
      <c r="Z35" s="75"/>
    </row>
    <row r="36" spans="2:26" s="303" customFormat="1" ht="11.4" x14ac:dyDescent="0.2">
      <c r="B36" s="305" t="s">
        <v>229</v>
      </c>
      <c r="C36" s="306">
        <f>C31</f>
        <v>26</v>
      </c>
      <c r="D36" s="307"/>
      <c r="E36" s="307">
        <f t="shared" ref="E36:S36" si="13">D36+E31</f>
        <v>0</v>
      </c>
      <c r="F36" s="307">
        <f t="shared" si="13"/>
        <v>0</v>
      </c>
      <c r="G36" s="307">
        <f t="shared" si="13"/>
        <v>0</v>
      </c>
      <c r="H36" s="307">
        <f t="shared" si="13"/>
        <v>0</v>
      </c>
      <c r="I36" s="307">
        <f t="shared" si="13"/>
        <v>6</v>
      </c>
      <c r="J36" s="307">
        <f t="shared" si="13"/>
        <v>24</v>
      </c>
      <c r="K36" s="307">
        <f t="shared" si="13"/>
        <v>42</v>
      </c>
      <c r="L36" s="307">
        <f t="shared" si="13"/>
        <v>62</v>
      </c>
      <c r="M36" s="307">
        <f t="shared" si="13"/>
        <v>82</v>
      </c>
      <c r="N36" s="307">
        <f t="shared" si="13"/>
        <v>100</v>
      </c>
      <c r="O36" s="307">
        <f t="shared" si="13"/>
        <v>118</v>
      </c>
      <c r="P36" s="307">
        <f t="shared" si="13"/>
        <v>138</v>
      </c>
      <c r="Q36" s="307">
        <f t="shared" si="13"/>
        <v>158</v>
      </c>
      <c r="R36" s="307">
        <f t="shared" si="13"/>
        <v>178</v>
      </c>
      <c r="S36" s="307">
        <f t="shared" si="13"/>
        <v>202</v>
      </c>
      <c r="T36" s="306"/>
      <c r="U36" s="306"/>
      <c r="V36" s="306"/>
      <c r="W36" s="306"/>
      <c r="X36" s="306"/>
      <c r="Y36" s="306"/>
      <c r="Z36" s="306"/>
    </row>
    <row r="37" spans="2:26" s="303" customFormat="1" ht="11.4" x14ac:dyDescent="0.2">
      <c r="B37" s="308" t="s">
        <v>230</v>
      </c>
      <c r="C37" s="306">
        <f>C32</f>
        <v>26</v>
      </c>
      <c r="D37" s="307"/>
      <c r="E37" s="307">
        <f t="shared" ref="E37:S37" si="14">D37+E32</f>
        <v>0</v>
      </c>
      <c r="F37" s="307">
        <f t="shared" si="14"/>
        <v>0</v>
      </c>
      <c r="G37" s="307">
        <f t="shared" si="14"/>
        <v>0</v>
      </c>
      <c r="H37" s="307">
        <f t="shared" si="14"/>
        <v>0</v>
      </c>
      <c r="I37" s="307">
        <f t="shared" si="14"/>
        <v>0</v>
      </c>
      <c r="J37" s="307">
        <f t="shared" si="14"/>
        <v>26</v>
      </c>
      <c r="K37" s="307">
        <f t="shared" si="14"/>
        <v>39</v>
      </c>
      <c r="L37" s="307">
        <f t="shared" si="14"/>
        <v>52</v>
      </c>
      <c r="M37" s="307">
        <f t="shared" si="14"/>
        <v>65</v>
      </c>
      <c r="N37" s="307">
        <f t="shared" si="14"/>
        <v>78</v>
      </c>
      <c r="O37" s="307">
        <f t="shared" si="14"/>
        <v>78</v>
      </c>
      <c r="P37" s="307">
        <f t="shared" si="14"/>
        <v>78</v>
      </c>
      <c r="Q37" s="307">
        <f t="shared" si="14"/>
        <v>78</v>
      </c>
      <c r="R37" s="307">
        <f t="shared" si="14"/>
        <v>78</v>
      </c>
      <c r="S37" s="307">
        <f t="shared" si="14"/>
        <v>78</v>
      </c>
      <c r="T37" s="306"/>
      <c r="U37" s="306"/>
      <c r="V37" s="306"/>
      <c r="W37" s="306"/>
      <c r="X37" s="306"/>
      <c r="Y37" s="306"/>
      <c r="Z37" s="306"/>
    </row>
    <row r="38" spans="2:26" x14ac:dyDescent="0.25">
      <c r="G38" s="278"/>
      <c r="H38" s="278"/>
      <c r="I38" s="278"/>
      <c r="J38" s="278"/>
      <c r="K38" s="278">
        <v>42614</v>
      </c>
      <c r="L38" s="278">
        <v>42644</v>
      </c>
      <c r="M38" s="278">
        <v>42675</v>
      </c>
      <c r="N38" s="278">
        <v>42705</v>
      </c>
    </row>
    <row r="39" spans="2:26" x14ac:dyDescent="0.25">
      <c r="F39" t="s">
        <v>231</v>
      </c>
      <c r="K39">
        <f>K36-K37</f>
        <v>3</v>
      </c>
      <c r="L39">
        <f>L36-L37</f>
        <v>10</v>
      </c>
      <c r="M39">
        <f>M36-M37</f>
        <v>17</v>
      </c>
      <c r="N39">
        <f>N36-N37</f>
        <v>22</v>
      </c>
    </row>
    <row r="40" spans="2:26" x14ac:dyDescent="0.25">
      <c r="H40">
        <f>H30+C30</f>
        <v>32</v>
      </c>
      <c r="I40">
        <f t="shared" ref="I40:Z40" si="15">H40+I30</f>
        <v>46</v>
      </c>
      <c r="J40">
        <f t="shared" si="15"/>
        <v>64</v>
      </c>
      <c r="K40">
        <f t="shared" si="15"/>
        <v>82</v>
      </c>
      <c r="L40">
        <f t="shared" si="15"/>
        <v>102</v>
      </c>
      <c r="M40">
        <f t="shared" si="15"/>
        <v>122</v>
      </c>
      <c r="N40" s="203">
        <f t="shared" si="15"/>
        <v>140</v>
      </c>
      <c r="O40">
        <f t="shared" si="15"/>
        <v>158</v>
      </c>
      <c r="P40">
        <f t="shared" si="15"/>
        <v>178</v>
      </c>
      <c r="Q40">
        <f t="shared" si="15"/>
        <v>198</v>
      </c>
      <c r="R40">
        <f t="shared" si="15"/>
        <v>218</v>
      </c>
      <c r="S40">
        <f t="shared" si="15"/>
        <v>242</v>
      </c>
      <c r="T40">
        <f t="shared" si="15"/>
        <v>266</v>
      </c>
      <c r="U40">
        <f t="shared" si="15"/>
        <v>278</v>
      </c>
      <c r="V40">
        <f t="shared" si="15"/>
        <v>290</v>
      </c>
      <c r="W40">
        <f t="shared" si="15"/>
        <v>310</v>
      </c>
      <c r="X40">
        <f t="shared" si="15"/>
        <v>326</v>
      </c>
      <c r="Y40">
        <f t="shared" si="15"/>
        <v>346</v>
      </c>
      <c r="Z40">
        <f t="shared" si="15"/>
        <v>358</v>
      </c>
    </row>
    <row r="42" spans="2:26" x14ac:dyDescent="0.25">
      <c r="B42" t="s">
        <v>296</v>
      </c>
    </row>
    <row r="43" spans="2:26" x14ac:dyDescent="0.25">
      <c r="B43" s="275"/>
      <c r="C43" s="277"/>
      <c r="D43" s="278">
        <v>42491</v>
      </c>
      <c r="E43" s="278">
        <v>42522</v>
      </c>
      <c r="F43" s="278">
        <v>42552</v>
      </c>
      <c r="G43" s="278">
        <v>42583</v>
      </c>
      <c r="H43" s="278">
        <v>42614</v>
      </c>
      <c r="I43" s="278">
        <v>42644</v>
      </c>
      <c r="J43" s="278">
        <v>42675</v>
      </c>
      <c r="K43" s="278">
        <v>42705</v>
      </c>
      <c r="L43" s="278">
        <v>42736</v>
      </c>
      <c r="M43" s="278">
        <v>42767</v>
      </c>
      <c r="N43" s="278">
        <v>42795</v>
      </c>
      <c r="O43" s="278">
        <v>42826</v>
      </c>
      <c r="P43" s="278">
        <v>42856</v>
      </c>
      <c r="Q43" s="278">
        <v>42887</v>
      </c>
      <c r="R43" s="278">
        <v>42917</v>
      </c>
      <c r="S43" s="279">
        <v>42948</v>
      </c>
      <c r="T43" s="279">
        <v>42979</v>
      </c>
      <c r="U43" s="279">
        <v>43009</v>
      </c>
      <c r="V43" s="279">
        <v>43040</v>
      </c>
      <c r="W43" s="297">
        <v>43070</v>
      </c>
      <c r="X43" s="297">
        <v>43101</v>
      </c>
      <c r="Y43" s="297">
        <v>43132</v>
      </c>
      <c r="Z43" s="297">
        <v>43160</v>
      </c>
    </row>
    <row r="44" spans="2:26" x14ac:dyDescent="0.25">
      <c r="B44" s="288" t="s">
        <v>41</v>
      </c>
      <c r="C44" s="276"/>
      <c r="D44" s="281"/>
      <c r="E44" s="282">
        <v>6</v>
      </c>
      <c r="F44" s="282">
        <v>6</v>
      </c>
      <c r="G44" s="282">
        <v>6</v>
      </c>
      <c r="H44" s="282">
        <v>12</v>
      </c>
      <c r="I44" s="282">
        <v>6</v>
      </c>
      <c r="J44" s="282">
        <v>6</v>
      </c>
      <c r="K44" s="282">
        <v>6</v>
      </c>
      <c r="L44" s="282">
        <v>18</v>
      </c>
      <c r="M44" s="282">
        <v>42</v>
      </c>
      <c r="N44" s="283"/>
      <c r="O44" s="282">
        <v>6</v>
      </c>
      <c r="P44" s="282">
        <v>42</v>
      </c>
      <c r="Q44" s="282">
        <v>18</v>
      </c>
      <c r="R44" s="282">
        <v>30</v>
      </c>
      <c r="S44" s="284">
        <v>18</v>
      </c>
      <c r="T44" s="284">
        <v>30</v>
      </c>
      <c r="U44" s="284"/>
      <c r="V44" s="284">
        <v>6</v>
      </c>
      <c r="W44" s="298">
        <v>22</v>
      </c>
      <c r="X44" s="298">
        <v>22</v>
      </c>
      <c r="Y44" s="298">
        <v>22</v>
      </c>
      <c r="Z44" s="298">
        <v>22</v>
      </c>
    </row>
    <row r="45" spans="2:26" x14ac:dyDescent="0.25">
      <c r="B45" s="288" t="s">
        <v>209</v>
      </c>
      <c r="C45" s="276"/>
      <c r="D45" s="281"/>
      <c r="E45" s="282"/>
      <c r="F45" s="282"/>
      <c r="G45" s="282"/>
      <c r="H45" s="282"/>
      <c r="I45" s="282">
        <v>12</v>
      </c>
      <c r="J45" s="282">
        <v>6</v>
      </c>
      <c r="K45" s="282">
        <v>6</v>
      </c>
      <c r="L45" s="282">
        <v>18</v>
      </c>
      <c r="M45" s="282">
        <v>12</v>
      </c>
      <c r="N45" s="282">
        <v>12</v>
      </c>
      <c r="O45" s="282">
        <v>12</v>
      </c>
      <c r="P45" s="282"/>
      <c r="Q45" s="282">
        <v>50</v>
      </c>
      <c r="R45" s="282"/>
      <c r="S45" s="284">
        <v>46</v>
      </c>
      <c r="T45" s="284"/>
      <c r="U45" s="284">
        <v>27</v>
      </c>
      <c r="V45" s="284"/>
      <c r="W45" s="298">
        <v>40</v>
      </c>
      <c r="X45" s="298">
        <v>19</v>
      </c>
      <c r="Y45" s="298">
        <v>20</v>
      </c>
      <c r="Z45" s="298">
        <v>20</v>
      </c>
    </row>
    <row r="46" spans="2:26" s="303" customFormat="1" ht="11.4" x14ac:dyDescent="0.2">
      <c r="B46" s="300" t="s">
        <v>220</v>
      </c>
      <c r="C46" s="304"/>
      <c r="D46" s="304">
        <f>D44</f>
        <v>0</v>
      </c>
      <c r="E46" s="304">
        <f t="shared" ref="E46:Z46" si="16">D46+E44</f>
        <v>6</v>
      </c>
      <c r="F46" s="304">
        <f t="shared" si="16"/>
        <v>12</v>
      </c>
      <c r="G46" s="304">
        <f t="shared" si="16"/>
        <v>18</v>
      </c>
      <c r="H46" s="304">
        <f t="shared" si="16"/>
        <v>30</v>
      </c>
      <c r="I46" s="304">
        <f t="shared" si="16"/>
        <v>36</v>
      </c>
      <c r="J46" s="304">
        <f t="shared" si="16"/>
        <v>42</v>
      </c>
      <c r="K46" s="304">
        <f t="shared" si="16"/>
        <v>48</v>
      </c>
      <c r="L46" s="304">
        <f t="shared" si="16"/>
        <v>66</v>
      </c>
      <c r="M46" s="304">
        <f t="shared" si="16"/>
        <v>108</v>
      </c>
      <c r="N46" s="304">
        <f t="shared" si="16"/>
        <v>108</v>
      </c>
      <c r="O46" s="304">
        <f t="shared" si="16"/>
        <v>114</v>
      </c>
      <c r="P46" s="304">
        <f t="shared" si="16"/>
        <v>156</v>
      </c>
      <c r="Q46" s="304">
        <f t="shared" si="16"/>
        <v>174</v>
      </c>
      <c r="R46" s="304">
        <f t="shared" si="16"/>
        <v>204</v>
      </c>
      <c r="S46" s="304">
        <f t="shared" si="16"/>
        <v>222</v>
      </c>
      <c r="T46" s="304">
        <f t="shared" si="16"/>
        <v>252</v>
      </c>
      <c r="U46" s="304">
        <f t="shared" si="16"/>
        <v>252</v>
      </c>
      <c r="V46" s="304">
        <f t="shared" si="16"/>
        <v>258</v>
      </c>
      <c r="W46" s="304">
        <f t="shared" si="16"/>
        <v>280</v>
      </c>
      <c r="X46" s="304">
        <f t="shared" si="16"/>
        <v>302</v>
      </c>
      <c r="Y46" s="304">
        <f t="shared" si="16"/>
        <v>324</v>
      </c>
      <c r="Z46" s="304">
        <f t="shared" si="16"/>
        <v>346</v>
      </c>
    </row>
    <row r="47" spans="2:26" s="303" customFormat="1" ht="11.4" hidden="1" x14ac:dyDescent="0.2">
      <c r="B47" s="300" t="s">
        <v>221</v>
      </c>
      <c r="C47" s="304"/>
      <c r="D47" s="304">
        <f>D45</f>
        <v>0</v>
      </c>
      <c r="E47" s="304">
        <f t="shared" ref="E47:Z47" si="17">D47+E45</f>
        <v>0</v>
      </c>
      <c r="F47" s="304">
        <f t="shared" si="17"/>
        <v>0</v>
      </c>
      <c r="G47" s="304">
        <f t="shared" si="17"/>
        <v>0</v>
      </c>
      <c r="H47" s="304">
        <f t="shared" si="17"/>
        <v>0</v>
      </c>
      <c r="I47" s="304">
        <f t="shared" si="17"/>
        <v>12</v>
      </c>
      <c r="J47" s="304">
        <f t="shared" si="17"/>
        <v>18</v>
      </c>
      <c r="K47" s="304">
        <f t="shared" si="17"/>
        <v>24</v>
      </c>
      <c r="L47" s="304">
        <f t="shared" si="17"/>
        <v>42</v>
      </c>
      <c r="M47" s="304">
        <f t="shared" si="17"/>
        <v>54</v>
      </c>
      <c r="N47" s="304">
        <f t="shared" si="17"/>
        <v>66</v>
      </c>
      <c r="O47" s="304">
        <f t="shared" si="17"/>
        <v>78</v>
      </c>
      <c r="P47" s="304">
        <f t="shared" si="17"/>
        <v>78</v>
      </c>
      <c r="Q47" s="304">
        <f t="shared" si="17"/>
        <v>128</v>
      </c>
      <c r="R47" s="304">
        <f t="shared" si="17"/>
        <v>128</v>
      </c>
      <c r="S47" s="304">
        <f t="shared" si="17"/>
        <v>174</v>
      </c>
      <c r="T47" s="304">
        <f t="shared" si="17"/>
        <v>174</v>
      </c>
      <c r="U47" s="304">
        <f t="shared" si="17"/>
        <v>201</v>
      </c>
      <c r="V47" s="304">
        <f t="shared" si="17"/>
        <v>201</v>
      </c>
      <c r="W47" s="304">
        <f t="shared" si="17"/>
        <v>241</v>
      </c>
      <c r="X47" s="304">
        <f t="shared" si="17"/>
        <v>260</v>
      </c>
      <c r="Y47" s="304">
        <f t="shared" si="17"/>
        <v>280</v>
      </c>
      <c r="Z47" s="304">
        <f t="shared" si="17"/>
        <v>300</v>
      </c>
    </row>
    <row r="48" spans="2:26" s="286" customFormat="1" x14ac:dyDescent="0.25">
      <c r="B48" s="289" t="s">
        <v>214</v>
      </c>
      <c r="C48" s="291"/>
      <c r="D48" s="291"/>
      <c r="E48" s="287"/>
      <c r="F48" s="287">
        <v>12</v>
      </c>
      <c r="G48" s="287">
        <v>6</v>
      </c>
      <c r="H48" s="287">
        <v>12</v>
      </c>
      <c r="I48" s="287">
        <v>14</v>
      </c>
      <c r="J48" s="287">
        <v>14</v>
      </c>
      <c r="K48" s="287">
        <v>14</v>
      </c>
      <c r="L48" s="287">
        <v>14</v>
      </c>
      <c r="M48" s="287">
        <v>20</v>
      </c>
      <c r="N48" s="287">
        <v>18</v>
      </c>
      <c r="O48" s="287">
        <v>22</v>
      </c>
      <c r="P48" s="287">
        <v>22</v>
      </c>
      <c r="Q48" s="287">
        <v>20</v>
      </c>
      <c r="R48" s="287">
        <v>20</v>
      </c>
      <c r="S48" s="287">
        <v>24</v>
      </c>
      <c r="T48" s="287">
        <v>24</v>
      </c>
      <c r="U48" s="287">
        <v>12</v>
      </c>
      <c r="V48" s="287">
        <v>12</v>
      </c>
      <c r="W48" s="291">
        <v>20</v>
      </c>
      <c r="X48" s="291">
        <v>16</v>
      </c>
      <c r="Y48" s="291">
        <v>20</v>
      </c>
      <c r="Z48" s="291">
        <v>12</v>
      </c>
    </row>
    <row r="49" spans="2:26" s="286" customFormat="1" hidden="1" x14ac:dyDescent="0.25">
      <c r="B49" s="289" t="s">
        <v>215</v>
      </c>
      <c r="C49" s="291"/>
      <c r="D49" s="291"/>
      <c r="E49" s="287"/>
      <c r="F49" s="287"/>
      <c r="G49" s="287"/>
      <c r="H49" s="287">
        <v>4</v>
      </c>
      <c r="I49" s="287">
        <v>12</v>
      </c>
      <c r="J49" s="287">
        <v>8</v>
      </c>
      <c r="K49" s="287">
        <v>10</v>
      </c>
      <c r="L49" s="287">
        <v>16</v>
      </c>
      <c r="M49" s="287">
        <v>18</v>
      </c>
      <c r="N49" s="287">
        <v>18</v>
      </c>
      <c r="O49" s="287">
        <v>18</v>
      </c>
      <c r="P49" s="287">
        <v>18</v>
      </c>
      <c r="Q49" s="287">
        <v>18</v>
      </c>
      <c r="R49" s="287">
        <v>20</v>
      </c>
      <c r="S49" s="287">
        <v>18</v>
      </c>
      <c r="T49" s="287">
        <v>16</v>
      </c>
      <c r="U49" s="287">
        <v>16</v>
      </c>
      <c r="V49" s="287">
        <v>20</v>
      </c>
      <c r="W49" s="291">
        <v>20</v>
      </c>
      <c r="X49" s="291">
        <v>20</v>
      </c>
      <c r="Y49" s="291">
        <v>20</v>
      </c>
      <c r="Z49" s="291">
        <v>20</v>
      </c>
    </row>
    <row r="50" spans="2:26" s="303" customFormat="1" ht="11.4" x14ac:dyDescent="0.2">
      <c r="B50" s="300" t="s">
        <v>216</v>
      </c>
      <c r="C50" s="301"/>
      <c r="D50" s="301">
        <f>D48</f>
        <v>0</v>
      </c>
      <c r="E50" s="302">
        <f t="shared" ref="E50:Z50" si="18">D50+E48</f>
        <v>0</v>
      </c>
      <c r="F50" s="302">
        <f t="shared" si="18"/>
        <v>12</v>
      </c>
      <c r="G50" s="302">
        <f t="shared" si="18"/>
        <v>18</v>
      </c>
      <c r="H50" s="302">
        <f t="shared" si="18"/>
        <v>30</v>
      </c>
      <c r="I50" s="302">
        <f t="shared" si="18"/>
        <v>44</v>
      </c>
      <c r="J50" s="302">
        <f t="shared" si="18"/>
        <v>58</v>
      </c>
      <c r="K50" s="302">
        <f t="shared" si="18"/>
        <v>72</v>
      </c>
      <c r="L50" s="302">
        <f t="shared" si="18"/>
        <v>86</v>
      </c>
      <c r="M50" s="302">
        <f t="shared" si="18"/>
        <v>106</v>
      </c>
      <c r="N50" s="302">
        <f t="shared" si="18"/>
        <v>124</v>
      </c>
      <c r="O50" s="302">
        <f t="shared" si="18"/>
        <v>146</v>
      </c>
      <c r="P50" s="302">
        <f t="shared" si="18"/>
        <v>168</v>
      </c>
      <c r="Q50" s="302">
        <f t="shared" si="18"/>
        <v>188</v>
      </c>
      <c r="R50" s="302">
        <f t="shared" si="18"/>
        <v>208</v>
      </c>
      <c r="S50" s="302">
        <f t="shared" si="18"/>
        <v>232</v>
      </c>
      <c r="T50" s="302">
        <f t="shared" si="18"/>
        <v>256</v>
      </c>
      <c r="U50" s="302">
        <f t="shared" si="18"/>
        <v>268</v>
      </c>
      <c r="V50" s="302">
        <f t="shared" si="18"/>
        <v>280</v>
      </c>
      <c r="W50" s="301">
        <f t="shared" si="18"/>
        <v>300</v>
      </c>
      <c r="X50" s="301">
        <f t="shared" si="18"/>
        <v>316</v>
      </c>
      <c r="Y50" s="301">
        <f t="shared" si="18"/>
        <v>336</v>
      </c>
      <c r="Z50" s="301">
        <f t="shared" si="18"/>
        <v>348</v>
      </c>
    </row>
    <row r="51" spans="2:26" s="303" customFormat="1" ht="11.4" hidden="1" x14ac:dyDescent="0.2">
      <c r="B51" s="300" t="s">
        <v>217</v>
      </c>
      <c r="C51" s="301"/>
      <c r="D51" s="301">
        <f>D49</f>
        <v>0</v>
      </c>
      <c r="E51" s="302">
        <f t="shared" ref="E51:Z51" si="19">D51+E49</f>
        <v>0</v>
      </c>
      <c r="F51" s="302">
        <f t="shared" si="19"/>
        <v>0</v>
      </c>
      <c r="G51" s="302">
        <f t="shared" si="19"/>
        <v>0</v>
      </c>
      <c r="H51" s="302">
        <f t="shared" si="19"/>
        <v>4</v>
      </c>
      <c r="I51" s="302">
        <f t="shared" si="19"/>
        <v>16</v>
      </c>
      <c r="J51" s="302">
        <f t="shared" si="19"/>
        <v>24</v>
      </c>
      <c r="K51" s="302">
        <f t="shared" si="19"/>
        <v>34</v>
      </c>
      <c r="L51" s="302">
        <f t="shared" si="19"/>
        <v>50</v>
      </c>
      <c r="M51" s="302">
        <f t="shared" si="19"/>
        <v>68</v>
      </c>
      <c r="N51" s="302">
        <f t="shared" si="19"/>
        <v>86</v>
      </c>
      <c r="O51" s="302">
        <f t="shared" si="19"/>
        <v>104</v>
      </c>
      <c r="P51" s="302">
        <f t="shared" si="19"/>
        <v>122</v>
      </c>
      <c r="Q51" s="302">
        <f t="shared" si="19"/>
        <v>140</v>
      </c>
      <c r="R51" s="302">
        <f t="shared" si="19"/>
        <v>160</v>
      </c>
      <c r="S51" s="302">
        <f t="shared" si="19"/>
        <v>178</v>
      </c>
      <c r="T51" s="302">
        <f t="shared" si="19"/>
        <v>194</v>
      </c>
      <c r="U51" s="302">
        <f t="shared" si="19"/>
        <v>210</v>
      </c>
      <c r="V51" s="302">
        <f t="shared" si="19"/>
        <v>230</v>
      </c>
      <c r="W51" s="301">
        <f t="shared" si="19"/>
        <v>250</v>
      </c>
      <c r="X51" s="301">
        <f t="shared" si="19"/>
        <v>270</v>
      </c>
      <c r="Y51" s="301">
        <f t="shared" si="19"/>
        <v>290</v>
      </c>
      <c r="Z51" s="301">
        <f t="shared" si="19"/>
        <v>310</v>
      </c>
    </row>
    <row r="52" spans="2:26" x14ac:dyDescent="0.25">
      <c r="B52" s="275"/>
      <c r="C52" s="277"/>
      <c r="D52" s="278"/>
      <c r="E52" s="278"/>
      <c r="F52" s="278">
        <v>42491</v>
      </c>
      <c r="G52" s="278">
        <v>42522</v>
      </c>
      <c r="H52" s="278">
        <v>42552</v>
      </c>
      <c r="I52" s="278">
        <v>42583</v>
      </c>
      <c r="J52" s="278">
        <v>42614</v>
      </c>
      <c r="K52" s="278">
        <v>42644</v>
      </c>
      <c r="L52" s="278">
        <v>42675</v>
      </c>
      <c r="M52" s="278">
        <v>42705</v>
      </c>
      <c r="N52" s="278">
        <v>42736</v>
      </c>
      <c r="O52" s="278">
        <v>42767</v>
      </c>
      <c r="P52" s="278">
        <v>42795</v>
      </c>
      <c r="Q52" s="278">
        <v>42826</v>
      </c>
      <c r="R52" s="278">
        <v>42856</v>
      </c>
      <c r="S52" s="278">
        <v>42887</v>
      </c>
      <c r="T52" s="278">
        <v>42917</v>
      </c>
      <c r="U52" s="278">
        <v>42948</v>
      </c>
      <c r="V52" s="299">
        <v>42979</v>
      </c>
      <c r="W52" s="299">
        <v>43009</v>
      </c>
      <c r="X52" s="299">
        <v>43040</v>
      </c>
      <c r="Y52" s="299">
        <v>43070</v>
      </c>
    </row>
    <row r="53" spans="2:26" x14ac:dyDescent="0.25">
      <c r="B53" s="290" t="s">
        <v>210</v>
      </c>
      <c r="C53" s="75">
        <v>14</v>
      </c>
      <c r="D53" s="75"/>
      <c r="E53" s="75"/>
      <c r="F53" s="75"/>
      <c r="G53" s="75">
        <f>18</f>
        <v>18</v>
      </c>
      <c r="H53" s="75">
        <f t="shared" ref="H53:Y53" si="20">H48</f>
        <v>12</v>
      </c>
      <c r="I53" s="75">
        <f t="shared" si="20"/>
        <v>14</v>
      </c>
      <c r="J53" s="75">
        <f t="shared" si="20"/>
        <v>14</v>
      </c>
      <c r="K53" s="75">
        <f t="shared" si="20"/>
        <v>14</v>
      </c>
      <c r="L53" s="75">
        <f t="shared" si="20"/>
        <v>14</v>
      </c>
      <c r="M53" s="75">
        <f t="shared" si="20"/>
        <v>20</v>
      </c>
      <c r="N53" s="75">
        <f t="shared" si="20"/>
        <v>18</v>
      </c>
      <c r="O53" s="75">
        <f t="shared" si="20"/>
        <v>22</v>
      </c>
      <c r="P53" s="75">
        <f t="shared" si="20"/>
        <v>22</v>
      </c>
      <c r="Q53" s="75">
        <f t="shared" si="20"/>
        <v>20</v>
      </c>
      <c r="R53" s="75">
        <f t="shared" si="20"/>
        <v>20</v>
      </c>
      <c r="S53" s="75">
        <f t="shared" si="20"/>
        <v>24</v>
      </c>
      <c r="T53" s="75">
        <f t="shared" si="20"/>
        <v>24</v>
      </c>
      <c r="U53" s="75">
        <f t="shared" si="20"/>
        <v>12</v>
      </c>
      <c r="V53" s="75">
        <f t="shared" si="20"/>
        <v>12</v>
      </c>
      <c r="W53" s="75">
        <f t="shared" si="20"/>
        <v>20</v>
      </c>
      <c r="X53" s="75">
        <f t="shared" si="20"/>
        <v>16</v>
      </c>
      <c r="Y53" s="75">
        <f t="shared" si="20"/>
        <v>20</v>
      </c>
    </row>
    <row r="54" spans="2:26" hidden="1" x14ac:dyDescent="0.25">
      <c r="B54" s="290" t="s">
        <v>211</v>
      </c>
      <c r="C54" s="75">
        <v>26</v>
      </c>
      <c r="D54" s="75"/>
      <c r="E54" s="75"/>
      <c r="F54" s="75"/>
      <c r="G54" s="75"/>
      <c r="H54" s="75">
        <v>6</v>
      </c>
      <c r="I54" s="75">
        <f t="shared" ref="I54:Y54" si="21">J48</f>
        <v>14</v>
      </c>
      <c r="J54" s="75">
        <f t="shared" si="21"/>
        <v>14</v>
      </c>
      <c r="K54" s="75">
        <f t="shared" si="21"/>
        <v>14</v>
      </c>
      <c r="L54" s="75">
        <f t="shared" si="21"/>
        <v>20</v>
      </c>
      <c r="M54" s="75">
        <f t="shared" si="21"/>
        <v>18</v>
      </c>
      <c r="N54" s="309">
        <f t="shared" si="21"/>
        <v>22</v>
      </c>
      <c r="O54" s="309">
        <f t="shared" si="21"/>
        <v>22</v>
      </c>
      <c r="P54" s="309">
        <f t="shared" si="21"/>
        <v>20</v>
      </c>
      <c r="Q54" s="75">
        <f t="shared" si="21"/>
        <v>20</v>
      </c>
      <c r="R54" s="75">
        <f t="shared" si="21"/>
        <v>24</v>
      </c>
      <c r="S54" s="75">
        <f t="shared" si="21"/>
        <v>24</v>
      </c>
      <c r="T54" s="75">
        <f t="shared" si="21"/>
        <v>12</v>
      </c>
      <c r="U54" s="75">
        <f t="shared" si="21"/>
        <v>12</v>
      </c>
      <c r="V54" s="75">
        <f t="shared" si="21"/>
        <v>20</v>
      </c>
      <c r="W54" s="75">
        <f t="shared" si="21"/>
        <v>16</v>
      </c>
      <c r="X54" s="75">
        <f t="shared" si="21"/>
        <v>20</v>
      </c>
      <c r="Y54" s="75">
        <f t="shared" si="21"/>
        <v>12</v>
      </c>
    </row>
    <row r="55" spans="2:26" hidden="1" x14ac:dyDescent="0.25">
      <c r="B55" s="293" t="s">
        <v>228</v>
      </c>
      <c r="C55" s="75">
        <v>26</v>
      </c>
      <c r="D55" s="75"/>
      <c r="E55" s="75"/>
      <c r="F55" s="75"/>
      <c r="G55" s="75"/>
      <c r="H55" s="75"/>
      <c r="I55" s="75">
        <v>26</v>
      </c>
      <c r="J55" s="75">
        <v>13</v>
      </c>
      <c r="K55" s="75">
        <v>13</v>
      </c>
      <c r="L55" s="75">
        <v>13</v>
      </c>
      <c r="M55" s="75">
        <v>13</v>
      </c>
      <c r="N55" s="75"/>
      <c r="O55" s="75"/>
      <c r="P55" s="75"/>
      <c r="Q55" s="75"/>
      <c r="R55" s="75"/>
      <c r="S55" s="75"/>
      <c r="T55" s="75"/>
      <c r="U55" s="75"/>
      <c r="V55" s="75"/>
      <c r="W55" s="75"/>
      <c r="X55" s="75"/>
      <c r="Y55" s="75"/>
    </row>
    <row r="56" spans="2:26" hidden="1" x14ac:dyDescent="0.25">
      <c r="B56" s="290" t="s">
        <v>212</v>
      </c>
      <c r="C56" s="75">
        <v>2</v>
      </c>
      <c r="D56" s="75"/>
      <c r="E56" s="75"/>
      <c r="F56" s="75"/>
      <c r="G56" s="75">
        <f t="shared" ref="G56:Y56" si="22">H49</f>
        <v>4</v>
      </c>
      <c r="H56" s="75">
        <f t="shared" si="22"/>
        <v>12</v>
      </c>
      <c r="I56" s="75">
        <f t="shared" si="22"/>
        <v>8</v>
      </c>
      <c r="J56" s="75">
        <f t="shared" si="22"/>
        <v>10</v>
      </c>
      <c r="K56" s="75">
        <f t="shared" si="22"/>
        <v>16</v>
      </c>
      <c r="L56" s="75">
        <f t="shared" si="22"/>
        <v>18</v>
      </c>
      <c r="M56" s="75">
        <f t="shared" si="22"/>
        <v>18</v>
      </c>
      <c r="N56" s="75">
        <f t="shared" si="22"/>
        <v>18</v>
      </c>
      <c r="O56" s="75">
        <f t="shared" si="22"/>
        <v>18</v>
      </c>
      <c r="P56" s="75">
        <f t="shared" si="22"/>
        <v>18</v>
      </c>
      <c r="Q56" s="75">
        <f t="shared" si="22"/>
        <v>20</v>
      </c>
      <c r="R56" s="75">
        <f t="shared" si="22"/>
        <v>18</v>
      </c>
      <c r="S56" s="75">
        <f t="shared" si="22"/>
        <v>16</v>
      </c>
      <c r="T56" s="75">
        <f t="shared" si="22"/>
        <v>16</v>
      </c>
      <c r="U56" s="75">
        <f t="shared" si="22"/>
        <v>20</v>
      </c>
      <c r="V56" s="75">
        <f t="shared" si="22"/>
        <v>20</v>
      </c>
      <c r="W56" s="75">
        <f t="shared" si="22"/>
        <v>20</v>
      </c>
      <c r="X56" s="75">
        <f t="shared" si="22"/>
        <v>20</v>
      </c>
      <c r="Y56" s="75">
        <f t="shared" si="22"/>
        <v>20</v>
      </c>
    </row>
    <row r="57" spans="2:26" hidden="1" x14ac:dyDescent="0.25">
      <c r="B57" s="290" t="s">
        <v>213</v>
      </c>
      <c r="C57" s="75">
        <v>0</v>
      </c>
      <c r="D57" s="285"/>
      <c r="E57" s="75"/>
      <c r="F57" s="285">
        <v>2</v>
      </c>
      <c r="G57" s="75">
        <f t="shared" ref="G57:Y57" si="23">H49</f>
        <v>4</v>
      </c>
      <c r="H57" s="75">
        <f t="shared" si="23"/>
        <v>12</v>
      </c>
      <c r="I57" s="75">
        <f t="shared" si="23"/>
        <v>8</v>
      </c>
      <c r="J57" s="75">
        <f t="shared" si="23"/>
        <v>10</v>
      </c>
      <c r="K57" s="75">
        <f t="shared" si="23"/>
        <v>16</v>
      </c>
      <c r="L57" s="75">
        <f t="shared" si="23"/>
        <v>18</v>
      </c>
      <c r="M57" s="75">
        <f t="shared" si="23"/>
        <v>18</v>
      </c>
      <c r="N57" s="75">
        <f t="shared" si="23"/>
        <v>18</v>
      </c>
      <c r="O57" s="75">
        <f t="shared" si="23"/>
        <v>18</v>
      </c>
      <c r="P57" s="75">
        <f t="shared" si="23"/>
        <v>18</v>
      </c>
      <c r="Q57" s="75">
        <f t="shared" si="23"/>
        <v>20</v>
      </c>
      <c r="R57" s="75">
        <f t="shared" si="23"/>
        <v>18</v>
      </c>
      <c r="S57" s="75">
        <f t="shared" si="23"/>
        <v>16</v>
      </c>
      <c r="T57" s="75">
        <f t="shared" si="23"/>
        <v>16</v>
      </c>
      <c r="U57" s="75">
        <f t="shared" si="23"/>
        <v>20</v>
      </c>
      <c r="V57" s="75">
        <f t="shared" si="23"/>
        <v>20</v>
      </c>
      <c r="W57" s="75">
        <f t="shared" si="23"/>
        <v>20</v>
      </c>
      <c r="X57" s="75">
        <f t="shared" si="23"/>
        <v>20</v>
      </c>
      <c r="Y57" s="75">
        <f t="shared" si="23"/>
        <v>20</v>
      </c>
    </row>
    <row r="58" spans="2:26" ht="4.5" hidden="1" customHeight="1" x14ac:dyDescent="0.25">
      <c r="B58" s="290"/>
      <c r="C58" s="75"/>
      <c r="D58" s="294"/>
      <c r="E58" s="82"/>
      <c r="F58" s="294"/>
      <c r="G58" s="75"/>
      <c r="H58" s="75"/>
      <c r="I58" s="75"/>
      <c r="J58" s="75"/>
      <c r="K58" s="75"/>
      <c r="L58" s="75"/>
      <c r="M58" s="75"/>
      <c r="N58" s="75"/>
      <c r="O58" s="75"/>
      <c r="P58" s="75"/>
      <c r="Q58" s="75"/>
      <c r="R58" s="75"/>
      <c r="S58" s="75"/>
      <c r="T58" s="75"/>
      <c r="U58" s="75"/>
      <c r="V58" s="75"/>
      <c r="W58" s="75"/>
      <c r="X58" s="75"/>
      <c r="Y58" s="75"/>
    </row>
    <row r="59" spans="2:26" s="303" customFormat="1" ht="11.4" hidden="1" x14ac:dyDescent="0.2">
      <c r="B59" s="305" t="s">
        <v>229</v>
      </c>
      <c r="C59" s="306">
        <f>C54</f>
        <v>26</v>
      </c>
      <c r="D59" s="307"/>
      <c r="E59" s="307" t="e">
        <f>#REF!+E54</f>
        <v>#REF!</v>
      </c>
      <c r="F59" s="307" t="e">
        <f t="shared" ref="F59:R59" si="24">E59+F54</f>
        <v>#REF!</v>
      </c>
      <c r="G59" s="307" t="e">
        <f t="shared" si="24"/>
        <v>#REF!</v>
      </c>
      <c r="H59" s="307" t="e">
        <f t="shared" si="24"/>
        <v>#REF!</v>
      </c>
      <c r="I59" s="307" t="e">
        <f t="shared" si="24"/>
        <v>#REF!</v>
      </c>
      <c r="J59" s="307" t="e">
        <f t="shared" si="24"/>
        <v>#REF!</v>
      </c>
      <c r="K59" s="307" t="e">
        <f t="shared" si="24"/>
        <v>#REF!</v>
      </c>
      <c r="L59" s="307" t="e">
        <f t="shared" si="24"/>
        <v>#REF!</v>
      </c>
      <c r="M59" s="307" t="e">
        <f t="shared" si="24"/>
        <v>#REF!</v>
      </c>
      <c r="N59" s="307" t="e">
        <f t="shared" si="24"/>
        <v>#REF!</v>
      </c>
      <c r="O59" s="307" t="e">
        <f t="shared" si="24"/>
        <v>#REF!</v>
      </c>
      <c r="P59" s="307" t="e">
        <f t="shared" si="24"/>
        <v>#REF!</v>
      </c>
      <c r="Q59" s="307" t="e">
        <f t="shared" si="24"/>
        <v>#REF!</v>
      </c>
      <c r="R59" s="307" t="e">
        <f t="shared" si="24"/>
        <v>#REF!</v>
      </c>
      <c r="S59" s="306"/>
      <c r="T59" s="306"/>
      <c r="U59" s="306"/>
      <c r="V59" s="306"/>
      <c r="W59" s="306"/>
      <c r="X59" s="306"/>
      <c r="Y59" s="306"/>
    </row>
    <row r="60" spans="2:26" s="303" customFormat="1" ht="11.4" hidden="1" x14ac:dyDescent="0.2">
      <c r="B60" s="308" t="s">
        <v>230</v>
      </c>
      <c r="C60" s="306">
        <f>C55</f>
        <v>26</v>
      </c>
      <c r="D60" s="307"/>
      <c r="E60" s="307" t="e">
        <f>#REF!+E55</f>
        <v>#REF!</v>
      </c>
      <c r="F60" s="307" t="e">
        <f t="shared" ref="F60:R60" si="25">E60+F55</f>
        <v>#REF!</v>
      </c>
      <c r="G60" s="307" t="e">
        <f t="shared" si="25"/>
        <v>#REF!</v>
      </c>
      <c r="H60" s="307" t="e">
        <f t="shared" si="25"/>
        <v>#REF!</v>
      </c>
      <c r="I60" s="307" t="e">
        <f t="shared" si="25"/>
        <v>#REF!</v>
      </c>
      <c r="J60" s="307" t="e">
        <f t="shared" si="25"/>
        <v>#REF!</v>
      </c>
      <c r="K60" s="307" t="e">
        <f t="shared" si="25"/>
        <v>#REF!</v>
      </c>
      <c r="L60" s="307" t="e">
        <f t="shared" si="25"/>
        <v>#REF!</v>
      </c>
      <c r="M60" s="307" t="e">
        <f t="shared" si="25"/>
        <v>#REF!</v>
      </c>
      <c r="N60" s="307" t="e">
        <f t="shared" si="25"/>
        <v>#REF!</v>
      </c>
      <c r="O60" s="307" t="e">
        <f t="shared" si="25"/>
        <v>#REF!</v>
      </c>
      <c r="P60" s="307" t="e">
        <f t="shared" si="25"/>
        <v>#REF!</v>
      </c>
      <c r="Q60" s="307" t="e">
        <f t="shared" si="25"/>
        <v>#REF!</v>
      </c>
      <c r="R60" s="307" t="e">
        <f t="shared" si="25"/>
        <v>#REF!</v>
      </c>
      <c r="S60" s="306"/>
      <c r="T60" s="306"/>
      <c r="U60" s="306"/>
      <c r="V60" s="306"/>
      <c r="W60" s="306"/>
      <c r="X60" s="306"/>
      <c r="Y60" s="306"/>
    </row>
    <row r="61" spans="2:26" hidden="1" x14ac:dyDescent="0.25">
      <c r="G61" s="278"/>
      <c r="H61" s="278"/>
      <c r="I61" s="278"/>
      <c r="J61" s="278"/>
      <c r="K61" s="278">
        <v>42614</v>
      </c>
      <c r="L61" s="278">
        <v>42644</v>
      </c>
      <c r="M61" s="278">
        <v>42675</v>
      </c>
      <c r="N61" s="278">
        <v>42705</v>
      </c>
    </row>
    <row r="62" spans="2:26" hidden="1" x14ac:dyDescent="0.25">
      <c r="F62" t="s">
        <v>231</v>
      </c>
      <c r="K62" t="e">
        <f>J59-J60</f>
        <v>#REF!</v>
      </c>
      <c r="L62" t="e">
        <f>K59-K60</f>
        <v>#REF!</v>
      </c>
      <c r="M62" t="e">
        <f>L59-L60</f>
        <v>#REF!</v>
      </c>
      <c r="N62" t="e">
        <f>M59-M60</f>
        <v>#REF!</v>
      </c>
    </row>
    <row r="63" spans="2:26" x14ac:dyDescent="0.25">
      <c r="G63">
        <f>C53+G53</f>
        <v>32</v>
      </c>
      <c r="H63">
        <f t="shared" ref="H63:Y63" si="26">G63+H53</f>
        <v>44</v>
      </c>
      <c r="I63">
        <f t="shared" si="26"/>
        <v>58</v>
      </c>
      <c r="J63">
        <f t="shared" si="26"/>
        <v>72</v>
      </c>
      <c r="K63">
        <f t="shared" si="26"/>
        <v>86</v>
      </c>
      <c r="L63">
        <f t="shared" si="26"/>
        <v>100</v>
      </c>
      <c r="M63" s="203">
        <f t="shared" si="26"/>
        <v>120</v>
      </c>
      <c r="N63">
        <f t="shared" si="26"/>
        <v>138</v>
      </c>
      <c r="O63">
        <f t="shared" si="26"/>
        <v>160</v>
      </c>
      <c r="P63">
        <f t="shared" si="26"/>
        <v>182</v>
      </c>
      <c r="Q63">
        <f t="shared" si="26"/>
        <v>202</v>
      </c>
      <c r="R63">
        <f t="shared" si="26"/>
        <v>222</v>
      </c>
      <c r="S63">
        <f t="shared" si="26"/>
        <v>246</v>
      </c>
      <c r="T63">
        <f t="shared" si="26"/>
        <v>270</v>
      </c>
      <c r="U63">
        <f t="shared" si="26"/>
        <v>282</v>
      </c>
      <c r="V63">
        <f t="shared" si="26"/>
        <v>294</v>
      </c>
      <c r="W63">
        <f t="shared" si="26"/>
        <v>314</v>
      </c>
      <c r="X63">
        <f t="shared" si="26"/>
        <v>330</v>
      </c>
      <c r="Y63">
        <f t="shared" si="26"/>
        <v>350</v>
      </c>
    </row>
    <row r="100" spans="2:26" x14ac:dyDescent="0.25">
      <c r="B100" s="280" t="s">
        <v>218</v>
      </c>
      <c r="C100" s="75"/>
      <c r="D100" s="75">
        <f t="shared" ref="D100:Z100" si="27">SUM(D25:D26)*4</f>
        <v>0</v>
      </c>
      <c r="E100" s="75">
        <f t="shared" si="27"/>
        <v>0</v>
      </c>
      <c r="F100" s="75">
        <f t="shared" si="27"/>
        <v>48</v>
      </c>
      <c r="G100" s="75">
        <f t="shared" si="27"/>
        <v>24</v>
      </c>
      <c r="H100" s="75">
        <f t="shared" si="27"/>
        <v>64</v>
      </c>
      <c r="I100" s="75">
        <f t="shared" si="27"/>
        <v>104</v>
      </c>
      <c r="J100" s="75">
        <f t="shared" si="27"/>
        <v>104</v>
      </c>
      <c r="K100" s="75">
        <f t="shared" si="27"/>
        <v>112</v>
      </c>
      <c r="L100" s="75">
        <f t="shared" si="27"/>
        <v>144</v>
      </c>
      <c r="M100" s="75">
        <f t="shared" si="27"/>
        <v>152</v>
      </c>
      <c r="N100" s="75">
        <f t="shared" si="27"/>
        <v>144</v>
      </c>
      <c r="O100" s="75">
        <f t="shared" si="27"/>
        <v>144</v>
      </c>
      <c r="P100" s="75">
        <f t="shared" si="27"/>
        <v>152</v>
      </c>
      <c r="Q100" s="75">
        <f t="shared" si="27"/>
        <v>152</v>
      </c>
      <c r="R100" s="75">
        <f t="shared" si="27"/>
        <v>160</v>
      </c>
      <c r="S100" s="75">
        <f t="shared" si="27"/>
        <v>168</v>
      </c>
      <c r="T100" s="75">
        <f t="shared" si="27"/>
        <v>160</v>
      </c>
      <c r="U100" s="75">
        <f t="shared" si="27"/>
        <v>112</v>
      </c>
      <c r="V100" s="75">
        <f t="shared" si="27"/>
        <v>128</v>
      </c>
      <c r="W100" s="75">
        <f t="shared" si="27"/>
        <v>160</v>
      </c>
      <c r="X100" s="75">
        <f t="shared" si="27"/>
        <v>144</v>
      </c>
      <c r="Y100" s="75">
        <f t="shared" si="27"/>
        <v>160</v>
      </c>
      <c r="Z100" s="75">
        <f t="shared" si="27"/>
        <v>128</v>
      </c>
    </row>
  </sheetData>
  <pageMargins left="0.7" right="0.7" top="0.75" bottom="0.75"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filterMode="1">
    <tabColor theme="9"/>
  </sheetPr>
  <dimension ref="A1:K68"/>
  <sheetViews>
    <sheetView topLeftCell="A10" workbookViewId="0">
      <selection activeCell="AI20" sqref="AI20"/>
    </sheetView>
  </sheetViews>
  <sheetFormatPr baseColWidth="10" defaultColWidth="9" defaultRowHeight="13.8" x14ac:dyDescent="0.25"/>
  <cols>
    <col min="1" max="1" width="4.59765625" customWidth="1"/>
    <col min="2" max="2" width="6" customWidth="1"/>
    <col min="3" max="3" width="8.8984375" customWidth="1"/>
    <col min="4" max="4" width="12.5" customWidth="1"/>
    <col min="5" max="5" width="17.5" customWidth="1"/>
    <col min="6" max="6" width="39.3984375" customWidth="1"/>
    <col min="7" max="7" width="7.19921875" customWidth="1"/>
    <col min="8" max="8" width="11.69921875" customWidth="1"/>
    <col min="9" max="9" width="10.8984375" customWidth="1"/>
    <col min="10" max="10" width="7.19921875" customWidth="1"/>
    <col min="11" max="11" width="65.3984375" customWidth="1"/>
  </cols>
  <sheetData>
    <row r="1" spans="1:11" ht="17.399999999999999" x14ac:dyDescent="0.3">
      <c r="F1" s="87" t="s">
        <v>47</v>
      </c>
    </row>
    <row r="2" spans="1:11" ht="15.6" x14ac:dyDescent="0.3">
      <c r="F2" s="88" t="s">
        <v>48</v>
      </c>
    </row>
    <row r="3" spans="1:11" ht="15.6" x14ac:dyDescent="0.3">
      <c r="F3" s="89" t="s">
        <v>49</v>
      </c>
      <c r="H3" s="90" t="s">
        <v>50</v>
      </c>
      <c r="I3" s="93"/>
      <c r="J3" s="91"/>
      <c r="K3" s="108" t="s">
        <v>63</v>
      </c>
    </row>
    <row r="4" spans="1:11" ht="14.4" x14ac:dyDescent="0.3">
      <c r="A4" s="91"/>
      <c r="B4" s="92" t="s">
        <v>51</v>
      </c>
      <c r="C4" s="93"/>
      <c r="D4" s="93"/>
      <c r="E4" s="93"/>
      <c r="F4" s="94"/>
      <c r="G4" s="95">
        <v>1</v>
      </c>
      <c r="H4" s="208" t="s">
        <v>52</v>
      </c>
      <c r="I4" s="93"/>
      <c r="J4" s="109" t="s">
        <v>64</v>
      </c>
      <c r="K4" s="209" t="s">
        <v>65</v>
      </c>
    </row>
    <row r="5" spans="1:11" ht="14.4" x14ac:dyDescent="0.3">
      <c r="A5" s="91"/>
      <c r="B5" s="92" t="s">
        <v>53</v>
      </c>
      <c r="C5" s="96"/>
      <c r="D5" s="96"/>
      <c r="E5" s="96"/>
      <c r="F5" s="94"/>
      <c r="G5" s="97">
        <v>2</v>
      </c>
      <c r="H5" s="210" t="s">
        <v>54</v>
      </c>
      <c r="I5" s="106"/>
      <c r="J5" s="110" t="s">
        <v>66</v>
      </c>
      <c r="K5" s="209" t="s">
        <v>67</v>
      </c>
    </row>
    <row r="6" spans="1:11" ht="14.4" x14ac:dyDescent="0.3">
      <c r="A6" s="91"/>
      <c r="B6" s="92" t="s">
        <v>92</v>
      </c>
      <c r="C6" s="93"/>
      <c r="D6" s="93"/>
      <c r="E6" s="93"/>
      <c r="F6" s="93"/>
      <c r="G6" s="98">
        <v>3</v>
      </c>
      <c r="H6" s="208" t="s">
        <v>55</v>
      </c>
      <c r="I6" s="106"/>
      <c r="J6" s="111" t="s">
        <v>68</v>
      </c>
      <c r="K6" s="209" t="s">
        <v>69</v>
      </c>
    </row>
    <row r="7" spans="1:11" ht="14.4" x14ac:dyDescent="0.3">
      <c r="A7" s="91"/>
      <c r="B7" s="92"/>
      <c r="C7" s="93"/>
      <c r="D7" s="93"/>
      <c r="E7" s="93"/>
      <c r="F7" s="93"/>
      <c r="G7" s="99"/>
      <c r="H7" s="208"/>
      <c r="I7" s="106"/>
      <c r="J7" s="112" t="s">
        <v>70</v>
      </c>
      <c r="K7" s="209" t="s">
        <v>71</v>
      </c>
    </row>
    <row r="8" spans="1:11" ht="14.4" x14ac:dyDescent="0.3">
      <c r="A8" s="100"/>
      <c r="B8" s="101"/>
      <c r="C8" s="102"/>
      <c r="D8" s="102"/>
      <c r="E8" s="102"/>
      <c r="F8" s="102"/>
      <c r="G8" s="103"/>
      <c r="H8" s="211"/>
      <c r="I8" s="107"/>
      <c r="J8" s="113"/>
      <c r="K8" s="212"/>
    </row>
    <row r="9" spans="1:11" ht="24" x14ac:dyDescent="0.25">
      <c r="A9" s="104" t="s">
        <v>56</v>
      </c>
      <c r="B9" s="104" t="s">
        <v>57</v>
      </c>
      <c r="C9" s="105" t="s">
        <v>58</v>
      </c>
      <c r="D9" s="105" t="s">
        <v>75</v>
      </c>
      <c r="E9" s="104" t="s">
        <v>76</v>
      </c>
      <c r="F9" s="104" t="s">
        <v>59</v>
      </c>
      <c r="G9" s="104" t="s">
        <v>60</v>
      </c>
      <c r="H9" s="104" t="s">
        <v>61</v>
      </c>
      <c r="I9" s="105" t="s">
        <v>62</v>
      </c>
      <c r="J9" s="104" t="s">
        <v>72</v>
      </c>
      <c r="K9" s="104" t="s">
        <v>73</v>
      </c>
    </row>
    <row r="10" spans="1:11" ht="96" x14ac:dyDescent="0.25">
      <c r="A10" s="114">
        <v>1</v>
      </c>
      <c r="B10" s="115" t="s">
        <v>83</v>
      </c>
      <c r="C10" s="213">
        <v>42515</v>
      </c>
      <c r="D10" s="213" t="s">
        <v>77</v>
      </c>
      <c r="E10" s="214" t="s">
        <v>86</v>
      </c>
      <c r="F10" s="123" t="s">
        <v>110</v>
      </c>
      <c r="G10" s="215">
        <v>2</v>
      </c>
      <c r="H10" s="214" t="s">
        <v>79</v>
      </c>
      <c r="I10" s="213"/>
      <c r="J10" s="216" t="s">
        <v>68</v>
      </c>
      <c r="K10" s="116" t="s">
        <v>282</v>
      </c>
    </row>
    <row r="11" spans="1:11" ht="84" x14ac:dyDescent="0.25">
      <c r="A11" s="114">
        <v>2</v>
      </c>
      <c r="B11" s="115" t="s">
        <v>83</v>
      </c>
      <c r="C11" s="213">
        <v>42515</v>
      </c>
      <c r="D11" s="213" t="s">
        <v>77</v>
      </c>
      <c r="E11" s="214" t="s">
        <v>87</v>
      </c>
      <c r="F11" s="123" t="s">
        <v>88</v>
      </c>
      <c r="G11" s="215">
        <v>2</v>
      </c>
      <c r="H11" s="214" t="s">
        <v>79</v>
      </c>
      <c r="I11" s="213"/>
      <c r="J11" s="216" t="s">
        <v>66</v>
      </c>
      <c r="K11" s="116" t="s">
        <v>283</v>
      </c>
    </row>
    <row r="12" spans="1:11" ht="72" x14ac:dyDescent="0.25">
      <c r="A12" s="114">
        <v>3</v>
      </c>
      <c r="B12" s="115" t="s">
        <v>83</v>
      </c>
      <c r="C12" s="213">
        <v>42515</v>
      </c>
      <c r="D12" s="213" t="s">
        <v>77</v>
      </c>
      <c r="E12" s="214" t="s">
        <v>90</v>
      </c>
      <c r="F12" s="123" t="s">
        <v>82</v>
      </c>
      <c r="G12" s="215">
        <v>2</v>
      </c>
      <c r="H12" s="214" t="s">
        <v>79</v>
      </c>
      <c r="I12" s="213">
        <v>42579</v>
      </c>
      <c r="J12" s="216" t="s">
        <v>66</v>
      </c>
      <c r="K12" s="116" t="s">
        <v>284</v>
      </c>
    </row>
    <row r="13" spans="1:11" ht="132" x14ac:dyDescent="0.25">
      <c r="A13" s="114">
        <v>4</v>
      </c>
      <c r="B13" s="115" t="s">
        <v>74</v>
      </c>
      <c r="C13" s="213">
        <v>42515</v>
      </c>
      <c r="D13" s="213" t="s">
        <v>77</v>
      </c>
      <c r="E13" s="214" t="s">
        <v>85</v>
      </c>
      <c r="F13" s="123" t="s">
        <v>89</v>
      </c>
      <c r="G13" s="215">
        <v>1</v>
      </c>
      <c r="H13" s="214" t="s">
        <v>143</v>
      </c>
      <c r="I13" s="213"/>
      <c r="J13" s="216" t="s">
        <v>285</v>
      </c>
      <c r="K13" s="117" t="s">
        <v>286</v>
      </c>
    </row>
    <row r="14" spans="1:11" ht="60" x14ac:dyDescent="0.25">
      <c r="A14" s="114">
        <v>5</v>
      </c>
      <c r="B14" s="115" t="s">
        <v>83</v>
      </c>
      <c r="C14" s="213">
        <v>42515</v>
      </c>
      <c r="D14" s="213" t="s">
        <v>78</v>
      </c>
      <c r="E14" s="214"/>
      <c r="F14" s="123" t="s">
        <v>288</v>
      </c>
      <c r="G14" s="215">
        <v>1</v>
      </c>
      <c r="H14" s="214" t="s">
        <v>79</v>
      </c>
      <c r="I14" s="213">
        <v>42579</v>
      </c>
      <c r="J14" s="216" t="s">
        <v>68</v>
      </c>
      <c r="K14" s="116" t="s">
        <v>287</v>
      </c>
    </row>
    <row r="15" spans="1:11" ht="24" hidden="1" x14ac:dyDescent="0.25">
      <c r="A15" s="114">
        <v>6</v>
      </c>
      <c r="B15" s="115" t="s">
        <v>83</v>
      </c>
      <c r="C15" s="213">
        <v>42515</v>
      </c>
      <c r="D15" s="213" t="s">
        <v>78</v>
      </c>
      <c r="E15" s="214"/>
      <c r="F15" s="123" t="s">
        <v>84</v>
      </c>
      <c r="G15" s="215">
        <v>1</v>
      </c>
      <c r="H15" s="214" t="s">
        <v>79</v>
      </c>
      <c r="I15" s="213">
        <v>42529</v>
      </c>
      <c r="J15" s="216" t="s">
        <v>70</v>
      </c>
      <c r="K15" s="116" t="s">
        <v>189</v>
      </c>
    </row>
    <row r="16" spans="1:11" ht="36" x14ac:dyDescent="0.25">
      <c r="A16" s="114">
        <v>13</v>
      </c>
      <c r="B16" s="115" t="s">
        <v>74</v>
      </c>
      <c r="C16" s="213">
        <v>42528</v>
      </c>
      <c r="D16" s="213"/>
      <c r="E16" s="214" t="s">
        <v>190</v>
      </c>
      <c r="F16" s="123" t="s">
        <v>265</v>
      </c>
      <c r="G16" s="215">
        <v>1</v>
      </c>
      <c r="H16" s="214" t="s">
        <v>266</v>
      </c>
      <c r="I16" s="213">
        <v>42537</v>
      </c>
      <c r="J16" s="216" t="s">
        <v>285</v>
      </c>
      <c r="K16" s="116" t="s">
        <v>267</v>
      </c>
    </row>
    <row r="17" spans="1:11" x14ac:dyDescent="0.25">
      <c r="A17" s="114">
        <v>15</v>
      </c>
      <c r="B17" s="115" t="s">
        <v>74</v>
      </c>
      <c r="C17" s="213">
        <v>42535</v>
      </c>
      <c r="D17" s="213"/>
      <c r="E17" s="214" t="s">
        <v>268</v>
      </c>
      <c r="F17" s="123" t="s">
        <v>269</v>
      </c>
      <c r="G17" s="215">
        <v>1</v>
      </c>
      <c r="H17" s="214" t="s">
        <v>266</v>
      </c>
      <c r="I17" s="213">
        <v>42535</v>
      </c>
      <c r="J17" s="216" t="s">
        <v>285</v>
      </c>
      <c r="K17" s="116"/>
    </row>
    <row r="18" spans="1:11" ht="36" x14ac:dyDescent="0.25">
      <c r="A18" s="114">
        <v>7</v>
      </c>
      <c r="B18" s="115" t="s">
        <v>83</v>
      </c>
      <c r="C18" s="213">
        <v>42515</v>
      </c>
      <c r="D18" s="213" t="s">
        <v>81</v>
      </c>
      <c r="E18" s="214"/>
      <c r="F18" s="123" t="s">
        <v>80</v>
      </c>
      <c r="G18" s="215">
        <v>3</v>
      </c>
      <c r="H18" s="214" t="s">
        <v>79</v>
      </c>
      <c r="I18" s="213">
        <v>42549</v>
      </c>
      <c r="J18" s="216" t="s">
        <v>285</v>
      </c>
      <c r="K18" s="116" t="s">
        <v>270</v>
      </c>
    </row>
    <row r="19" spans="1:11" x14ac:dyDescent="0.25">
      <c r="A19" s="114">
        <v>8</v>
      </c>
      <c r="B19" s="115" t="s">
        <v>83</v>
      </c>
      <c r="C19" s="213">
        <v>42515</v>
      </c>
      <c r="D19" s="213" t="s">
        <v>81</v>
      </c>
      <c r="E19" s="214"/>
      <c r="F19" s="123" t="s">
        <v>108</v>
      </c>
      <c r="G19" s="215">
        <v>3</v>
      </c>
      <c r="H19" s="214" t="s">
        <v>79</v>
      </c>
      <c r="I19" s="213"/>
      <c r="J19" s="216" t="s">
        <v>285</v>
      </c>
      <c r="K19" s="116"/>
    </row>
    <row r="20" spans="1:11" ht="24" x14ac:dyDescent="0.25">
      <c r="A20" s="114">
        <v>9</v>
      </c>
      <c r="B20" s="115" t="s">
        <v>83</v>
      </c>
      <c r="C20" s="213">
        <v>42515</v>
      </c>
      <c r="D20" s="213" t="s">
        <v>77</v>
      </c>
      <c r="E20" s="214" t="s">
        <v>85</v>
      </c>
      <c r="F20" s="123" t="s">
        <v>91</v>
      </c>
      <c r="G20" s="215">
        <v>3</v>
      </c>
      <c r="H20" s="214" t="s">
        <v>79</v>
      </c>
      <c r="I20" s="213"/>
      <c r="J20" s="216" t="s">
        <v>68</v>
      </c>
      <c r="K20" s="116" t="s">
        <v>109</v>
      </c>
    </row>
    <row r="21" spans="1:11" ht="24" x14ac:dyDescent="0.25">
      <c r="A21" s="114">
        <v>10</v>
      </c>
      <c r="B21" s="115" t="s">
        <v>83</v>
      </c>
      <c r="C21" s="213">
        <v>42515</v>
      </c>
      <c r="D21" s="213"/>
      <c r="E21" s="214"/>
      <c r="F21" s="123" t="s">
        <v>107</v>
      </c>
      <c r="G21" s="215">
        <v>3</v>
      </c>
      <c r="H21" s="214" t="s">
        <v>93</v>
      </c>
      <c r="I21" s="213">
        <v>42587</v>
      </c>
      <c r="J21" s="216" t="s">
        <v>285</v>
      </c>
      <c r="K21" s="116" t="s">
        <v>289</v>
      </c>
    </row>
    <row r="22" spans="1:11" ht="24" x14ac:dyDescent="0.25">
      <c r="A22" s="114">
        <v>11</v>
      </c>
      <c r="B22" s="115" t="s">
        <v>74</v>
      </c>
      <c r="C22" s="213">
        <v>42528</v>
      </c>
      <c r="D22" s="213"/>
      <c r="E22" s="214" t="s">
        <v>192</v>
      </c>
      <c r="F22" s="123" t="s">
        <v>193</v>
      </c>
      <c r="G22" s="215">
        <v>3</v>
      </c>
      <c r="H22" s="214" t="s">
        <v>79</v>
      </c>
      <c r="I22" s="213">
        <v>42562</v>
      </c>
      <c r="J22" s="216" t="s">
        <v>68</v>
      </c>
      <c r="K22" s="116" t="s">
        <v>271</v>
      </c>
    </row>
    <row r="23" spans="1:11" ht="24" x14ac:dyDescent="0.25">
      <c r="A23" s="114">
        <v>12</v>
      </c>
      <c r="B23" s="115" t="s">
        <v>74</v>
      </c>
      <c r="C23" s="213">
        <v>42528</v>
      </c>
      <c r="D23" s="213"/>
      <c r="E23" s="214" t="s">
        <v>194</v>
      </c>
      <c r="F23" s="123" t="s">
        <v>195</v>
      </c>
      <c r="G23" s="215">
        <v>3</v>
      </c>
      <c r="H23" s="214" t="s">
        <v>191</v>
      </c>
      <c r="I23" s="213">
        <v>42562</v>
      </c>
      <c r="J23" s="216" t="s">
        <v>68</v>
      </c>
      <c r="K23" s="116" t="s">
        <v>272</v>
      </c>
    </row>
    <row r="24" spans="1:11" ht="48" x14ac:dyDescent="0.25">
      <c r="A24" s="114">
        <v>14</v>
      </c>
      <c r="B24" s="115" t="s">
        <v>83</v>
      </c>
      <c r="C24" s="213">
        <v>42535</v>
      </c>
      <c r="D24" s="213" t="s">
        <v>273</v>
      </c>
      <c r="E24" s="214"/>
      <c r="F24" s="123" t="s">
        <v>274</v>
      </c>
      <c r="G24" s="215">
        <v>1</v>
      </c>
      <c r="H24" s="214" t="s">
        <v>275</v>
      </c>
      <c r="I24" s="213">
        <v>42577</v>
      </c>
      <c r="J24" s="216" t="s">
        <v>285</v>
      </c>
      <c r="K24" s="116" t="s">
        <v>276</v>
      </c>
    </row>
    <row r="25" spans="1:11" ht="24" x14ac:dyDescent="0.25">
      <c r="A25" s="114">
        <v>15</v>
      </c>
      <c r="B25" s="115" t="s">
        <v>74</v>
      </c>
      <c r="C25" s="213">
        <v>42542</v>
      </c>
      <c r="D25" s="213"/>
      <c r="E25" s="214" t="s">
        <v>277</v>
      </c>
      <c r="F25" s="123" t="s">
        <v>278</v>
      </c>
      <c r="G25" s="215">
        <v>1</v>
      </c>
      <c r="H25" s="214" t="s">
        <v>266</v>
      </c>
      <c r="I25" s="213">
        <v>42544</v>
      </c>
      <c r="J25" s="216" t="s">
        <v>66</v>
      </c>
      <c r="K25" s="116" t="s">
        <v>279</v>
      </c>
    </row>
    <row r="26" spans="1:11" ht="39.75" customHeight="1" x14ac:dyDescent="0.25">
      <c r="A26" s="114"/>
      <c r="B26" s="115" t="s">
        <v>74</v>
      </c>
      <c r="C26" s="213">
        <v>42542</v>
      </c>
      <c r="D26" s="213" t="s">
        <v>280</v>
      </c>
      <c r="E26" s="214"/>
      <c r="F26" s="123" t="s">
        <v>281</v>
      </c>
      <c r="G26" s="215">
        <v>3</v>
      </c>
      <c r="H26" s="214" t="s">
        <v>79</v>
      </c>
      <c r="I26" s="213">
        <v>42563</v>
      </c>
      <c r="J26" s="216" t="s">
        <v>66</v>
      </c>
      <c r="K26" s="116"/>
    </row>
    <row r="27" spans="1:11" x14ac:dyDescent="0.25">
      <c r="A27" s="114"/>
      <c r="B27" s="115"/>
      <c r="C27" s="213"/>
      <c r="D27" s="213"/>
      <c r="E27" s="214"/>
      <c r="F27" s="123"/>
      <c r="G27" s="215"/>
      <c r="H27" s="214"/>
      <c r="I27" s="213"/>
      <c r="J27" s="216"/>
      <c r="K27" s="116"/>
    </row>
    <row r="28" spans="1:11" x14ac:dyDescent="0.25">
      <c r="A28" s="114"/>
      <c r="B28" s="115"/>
      <c r="C28" s="213"/>
      <c r="D28" s="213"/>
      <c r="E28" s="214"/>
      <c r="F28" s="123"/>
      <c r="G28" s="215"/>
      <c r="H28" s="214"/>
      <c r="I28" s="213"/>
      <c r="J28" s="216"/>
      <c r="K28" s="116"/>
    </row>
    <row r="29" spans="1:11" x14ac:dyDescent="0.25">
      <c r="A29" s="114"/>
      <c r="B29" s="115"/>
      <c r="C29" s="213"/>
      <c r="D29" s="213"/>
      <c r="E29" s="214"/>
      <c r="F29" s="123"/>
      <c r="G29" s="215"/>
      <c r="H29" s="214"/>
      <c r="I29" s="213"/>
      <c r="J29" s="216"/>
      <c r="K29" s="116"/>
    </row>
    <row r="30" spans="1:11" x14ac:dyDescent="0.25">
      <c r="A30" s="114"/>
      <c r="B30" s="115"/>
      <c r="C30" s="213"/>
      <c r="D30" s="213"/>
      <c r="E30" s="214"/>
      <c r="F30" s="123"/>
      <c r="G30" s="215"/>
      <c r="H30" s="214"/>
      <c r="I30" s="213"/>
      <c r="J30" s="216"/>
      <c r="K30" s="116"/>
    </row>
    <row r="31" spans="1:11" x14ac:dyDescent="0.25">
      <c r="A31" s="114"/>
      <c r="B31" s="115"/>
      <c r="C31" s="213"/>
      <c r="D31" s="213"/>
      <c r="E31" s="214"/>
      <c r="F31" s="123"/>
      <c r="G31" s="215"/>
      <c r="H31" s="214"/>
      <c r="I31" s="213"/>
      <c r="J31" s="216"/>
      <c r="K31" s="116"/>
    </row>
    <row r="32" spans="1:11" x14ac:dyDescent="0.25">
      <c r="A32" s="114"/>
      <c r="B32" s="115"/>
      <c r="C32" s="213"/>
      <c r="D32" s="213"/>
      <c r="E32" s="214"/>
      <c r="F32" s="123"/>
      <c r="G32" s="215"/>
      <c r="H32" s="214"/>
      <c r="I32" s="213"/>
      <c r="J32" s="216"/>
      <c r="K32" s="116"/>
    </row>
    <row r="33" spans="1:11" x14ac:dyDescent="0.25">
      <c r="A33" s="114"/>
      <c r="B33" s="115"/>
      <c r="C33" s="213"/>
      <c r="D33" s="213"/>
      <c r="E33" s="214"/>
      <c r="F33" s="123"/>
      <c r="G33" s="215"/>
      <c r="H33" s="214"/>
      <c r="I33" s="213"/>
      <c r="J33" s="216"/>
      <c r="K33" s="116"/>
    </row>
    <row r="34" spans="1:11" x14ac:dyDescent="0.25">
      <c r="A34" s="114"/>
      <c r="B34" s="115"/>
      <c r="C34" s="213"/>
      <c r="D34" s="213"/>
      <c r="E34" s="214"/>
      <c r="F34" s="123"/>
      <c r="G34" s="215"/>
      <c r="H34" s="214"/>
      <c r="I34" s="213"/>
      <c r="J34" s="216"/>
      <c r="K34" s="116"/>
    </row>
    <row r="35" spans="1:11" x14ac:dyDescent="0.25">
      <c r="A35" s="114"/>
      <c r="B35" s="115"/>
      <c r="C35" s="213"/>
      <c r="D35" s="213"/>
      <c r="E35" s="214"/>
      <c r="F35" s="123"/>
      <c r="G35" s="215"/>
      <c r="H35" s="214"/>
      <c r="I35" s="213"/>
      <c r="J35" s="216"/>
      <c r="K35" s="116"/>
    </row>
    <row r="36" spans="1:11" x14ac:dyDescent="0.25">
      <c r="A36" s="114"/>
      <c r="B36" s="115"/>
      <c r="C36" s="213"/>
      <c r="D36" s="213"/>
      <c r="E36" s="214"/>
      <c r="F36" s="123"/>
      <c r="G36" s="215"/>
      <c r="H36" s="214"/>
      <c r="I36" s="213"/>
      <c r="J36" s="216"/>
      <c r="K36" s="116"/>
    </row>
    <row r="37" spans="1:11" x14ac:dyDescent="0.25">
      <c r="A37" s="114"/>
      <c r="B37" s="115"/>
      <c r="C37" s="213"/>
      <c r="D37" s="213"/>
      <c r="E37" s="214"/>
      <c r="F37" s="123"/>
      <c r="G37" s="215"/>
      <c r="H37" s="214"/>
      <c r="I37" s="213"/>
      <c r="J37" s="216"/>
      <c r="K37" s="116"/>
    </row>
    <row r="38" spans="1:11" x14ac:dyDescent="0.25">
      <c r="A38" s="114"/>
      <c r="B38" s="115"/>
      <c r="C38" s="213"/>
      <c r="D38" s="213"/>
      <c r="E38" s="214"/>
      <c r="F38" s="123"/>
      <c r="G38" s="215"/>
      <c r="H38" s="214"/>
      <c r="I38" s="213"/>
      <c r="J38" s="216"/>
      <c r="K38" s="116"/>
    </row>
    <row r="39" spans="1:11" x14ac:dyDescent="0.25">
      <c r="A39" s="114"/>
      <c r="B39" s="115"/>
      <c r="C39" s="213"/>
      <c r="D39" s="213"/>
      <c r="E39" s="214"/>
      <c r="F39" s="123"/>
      <c r="G39" s="215"/>
      <c r="H39" s="214"/>
      <c r="I39" s="213"/>
      <c r="J39" s="216"/>
      <c r="K39" s="116"/>
    </row>
    <row r="40" spans="1:11" x14ac:dyDescent="0.25">
      <c r="A40" s="114"/>
      <c r="B40" s="115"/>
      <c r="C40" s="213"/>
      <c r="D40" s="213"/>
      <c r="E40" s="214"/>
      <c r="F40" s="123"/>
      <c r="G40" s="215"/>
      <c r="H40" s="214"/>
      <c r="I40" s="213"/>
      <c r="J40" s="216"/>
      <c r="K40" s="116"/>
    </row>
    <row r="41" spans="1:11" x14ac:dyDescent="0.25">
      <c r="A41" s="114"/>
      <c r="B41" s="115"/>
      <c r="C41" s="213"/>
      <c r="D41" s="213"/>
      <c r="E41" s="214"/>
      <c r="F41" s="123"/>
      <c r="G41" s="215"/>
      <c r="H41" s="214"/>
      <c r="I41" s="213"/>
      <c r="J41" s="216"/>
      <c r="K41" s="116"/>
    </row>
    <row r="42" spans="1:11" x14ac:dyDescent="0.25">
      <c r="A42" s="114"/>
      <c r="B42" s="115"/>
      <c r="C42" s="213"/>
      <c r="D42" s="213"/>
      <c r="E42" s="214"/>
      <c r="F42" s="123"/>
      <c r="G42" s="215"/>
      <c r="H42" s="214"/>
      <c r="I42" s="213"/>
      <c r="J42" s="216"/>
      <c r="K42" s="116"/>
    </row>
    <row r="43" spans="1:11" x14ac:dyDescent="0.25">
      <c r="A43" s="114"/>
      <c r="B43" s="115"/>
      <c r="C43" s="213"/>
      <c r="D43" s="213"/>
      <c r="E43" s="214"/>
      <c r="F43" s="123"/>
      <c r="G43" s="215"/>
      <c r="H43" s="214"/>
      <c r="I43" s="213"/>
      <c r="J43" s="216"/>
      <c r="K43" s="116"/>
    </row>
    <row r="44" spans="1:11" x14ac:dyDescent="0.25">
      <c r="A44" s="114"/>
      <c r="B44" s="115"/>
      <c r="C44" s="213"/>
      <c r="D44" s="213"/>
      <c r="E44" s="214"/>
      <c r="F44" s="123"/>
      <c r="G44" s="215"/>
      <c r="H44" s="214"/>
      <c r="I44" s="213"/>
      <c r="J44" s="216"/>
      <c r="K44" s="116"/>
    </row>
    <row r="45" spans="1:11" x14ac:dyDescent="0.25">
      <c r="A45" s="114"/>
      <c r="B45" s="115"/>
      <c r="C45" s="213"/>
      <c r="D45" s="213"/>
      <c r="E45" s="214"/>
      <c r="F45" s="123"/>
      <c r="G45" s="215"/>
      <c r="H45" s="214"/>
      <c r="I45" s="213"/>
      <c r="J45" s="216"/>
      <c r="K45" s="116"/>
    </row>
    <row r="46" spans="1:11" x14ac:dyDescent="0.25">
      <c r="A46" s="114"/>
      <c r="B46" s="115"/>
      <c r="C46" s="213"/>
      <c r="D46" s="213"/>
      <c r="E46" s="214"/>
      <c r="F46" s="123"/>
      <c r="G46" s="215"/>
      <c r="H46" s="214"/>
      <c r="I46" s="213"/>
      <c r="J46" s="216"/>
      <c r="K46" s="116"/>
    </row>
    <row r="47" spans="1:11" x14ac:dyDescent="0.25">
      <c r="A47" s="114"/>
      <c r="B47" s="115"/>
      <c r="C47" s="213"/>
      <c r="D47" s="213"/>
      <c r="E47" s="214"/>
      <c r="F47" s="123"/>
      <c r="G47" s="215"/>
      <c r="H47" s="214"/>
      <c r="I47" s="213"/>
      <c r="J47" s="216"/>
      <c r="K47" s="116"/>
    </row>
    <row r="48" spans="1:11" x14ac:dyDescent="0.25">
      <c r="A48" s="114"/>
      <c r="B48" s="115"/>
      <c r="C48" s="213"/>
      <c r="D48" s="213"/>
      <c r="E48" s="214"/>
      <c r="F48" s="123"/>
      <c r="G48" s="215"/>
      <c r="H48" s="214"/>
      <c r="I48" s="213"/>
      <c r="J48" s="216"/>
      <c r="K48" s="116"/>
    </row>
    <row r="49" spans="1:11" x14ac:dyDescent="0.25">
      <c r="A49" s="114"/>
      <c r="B49" s="115"/>
      <c r="C49" s="213"/>
      <c r="D49" s="213"/>
      <c r="E49" s="214"/>
      <c r="F49" s="123"/>
      <c r="G49" s="215"/>
      <c r="H49" s="214"/>
      <c r="I49" s="213"/>
      <c r="J49" s="216"/>
      <c r="K49" s="116"/>
    </row>
    <row r="50" spans="1:11" x14ac:dyDescent="0.25">
      <c r="A50" s="114"/>
      <c r="B50" s="115"/>
      <c r="C50" s="213"/>
      <c r="D50" s="213"/>
      <c r="E50" s="214"/>
      <c r="F50" s="123"/>
      <c r="G50" s="215"/>
      <c r="H50" s="214"/>
      <c r="I50" s="213"/>
      <c r="J50" s="216"/>
      <c r="K50" s="116"/>
    </row>
    <row r="51" spans="1:11" x14ac:dyDescent="0.25">
      <c r="A51" s="114"/>
      <c r="B51" s="115"/>
      <c r="C51" s="213"/>
      <c r="D51" s="213"/>
      <c r="E51" s="214"/>
      <c r="F51" s="123"/>
      <c r="G51" s="215"/>
      <c r="H51" s="214"/>
      <c r="I51" s="213"/>
      <c r="J51" s="216"/>
      <c r="K51" s="116"/>
    </row>
    <row r="52" spans="1:11" x14ac:dyDescent="0.25">
      <c r="A52" s="114"/>
      <c r="B52" s="115"/>
      <c r="C52" s="213"/>
      <c r="D52" s="213"/>
      <c r="E52" s="214"/>
      <c r="F52" s="123"/>
      <c r="G52" s="215"/>
      <c r="H52" s="214"/>
      <c r="I52" s="213"/>
      <c r="J52" s="216"/>
      <c r="K52" s="116"/>
    </row>
    <row r="53" spans="1:11" x14ac:dyDescent="0.25">
      <c r="A53" s="114"/>
      <c r="B53" s="115"/>
      <c r="C53" s="213"/>
      <c r="D53" s="213"/>
      <c r="E53" s="214"/>
      <c r="F53" s="123"/>
      <c r="G53" s="215"/>
      <c r="H53" s="214"/>
      <c r="I53" s="213"/>
      <c r="J53" s="216"/>
      <c r="K53" s="116"/>
    </row>
    <row r="54" spans="1:11" x14ac:dyDescent="0.25">
      <c r="A54" s="114"/>
      <c r="B54" s="115"/>
      <c r="C54" s="213"/>
      <c r="D54" s="213"/>
      <c r="E54" s="214"/>
      <c r="F54" s="123"/>
      <c r="G54" s="215"/>
      <c r="H54" s="214"/>
      <c r="I54" s="213"/>
      <c r="J54" s="216"/>
      <c r="K54" s="116"/>
    </row>
    <row r="55" spans="1:11" x14ac:dyDescent="0.25">
      <c r="A55" s="114"/>
      <c r="B55" s="115"/>
      <c r="C55" s="213"/>
      <c r="D55" s="213"/>
      <c r="E55" s="214"/>
      <c r="F55" s="123"/>
      <c r="G55" s="215"/>
      <c r="H55" s="214"/>
      <c r="I55" s="213"/>
      <c r="J55" s="216"/>
      <c r="K55" s="116"/>
    </row>
    <row r="56" spans="1:11" x14ac:dyDescent="0.25">
      <c r="A56" s="114"/>
      <c r="B56" s="115"/>
      <c r="C56" s="213"/>
      <c r="D56" s="213"/>
      <c r="E56" s="214"/>
      <c r="F56" s="123"/>
      <c r="G56" s="215"/>
      <c r="H56" s="214"/>
      <c r="I56" s="213"/>
      <c r="J56" s="216"/>
      <c r="K56" s="116"/>
    </row>
    <row r="57" spans="1:11" x14ac:dyDescent="0.25">
      <c r="A57" s="114"/>
      <c r="B57" s="115"/>
      <c r="C57" s="213"/>
      <c r="D57" s="213"/>
      <c r="E57" s="214"/>
      <c r="F57" s="123"/>
      <c r="G57" s="215"/>
      <c r="H57" s="214"/>
      <c r="I57" s="213"/>
      <c r="J57" s="216"/>
      <c r="K57" s="116"/>
    </row>
    <row r="58" spans="1:11" x14ac:dyDescent="0.25">
      <c r="A58" s="114"/>
      <c r="B58" s="115"/>
      <c r="C58" s="213"/>
      <c r="D58" s="213"/>
      <c r="E58" s="214"/>
      <c r="F58" s="123"/>
      <c r="G58" s="215"/>
      <c r="H58" s="214"/>
      <c r="I58" s="213"/>
      <c r="J58" s="216"/>
      <c r="K58" s="116"/>
    </row>
    <row r="59" spans="1:11" x14ac:dyDescent="0.25">
      <c r="A59" s="114"/>
      <c r="B59" s="115"/>
      <c r="C59" s="213"/>
      <c r="D59" s="213"/>
      <c r="E59" s="214"/>
      <c r="F59" s="123"/>
      <c r="G59" s="215"/>
      <c r="H59" s="214"/>
      <c r="I59" s="213"/>
      <c r="J59" s="216"/>
      <c r="K59" s="116"/>
    </row>
    <row r="60" spans="1:11" x14ac:dyDescent="0.25">
      <c r="A60" s="114"/>
      <c r="B60" s="115"/>
      <c r="C60" s="213"/>
      <c r="D60" s="213"/>
      <c r="E60" s="214"/>
      <c r="F60" s="123"/>
      <c r="G60" s="215"/>
      <c r="H60" s="214"/>
      <c r="I60" s="213"/>
      <c r="J60" s="216"/>
      <c r="K60" s="116"/>
    </row>
    <row r="61" spans="1:11" x14ac:dyDescent="0.25">
      <c r="A61" s="114"/>
      <c r="B61" s="115"/>
      <c r="C61" s="213"/>
      <c r="D61" s="213"/>
      <c r="E61" s="214"/>
      <c r="F61" s="123"/>
      <c r="G61" s="215"/>
      <c r="H61" s="214"/>
      <c r="I61" s="213"/>
      <c r="J61" s="216"/>
      <c r="K61" s="116"/>
    </row>
    <row r="62" spans="1:11" x14ac:dyDescent="0.25">
      <c r="A62" s="114"/>
      <c r="B62" s="115"/>
      <c r="C62" s="213"/>
      <c r="D62" s="213"/>
      <c r="E62" s="214"/>
      <c r="F62" s="123"/>
      <c r="G62" s="215"/>
      <c r="H62" s="214"/>
      <c r="I62" s="213"/>
      <c r="J62" s="216"/>
      <c r="K62" s="116"/>
    </row>
    <row r="63" spans="1:11" x14ac:dyDescent="0.25">
      <c r="A63" s="114"/>
      <c r="B63" s="115"/>
      <c r="C63" s="213"/>
      <c r="D63" s="213"/>
      <c r="E63" s="214"/>
      <c r="F63" s="123"/>
      <c r="G63" s="215"/>
      <c r="H63" s="214"/>
      <c r="I63" s="213"/>
      <c r="J63" s="216"/>
      <c r="K63" s="116"/>
    </row>
    <row r="64" spans="1:11" x14ac:dyDescent="0.25">
      <c r="A64" s="114"/>
      <c r="B64" s="115"/>
      <c r="C64" s="213"/>
      <c r="D64" s="213"/>
      <c r="E64" s="214"/>
      <c r="F64" s="123"/>
      <c r="G64" s="215"/>
      <c r="H64" s="214"/>
      <c r="I64" s="213"/>
      <c r="J64" s="216"/>
      <c r="K64" s="116"/>
    </row>
    <row r="65" spans="1:11" x14ac:dyDescent="0.25">
      <c r="A65" s="114"/>
      <c r="B65" s="115"/>
      <c r="C65" s="213"/>
      <c r="D65" s="213"/>
      <c r="E65" s="214"/>
      <c r="F65" s="123"/>
      <c r="G65" s="215"/>
      <c r="H65" s="214"/>
      <c r="I65" s="213"/>
      <c r="J65" s="216"/>
      <c r="K65" s="116"/>
    </row>
    <row r="66" spans="1:11" x14ac:dyDescent="0.25">
      <c r="A66" s="114"/>
      <c r="B66" s="115"/>
      <c r="C66" s="213"/>
      <c r="D66" s="213"/>
      <c r="E66" s="214"/>
      <c r="F66" s="123"/>
      <c r="G66" s="215"/>
      <c r="H66" s="214"/>
      <c r="I66" s="213"/>
      <c r="J66" s="216"/>
      <c r="K66" s="116"/>
    </row>
    <row r="67" spans="1:11" x14ac:dyDescent="0.25">
      <c r="A67" s="114"/>
      <c r="B67" s="115"/>
      <c r="C67" s="213"/>
      <c r="D67" s="213"/>
      <c r="E67" s="214"/>
      <c r="F67" s="123"/>
      <c r="G67" s="215"/>
      <c r="H67" s="214"/>
      <c r="I67" s="213"/>
      <c r="J67" s="216"/>
      <c r="K67" s="116"/>
    </row>
    <row r="68" spans="1:11" x14ac:dyDescent="0.25">
      <c r="A68" s="114"/>
      <c r="B68" s="115"/>
      <c r="C68" s="213"/>
      <c r="D68" s="213"/>
      <c r="E68" s="214"/>
      <c r="F68" s="123"/>
      <c r="G68" s="215"/>
      <c r="H68" s="214"/>
      <c r="I68" s="213"/>
      <c r="J68" s="216"/>
      <c r="K68" s="116"/>
    </row>
  </sheetData>
  <autoFilter ref="A9:K68">
    <filterColumn colId="9">
      <filters blank="1">
        <filter val="A"/>
        <filter val="G"/>
        <filter val="R"/>
      </filters>
    </filterColumn>
  </autoFilter>
  <conditionalFormatting sqref="G12:G68">
    <cfRule type="cellIs" dxfId="19" priority="12" stopIfTrue="1" operator="equal">
      <formula>3</formula>
    </cfRule>
    <cfRule type="cellIs" dxfId="18" priority="13" stopIfTrue="1" operator="equal">
      <formula>2</formula>
    </cfRule>
    <cfRule type="cellIs" dxfId="17" priority="14" stopIfTrue="1" operator="equal">
      <formula>1</formula>
    </cfRule>
  </conditionalFormatting>
  <conditionalFormatting sqref="A12:B13 D12:K13 C10:C13 A14:K68">
    <cfRule type="expression" dxfId="16" priority="11">
      <formula>$L10="S"</formula>
    </cfRule>
  </conditionalFormatting>
  <conditionalFormatting sqref="J10:J68">
    <cfRule type="cellIs" dxfId="15" priority="5" stopIfTrue="1" operator="equal">
      <formula>"A"</formula>
    </cfRule>
    <cfRule type="cellIs" dxfId="14" priority="6" stopIfTrue="1" operator="equal">
      <formula>" "</formula>
    </cfRule>
    <cfRule type="cellIs" dxfId="13" priority="7" stopIfTrue="1" operator="equal">
      <formula>"R"</formula>
    </cfRule>
    <cfRule type="cellIs" dxfId="8" priority="8" operator="equal">
      <formula>"C"</formula>
    </cfRule>
    <cfRule type="cellIs" dxfId="7" priority="9" stopIfTrue="1" operator="equal">
      <formula>"G"</formula>
    </cfRule>
    <cfRule type="cellIs" dxfId="6" priority="10" stopIfTrue="1" operator="equal">
      <formula>" "</formula>
    </cfRule>
  </conditionalFormatting>
  <conditionalFormatting sqref="G10:G11">
    <cfRule type="cellIs" dxfId="12" priority="2" stopIfTrue="1" operator="equal">
      <formula>3</formula>
    </cfRule>
    <cfRule type="cellIs" dxfId="11" priority="3" stopIfTrue="1" operator="equal">
      <formula>2</formula>
    </cfRule>
    <cfRule type="cellIs" dxfId="10" priority="4" stopIfTrue="1" operator="equal">
      <formula>1</formula>
    </cfRule>
  </conditionalFormatting>
  <conditionalFormatting sqref="A10:B11 D10:K11">
    <cfRule type="expression" dxfId="9" priority="1">
      <formula>$L10="S"</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FFFF00"/>
  </sheetPr>
  <dimension ref="A1:S281"/>
  <sheetViews>
    <sheetView zoomScale="85" zoomScaleNormal="85" workbookViewId="0">
      <selection activeCell="AI20" sqref="AI20"/>
    </sheetView>
  </sheetViews>
  <sheetFormatPr baseColWidth="10" defaultColWidth="9" defaultRowHeight="13.8" x14ac:dyDescent="0.25"/>
  <cols>
    <col min="1" max="1" width="10.09765625" customWidth="1"/>
    <col min="2" max="2" width="18.69921875" customWidth="1"/>
    <col min="3" max="3" width="20.8984375" customWidth="1"/>
    <col min="4" max="4" width="14.59765625" bestFit="1" customWidth="1"/>
    <col min="5" max="5" width="6.5" customWidth="1"/>
    <col min="6" max="6" width="10.59765625" customWidth="1"/>
    <col min="7" max="8" width="9.8984375" bestFit="1" customWidth="1"/>
    <col min="9" max="9" width="13.09765625" customWidth="1"/>
    <col min="10" max="10" width="16.3984375" customWidth="1"/>
    <col min="11" max="11" width="19.59765625" customWidth="1"/>
    <col min="12" max="12" width="42.69921875" customWidth="1"/>
    <col min="13" max="13" width="41.3984375" customWidth="1"/>
    <col min="14" max="14" width="34.5" customWidth="1"/>
    <col min="15" max="15" width="23.69921875" customWidth="1"/>
    <col min="16" max="16" width="46.3984375" customWidth="1"/>
    <col min="17" max="18" width="12.3984375" customWidth="1"/>
    <col min="19" max="19" width="15.69921875" bestFit="1" customWidth="1"/>
  </cols>
  <sheetData>
    <row r="1" spans="1:19" ht="14.4" thickBot="1" x14ac:dyDescent="0.3">
      <c r="A1" s="217"/>
      <c r="B1" s="218"/>
      <c r="C1" s="218"/>
      <c r="D1" s="218"/>
      <c r="E1" s="218"/>
      <c r="F1" s="218"/>
      <c r="G1" s="217"/>
      <c r="H1" s="217"/>
      <c r="I1" s="218"/>
      <c r="J1" s="218"/>
      <c r="K1" s="218"/>
      <c r="L1" s="219"/>
      <c r="M1" s="479" t="s">
        <v>144</v>
      </c>
      <c r="N1" s="480"/>
      <c r="O1" s="481"/>
      <c r="P1" s="482" t="s">
        <v>145</v>
      </c>
      <c r="Q1" s="483"/>
      <c r="R1" s="483"/>
      <c r="S1" s="484"/>
    </row>
    <row r="2" spans="1:19" ht="41.4" x14ac:dyDescent="0.25">
      <c r="A2" s="220" t="s">
        <v>146</v>
      </c>
      <c r="B2" s="221" t="s">
        <v>76</v>
      </c>
      <c r="C2" s="221" t="s">
        <v>147</v>
      </c>
      <c r="D2" s="221" t="s">
        <v>148</v>
      </c>
      <c r="E2" s="221" t="s">
        <v>149</v>
      </c>
      <c r="F2" s="221" t="s">
        <v>150</v>
      </c>
      <c r="G2" s="222" t="s">
        <v>151</v>
      </c>
      <c r="H2" s="222" t="s">
        <v>152</v>
      </c>
      <c r="I2" s="221" t="s">
        <v>153</v>
      </c>
      <c r="J2" s="221" t="s">
        <v>72</v>
      </c>
      <c r="K2" s="223" t="s">
        <v>154</v>
      </c>
      <c r="L2" s="224" t="s">
        <v>155</v>
      </c>
      <c r="M2" s="225" t="s">
        <v>156</v>
      </c>
      <c r="N2" s="226" t="s">
        <v>157</v>
      </c>
      <c r="O2" s="227" t="s">
        <v>157</v>
      </c>
      <c r="P2" s="225" t="s">
        <v>158</v>
      </c>
      <c r="Q2" s="228" t="s">
        <v>159</v>
      </c>
      <c r="R2" s="228" t="s">
        <v>160</v>
      </c>
      <c r="S2" s="227" t="s">
        <v>161</v>
      </c>
    </row>
    <row r="3" spans="1:19" x14ac:dyDescent="0.25">
      <c r="A3" s="229"/>
      <c r="B3" s="230"/>
      <c r="C3" s="231"/>
      <c r="D3" s="231"/>
      <c r="E3" s="230"/>
      <c r="F3" s="230"/>
      <c r="G3" s="232"/>
      <c r="H3" s="232"/>
      <c r="I3" s="233" t="str">
        <f t="shared" ref="I3:I66" si="0">IF(OR(G3="",H3=""),"",H3-G3)</f>
        <v/>
      </c>
      <c r="J3" s="234"/>
      <c r="K3" s="231"/>
      <c r="L3" s="235"/>
      <c r="M3" s="235"/>
      <c r="N3" s="235"/>
      <c r="O3" s="235"/>
      <c r="P3" s="235"/>
      <c r="Q3" s="232"/>
      <c r="R3" s="232"/>
      <c r="S3" s="230"/>
    </row>
    <row r="4" spans="1:19" x14ac:dyDescent="0.25">
      <c r="A4" s="232"/>
      <c r="B4" s="231"/>
      <c r="C4" s="231"/>
      <c r="D4" s="236"/>
      <c r="E4" s="230"/>
      <c r="F4" s="231"/>
      <c r="G4" s="232"/>
      <c r="H4" s="232"/>
      <c r="I4" s="233" t="str">
        <f t="shared" si="0"/>
        <v/>
      </c>
      <c r="J4" s="234"/>
      <c r="K4" s="231"/>
      <c r="L4" s="235"/>
      <c r="M4" s="235"/>
      <c r="N4" s="235"/>
      <c r="O4" s="235"/>
      <c r="P4" s="235"/>
      <c r="Q4" s="232"/>
      <c r="R4" s="232"/>
      <c r="S4" s="230"/>
    </row>
    <row r="5" spans="1:19" x14ac:dyDescent="0.25">
      <c r="A5" s="232"/>
      <c r="B5" s="231"/>
      <c r="C5" s="231"/>
      <c r="D5" s="236"/>
      <c r="E5" s="230"/>
      <c r="F5" s="231"/>
      <c r="G5" s="232"/>
      <c r="H5" s="232"/>
      <c r="I5" s="233" t="str">
        <f t="shared" si="0"/>
        <v/>
      </c>
      <c r="J5" s="234"/>
      <c r="K5" s="231"/>
      <c r="L5" s="235"/>
      <c r="M5" s="235"/>
      <c r="N5" s="235"/>
      <c r="O5" s="235"/>
      <c r="P5" s="235"/>
      <c r="Q5" s="232"/>
      <c r="R5" s="232"/>
      <c r="S5" s="230"/>
    </row>
    <row r="6" spans="1:19" x14ac:dyDescent="0.25">
      <c r="A6" s="232"/>
      <c r="B6" s="231"/>
      <c r="C6" s="231"/>
      <c r="D6" s="236"/>
      <c r="E6" s="230"/>
      <c r="F6" s="231"/>
      <c r="G6" s="232"/>
      <c r="H6" s="232"/>
      <c r="I6" s="233" t="str">
        <f t="shared" si="0"/>
        <v/>
      </c>
      <c r="J6" s="234"/>
      <c r="K6" s="231"/>
      <c r="L6" s="235"/>
      <c r="M6" s="235"/>
      <c r="N6" s="235"/>
      <c r="O6" s="235"/>
      <c r="P6" s="235"/>
      <c r="Q6" s="232"/>
      <c r="R6" s="232"/>
      <c r="S6" s="230"/>
    </row>
    <row r="7" spans="1:19" x14ac:dyDescent="0.25">
      <c r="A7" s="232"/>
      <c r="B7" s="231"/>
      <c r="C7" s="231"/>
      <c r="D7" s="236"/>
      <c r="E7" s="230"/>
      <c r="F7" s="231"/>
      <c r="G7" s="232"/>
      <c r="H7" s="232"/>
      <c r="I7" s="233" t="str">
        <f t="shared" si="0"/>
        <v/>
      </c>
      <c r="J7" s="234"/>
      <c r="K7" s="231"/>
      <c r="L7" s="235"/>
      <c r="M7" s="235"/>
      <c r="N7" s="235"/>
      <c r="O7" s="235"/>
      <c r="P7" s="235"/>
      <c r="Q7" s="232"/>
      <c r="R7" s="232"/>
      <c r="S7" s="230"/>
    </row>
    <row r="8" spans="1:19" x14ac:dyDescent="0.25">
      <c r="A8" s="232"/>
      <c r="B8" s="231"/>
      <c r="C8" s="231"/>
      <c r="D8" s="236"/>
      <c r="E8" s="230"/>
      <c r="F8" s="231"/>
      <c r="G8" s="232"/>
      <c r="H8" s="232"/>
      <c r="I8" s="233" t="str">
        <f t="shared" si="0"/>
        <v/>
      </c>
      <c r="J8" s="234"/>
      <c r="K8" s="231"/>
      <c r="L8" s="235"/>
      <c r="M8" s="235"/>
      <c r="N8" s="235"/>
      <c r="O8" s="235"/>
      <c r="P8" s="235"/>
      <c r="Q8" s="232"/>
      <c r="R8" s="232"/>
      <c r="S8" s="230"/>
    </row>
    <row r="9" spans="1:19" x14ac:dyDescent="0.25">
      <c r="A9" s="232"/>
      <c r="B9" s="231"/>
      <c r="C9" s="231"/>
      <c r="D9" s="236"/>
      <c r="E9" s="230"/>
      <c r="F9" s="231"/>
      <c r="G9" s="232"/>
      <c r="H9" s="232"/>
      <c r="I9" s="233" t="str">
        <f t="shared" si="0"/>
        <v/>
      </c>
      <c r="J9" s="234"/>
      <c r="K9" s="231"/>
      <c r="L9" s="235"/>
      <c r="M9" s="235"/>
      <c r="N9" s="235"/>
      <c r="O9" s="235"/>
      <c r="P9" s="235"/>
      <c r="Q9" s="232"/>
      <c r="R9" s="232"/>
      <c r="S9" s="230"/>
    </row>
    <row r="10" spans="1:19" x14ac:dyDescent="0.25">
      <c r="A10" s="232"/>
      <c r="B10" s="231"/>
      <c r="C10" s="231"/>
      <c r="D10" s="236"/>
      <c r="E10" s="230"/>
      <c r="F10" s="231"/>
      <c r="G10" s="232"/>
      <c r="H10" s="232"/>
      <c r="I10" s="233" t="str">
        <f t="shared" si="0"/>
        <v/>
      </c>
      <c r="J10" s="234"/>
      <c r="K10" s="231"/>
      <c r="L10" s="235"/>
      <c r="M10" s="235"/>
      <c r="N10" s="235"/>
      <c r="O10" s="235"/>
      <c r="P10" s="235"/>
      <c r="Q10" s="232"/>
      <c r="R10" s="232"/>
      <c r="S10" s="230"/>
    </row>
    <row r="11" spans="1:19" x14ac:dyDescent="0.25">
      <c r="A11" s="232"/>
      <c r="B11" s="231"/>
      <c r="C11" s="231"/>
      <c r="D11" s="236"/>
      <c r="E11" s="230"/>
      <c r="F11" s="231"/>
      <c r="G11" s="232"/>
      <c r="H11" s="232"/>
      <c r="I11" s="233" t="str">
        <f t="shared" si="0"/>
        <v/>
      </c>
      <c r="J11" s="234"/>
      <c r="K11" s="231"/>
      <c r="L11" s="235"/>
      <c r="M11" s="235"/>
      <c r="N11" s="235"/>
      <c r="O11" s="235"/>
      <c r="P11" s="235"/>
      <c r="Q11" s="232"/>
      <c r="R11" s="232"/>
      <c r="S11" s="230"/>
    </row>
    <row r="12" spans="1:19" x14ac:dyDescent="0.25">
      <c r="A12" s="232"/>
      <c r="B12" s="231"/>
      <c r="C12" s="231"/>
      <c r="D12" s="236"/>
      <c r="E12" s="230"/>
      <c r="F12" s="231"/>
      <c r="G12" s="232"/>
      <c r="H12" s="232"/>
      <c r="I12" s="233" t="str">
        <f t="shared" si="0"/>
        <v/>
      </c>
      <c r="J12" s="234"/>
      <c r="K12" s="231"/>
      <c r="L12" s="235"/>
      <c r="M12" s="235"/>
      <c r="N12" s="235"/>
      <c r="O12" s="235"/>
      <c r="P12" s="235"/>
      <c r="Q12" s="232"/>
      <c r="R12" s="232"/>
      <c r="S12" s="230"/>
    </row>
    <row r="13" spans="1:19" x14ac:dyDescent="0.25">
      <c r="A13" s="232"/>
      <c r="B13" s="231"/>
      <c r="C13" s="231"/>
      <c r="D13" s="236"/>
      <c r="E13" s="230"/>
      <c r="F13" s="231"/>
      <c r="G13" s="232"/>
      <c r="H13" s="232"/>
      <c r="I13" s="233" t="str">
        <f t="shared" si="0"/>
        <v/>
      </c>
      <c r="J13" s="234"/>
      <c r="K13" s="231"/>
      <c r="L13" s="235"/>
      <c r="M13" s="235"/>
      <c r="N13" s="235"/>
      <c r="O13" s="235"/>
      <c r="P13" s="235"/>
      <c r="Q13" s="232"/>
      <c r="R13" s="232"/>
      <c r="S13" s="230"/>
    </row>
    <row r="14" spans="1:19" x14ac:dyDescent="0.25">
      <c r="A14" s="232"/>
      <c r="B14" s="231"/>
      <c r="C14" s="231"/>
      <c r="D14" s="236"/>
      <c r="E14" s="230"/>
      <c r="F14" s="230"/>
      <c r="G14" s="232"/>
      <c r="H14" s="232"/>
      <c r="I14" s="233" t="str">
        <f t="shared" si="0"/>
        <v/>
      </c>
      <c r="J14" s="234"/>
      <c r="K14" s="231"/>
      <c r="L14" s="235"/>
      <c r="M14" s="235"/>
      <c r="N14" s="235"/>
      <c r="O14" s="235"/>
      <c r="P14" s="235"/>
      <c r="Q14" s="232"/>
      <c r="R14" s="232"/>
      <c r="S14" s="230"/>
    </row>
    <row r="15" spans="1:19" x14ac:dyDescent="0.25">
      <c r="A15" s="232"/>
      <c r="B15" s="230"/>
      <c r="C15" s="231"/>
      <c r="D15" s="236"/>
      <c r="E15" s="231"/>
      <c r="F15" s="231"/>
      <c r="G15" s="232"/>
      <c r="H15" s="232"/>
      <c r="I15" s="233" t="str">
        <f t="shared" si="0"/>
        <v/>
      </c>
      <c r="J15" s="234"/>
      <c r="K15" s="231"/>
      <c r="L15" s="235"/>
      <c r="M15" s="237"/>
      <c r="N15" s="235"/>
      <c r="O15" s="235"/>
      <c r="P15" s="235"/>
      <c r="Q15" s="238"/>
      <c r="R15" s="238"/>
      <c r="S15" s="231"/>
    </row>
    <row r="16" spans="1:19" x14ac:dyDescent="0.25">
      <c r="A16" s="232"/>
      <c r="B16" s="231"/>
      <c r="C16" s="231"/>
      <c r="D16" s="236"/>
      <c r="E16" s="230"/>
      <c r="F16" s="230"/>
      <c r="G16" s="232"/>
      <c r="H16" s="232"/>
      <c r="I16" s="233" t="str">
        <f t="shared" si="0"/>
        <v/>
      </c>
      <c r="J16" s="234"/>
      <c r="K16" s="231"/>
      <c r="L16" s="235"/>
      <c r="M16" s="235"/>
      <c r="N16" s="235"/>
      <c r="O16" s="235"/>
      <c r="P16" s="237"/>
      <c r="Q16" s="232"/>
      <c r="R16" s="232"/>
      <c r="S16" s="230"/>
    </row>
    <row r="17" spans="1:19" x14ac:dyDescent="0.25">
      <c r="A17" s="232"/>
      <c r="B17" s="231"/>
      <c r="C17" s="231"/>
      <c r="D17" s="236"/>
      <c r="E17" s="230"/>
      <c r="F17" s="231"/>
      <c r="G17" s="232"/>
      <c r="H17" s="232"/>
      <c r="I17" s="233" t="str">
        <f t="shared" si="0"/>
        <v/>
      </c>
      <c r="J17" s="234"/>
      <c r="K17" s="231"/>
      <c r="L17" s="235"/>
      <c r="M17" s="237"/>
      <c r="N17" s="235"/>
      <c r="O17" s="235"/>
      <c r="P17" s="235"/>
      <c r="Q17" s="238"/>
      <c r="R17" s="238"/>
      <c r="S17" s="230"/>
    </row>
    <row r="18" spans="1:19" x14ac:dyDescent="0.25">
      <c r="A18" s="232"/>
      <c r="B18" s="230"/>
      <c r="C18" s="231"/>
      <c r="D18" s="236"/>
      <c r="E18" s="230"/>
      <c r="F18" s="231"/>
      <c r="G18" s="232"/>
      <c r="H18" s="232"/>
      <c r="I18" s="233" t="str">
        <f t="shared" si="0"/>
        <v/>
      </c>
      <c r="J18" s="234"/>
      <c r="K18" s="231"/>
      <c r="L18" s="235"/>
      <c r="M18" s="237"/>
      <c r="N18" s="235"/>
      <c r="O18" s="235"/>
      <c r="P18" s="235"/>
      <c r="Q18" s="238"/>
      <c r="R18" s="238"/>
      <c r="S18" s="231"/>
    </row>
    <row r="19" spans="1:19" x14ac:dyDescent="0.25">
      <c r="A19" s="232"/>
      <c r="B19" s="230"/>
      <c r="C19" s="231"/>
      <c r="D19" s="236"/>
      <c r="E19" s="230"/>
      <c r="F19" s="230"/>
      <c r="G19" s="232"/>
      <c r="H19" s="232"/>
      <c r="I19" s="233" t="str">
        <f t="shared" si="0"/>
        <v/>
      </c>
      <c r="J19" s="234"/>
      <c r="K19" s="231"/>
      <c r="L19" s="235"/>
      <c r="M19" s="235"/>
      <c r="N19" s="235"/>
      <c r="O19" s="235"/>
      <c r="P19" s="235"/>
      <c r="Q19" s="232"/>
      <c r="R19" s="232"/>
      <c r="S19" s="230"/>
    </row>
    <row r="20" spans="1:19" x14ac:dyDescent="0.25">
      <c r="A20" s="232"/>
      <c r="B20" s="230"/>
      <c r="C20" s="231"/>
      <c r="D20" s="231"/>
      <c r="E20" s="230"/>
      <c r="F20" s="230"/>
      <c r="G20" s="232"/>
      <c r="H20" s="232"/>
      <c r="I20" s="233" t="str">
        <f t="shared" si="0"/>
        <v/>
      </c>
      <c r="J20" s="234"/>
      <c r="K20" s="231"/>
      <c r="L20" s="235"/>
      <c r="M20" s="235"/>
      <c r="N20" s="235"/>
      <c r="O20" s="235"/>
      <c r="P20" s="235"/>
      <c r="Q20" s="232"/>
      <c r="R20" s="232"/>
      <c r="S20" s="230"/>
    </row>
    <row r="21" spans="1:19" x14ac:dyDescent="0.25">
      <c r="A21" s="232"/>
      <c r="B21" s="230"/>
      <c r="C21" s="231"/>
      <c r="D21" s="231"/>
      <c r="E21" s="230"/>
      <c r="F21" s="230"/>
      <c r="G21" s="232"/>
      <c r="H21" s="232"/>
      <c r="I21" s="233" t="str">
        <f t="shared" si="0"/>
        <v/>
      </c>
      <c r="J21" s="234"/>
      <c r="K21" s="231"/>
      <c r="L21" s="235"/>
      <c r="M21" s="235"/>
      <c r="N21" s="235"/>
      <c r="O21" s="235"/>
      <c r="P21" s="235"/>
      <c r="Q21" s="232"/>
      <c r="R21" s="232"/>
      <c r="S21" s="230"/>
    </row>
    <row r="22" spans="1:19" x14ac:dyDescent="0.25">
      <c r="A22" s="232"/>
      <c r="B22" s="230"/>
      <c r="C22" s="231"/>
      <c r="D22" s="231"/>
      <c r="E22" s="230"/>
      <c r="F22" s="230"/>
      <c r="G22" s="232"/>
      <c r="H22" s="232"/>
      <c r="I22" s="233" t="str">
        <f t="shared" si="0"/>
        <v/>
      </c>
      <c r="J22" s="234"/>
      <c r="K22" s="231"/>
      <c r="L22" s="235"/>
      <c r="M22" s="235"/>
      <c r="N22" s="235"/>
      <c r="O22" s="235"/>
      <c r="P22" s="235"/>
      <c r="Q22" s="232"/>
      <c r="R22" s="232"/>
      <c r="S22" s="230"/>
    </row>
    <row r="23" spans="1:19" x14ac:dyDescent="0.25">
      <c r="A23" s="232"/>
      <c r="B23" s="230"/>
      <c r="C23" s="231"/>
      <c r="D23" s="231"/>
      <c r="E23" s="230"/>
      <c r="F23" s="230"/>
      <c r="G23" s="232"/>
      <c r="H23" s="232"/>
      <c r="I23" s="233" t="str">
        <f t="shared" si="0"/>
        <v/>
      </c>
      <c r="J23" s="234"/>
      <c r="K23" s="231"/>
      <c r="L23" s="235"/>
      <c r="M23" s="235"/>
      <c r="N23" s="235"/>
      <c r="O23" s="235"/>
      <c r="P23" s="235"/>
      <c r="Q23" s="232"/>
      <c r="R23" s="232"/>
      <c r="S23" s="230"/>
    </row>
    <row r="24" spans="1:19" x14ac:dyDescent="0.25">
      <c r="A24" s="232"/>
      <c r="B24" s="230"/>
      <c r="C24" s="231"/>
      <c r="D24" s="231"/>
      <c r="E24" s="230"/>
      <c r="F24" s="230"/>
      <c r="G24" s="232"/>
      <c r="H24" s="232"/>
      <c r="I24" s="233" t="str">
        <f t="shared" si="0"/>
        <v/>
      </c>
      <c r="J24" s="234"/>
      <c r="K24" s="231"/>
      <c r="L24" s="235"/>
      <c r="M24" s="235"/>
      <c r="N24" s="235"/>
      <c r="O24" s="235"/>
      <c r="P24" s="235"/>
      <c r="Q24" s="232"/>
      <c r="R24" s="232"/>
      <c r="S24" s="230"/>
    </row>
    <row r="25" spans="1:19" x14ac:dyDescent="0.25">
      <c r="A25" s="232"/>
      <c r="B25" s="230"/>
      <c r="C25" s="231"/>
      <c r="D25" s="231"/>
      <c r="E25" s="230"/>
      <c r="F25" s="230"/>
      <c r="G25" s="232"/>
      <c r="H25" s="232"/>
      <c r="I25" s="233" t="str">
        <f t="shared" si="0"/>
        <v/>
      </c>
      <c r="J25" s="234"/>
      <c r="K25" s="231"/>
      <c r="L25" s="235"/>
      <c r="M25" s="235"/>
      <c r="N25" s="235"/>
      <c r="O25" s="235"/>
      <c r="P25" s="235"/>
      <c r="Q25" s="232"/>
      <c r="R25" s="232"/>
      <c r="S25" s="230"/>
    </row>
    <row r="26" spans="1:19" x14ac:dyDescent="0.25">
      <c r="A26" s="232"/>
      <c r="B26" s="230"/>
      <c r="C26" s="231"/>
      <c r="D26" s="231"/>
      <c r="E26" s="230"/>
      <c r="F26" s="230"/>
      <c r="G26" s="232"/>
      <c r="H26" s="232"/>
      <c r="I26" s="233" t="str">
        <f t="shared" si="0"/>
        <v/>
      </c>
      <c r="J26" s="234"/>
      <c r="K26" s="231"/>
      <c r="L26" s="235"/>
      <c r="M26" s="235"/>
      <c r="N26" s="235"/>
      <c r="O26" s="235"/>
      <c r="P26" s="235"/>
      <c r="Q26" s="232"/>
      <c r="R26" s="232"/>
      <c r="S26" s="230"/>
    </row>
    <row r="27" spans="1:19" x14ac:dyDescent="0.25">
      <c r="A27" s="232"/>
      <c r="B27" s="230"/>
      <c r="C27" s="231"/>
      <c r="D27" s="231"/>
      <c r="E27" s="230"/>
      <c r="F27" s="230"/>
      <c r="G27" s="232"/>
      <c r="H27" s="232"/>
      <c r="I27" s="233" t="str">
        <f t="shared" si="0"/>
        <v/>
      </c>
      <c r="J27" s="234"/>
      <c r="K27" s="231"/>
      <c r="L27" s="235"/>
      <c r="M27" s="235"/>
      <c r="N27" s="235"/>
      <c r="O27" s="235"/>
      <c r="P27" s="235"/>
      <c r="Q27" s="232"/>
      <c r="R27" s="232"/>
      <c r="S27" s="230"/>
    </row>
    <row r="28" spans="1:19" x14ac:dyDescent="0.25">
      <c r="A28" s="232"/>
      <c r="B28" s="230"/>
      <c r="C28" s="231"/>
      <c r="D28" s="231"/>
      <c r="E28" s="230"/>
      <c r="F28" s="230"/>
      <c r="G28" s="232"/>
      <c r="H28" s="232"/>
      <c r="I28" s="233" t="str">
        <f t="shared" si="0"/>
        <v/>
      </c>
      <c r="J28" s="234"/>
      <c r="K28" s="231"/>
      <c r="L28" s="235"/>
      <c r="M28" s="235"/>
      <c r="N28" s="235"/>
      <c r="O28" s="235"/>
      <c r="P28" s="235"/>
      <c r="Q28" s="232"/>
      <c r="R28" s="232"/>
      <c r="S28" s="230"/>
    </row>
    <row r="29" spans="1:19" x14ac:dyDescent="0.25">
      <c r="A29" s="232"/>
      <c r="B29" s="230"/>
      <c r="C29" s="231"/>
      <c r="D29" s="231"/>
      <c r="E29" s="230"/>
      <c r="F29" s="230"/>
      <c r="G29" s="232"/>
      <c r="H29" s="232"/>
      <c r="I29" s="233" t="str">
        <f t="shared" si="0"/>
        <v/>
      </c>
      <c r="J29" s="234"/>
      <c r="K29" s="231"/>
      <c r="L29" s="235"/>
      <c r="M29" s="235"/>
      <c r="N29" s="235"/>
      <c r="O29" s="235"/>
      <c r="P29" s="235"/>
      <c r="Q29" s="232"/>
      <c r="R29" s="232"/>
      <c r="S29" s="230"/>
    </row>
    <row r="30" spans="1:19" x14ac:dyDescent="0.25">
      <c r="A30" s="232"/>
      <c r="B30" s="230"/>
      <c r="C30" s="231"/>
      <c r="D30" s="231"/>
      <c r="E30" s="230"/>
      <c r="F30" s="230"/>
      <c r="G30" s="232"/>
      <c r="H30" s="232"/>
      <c r="I30" s="233" t="str">
        <f t="shared" si="0"/>
        <v/>
      </c>
      <c r="J30" s="234"/>
      <c r="K30" s="231"/>
      <c r="L30" s="235"/>
      <c r="M30" s="235"/>
      <c r="N30" s="235"/>
      <c r="O30" s="235"/>
      <c r="P30" s="235"/>
      <c r="Q30" s="232"/>
      <c r="R30" s="232"/>
      <c r="S30" s="230"/>
    </row>
    <row r="31" spans="1:19" x14ac:dyDescent="0.25">
      <c r="A31" s="232"/>
      <c r="B31" s="230"/>
      <c r="C31" s="231"/>
      <c r="D31" s="231"/>
      <c r="E31" s="230"/>
      <c r="F31" s="230"/>
      <c r="G31" s="232"/>
      <c r="H31" s="232"/>
      <c r="I31" s="233" t="str">
        <f t="shared" si="0"/>
        <v/>
      </c>
      <c r="J31" s="234"/>
      <c r="K31" s="231"/>
      <c r="L31" s="235"/>
      <c r="M31" s="235"/>
      <c r="N31" s="235"/>
      <c r="O31" s="235"/>
      <c r="P31" s="235"/>
      <c r="Q31" s="232"/>
      <c r="R31" s="232"/>
      <c r="S31" s="230"/>
    </row>
    <row r="32" spans="1:19" x14ac:dyDescent="0.25">
      <c r="A32" s="232"/>
      <c r="B32" s="230"/>
      <c r="C32" s="231"/>
      <c r="D32" s="231"/>
      <c r="E32" s="230"/>
      <c r="F32" s="230"/>
      <c r="G32" s="232"/>
      <c r="H32" s="232"/>
      <c r="I32" s="233" t="str">
        <f t="shared" si="0"/>
        <v/>
      </c>
      <c r="J32" s="234"/>
      <c r="K32" s="231"/>
      <c r="L32" s="235"/>
      <c r="M32" s="235"/>
      <c r="N32" s="235"/>
      <c r="O32" s="235"/>
      <c r="P32" s="235"/>
      <c r="Q32" s="232"/>
      <c r="R32" s="232"/>
      <c r="S32" s="230"/>
    </row>
    <row r="33" spans="1:19" x14ac:dyDescent="0.25">
      <c r="A33" s="232"/>
      <c r="B33" s="230"/>
      <c r="C33" s="231"/>
      <c r="D33" s="231"/>
      <c r="E33" s="230"/>
      <c r="F33" s="230"/>
      <c r="G33" s="232"/>
      <c r="H33" s="232"/>
      <c r="I33" s="233" t="str">
        <f t="shared" si="0"/>
        <v/>
      </c>
      <c r="J33" s="234"/>
      <c r="K33" s="231"/>
      <c r="L33" s="235"/>
      <c r="M33" s="235"/>
      <c r="N33" s="235"/>
      <c r="O33" s="235"/>
      <c r="P33" s="235"/>
      <c r="Q33" s="232"/>
      <c r="R33" s="232"/>
      <c r="S33" s="230"/>
    </row>
    <row r="34" spans="1:19" x14ac:dyDescent="0.25">
      <c r="A34" s="232"/>
      <c r="B34" s="230"/>
      <c r="C34" s="231"/>
      <c r="D34" s="231"/>
      <c r="E34" s="230"/>
      <c r="F34" s="230"/>
      <c r="G34" s="232"/>
      <c r="H34" s="232"/>
      <c r="I34" s="233" t="str">
        <f t="shared" si="0"/>
        <v/>
      </c>
      <c r="J34" s="234"/>
      <c r="K34" s="231"/>
      <c r="L34" s="235"/>
      <c r="M34" s="235"/>
      <c r="N34" s="235"/>
      <c r="O34" s="235"/>
      <c r="P34" s="235"/>
      <c r="Q34" s="232"/>
      <c r="R34" s="232"/>
      <c r="S34" s="230"/>
    </row>
    <row r="35" spans="1:19" x14ac:dyDescent="0.25">
      <c r="A35" s="232"/>
      <c r="B35" s="230"/>
      <c r="C35" s="231"/>
      <c r="D35" s="231"/>
      <c r="E35" s="230"/>
      <c r="F35" s="230"/>
      <c r="G35" s="232"/>
      <c r="H35" s="232"/>
      <c r="I35" s="233" t="str">
        <f t="shared" si="0"/>
        <v/>
      </c>
      <c r="J35" s="234"/>
      <c r="K35" s="231"/>
      <c r="L35" s="235"/>
      <c r="M35" s="235"/>
      <c r="N35" s="235"/>
      <c r="O35" s="235"/>
      <c r="P35" s="235"/>
      <c r="Q35" s="232"/>
      <c r="R35" s="232"/>
      <c r="S35" s="230"/>
    </row>
    <row r="36" spans="1:19" x14ac:dyDescent="0.25">
      <c r="A36" s="232"/>
      <c r="B36" s="230"/>
      <c r="C36" s="231"/>
      <c r="D36" s="231"/>
      <c r="E36" s="230"/>
      <c r="F36" s="230"/>
      <c r="G36" s="232"/>
      <c r="H36" s="232"/>
      <c r="I36" s="233" t="str">
        <f t="shared" si="0"/>
        <v/>
      </c>
      <c r="J36" s="234"/>
      <c r="K36" s="231"/>
      <c r="L36" s="235"/>
      <c r="M36" s="235"/>
      <c r="N36" s="235"/>
      <c r="O36" s="235"/>
      <c r="P36" s="235"/>
      <c r="Q36" s="232"/>
      <c r="R36" s="232"/>
      <c r="S36" s="230"/>
    </row>
    <row r="37" spans="1:19" x14ac:dyDescent="0.25">
      <c r="A37" s="232"/>
      <c r="B37" s="230"/>
      <c r="C37" s="231"/>
      <c r="D37" s="231"/>
      <c r="E37" s="230"/>
      <c r="F37" s="230"/>
      <c r="G37" s="232"/>
      <c r="H37" s="232"/>
      <c r="I37" s="233" t="str">
        <f t="shared" si="0"/>
        <v/>
      </c>
      <c r="J37" s="234"/>
      <c r="K37" s="231"/>
      <c r="L37" s="235"/>
      <c r="M37" s="235"/>
      <c r="N37" s="235"/>
      <c r="O37" s="235"/>
      <c r="P37" s="235"/>
      <c r="Q37" s="232"/>
      <c r="R37" s="232"/>
      <c r="S37" s="230"/>
    </row>
    <row r="38" spans="1:19" x14ac:dyDescent="0.25">
      <c r="A38" s="232"/>
      <c r="B38" s="230"/>
      <c r="C38" s="231"/>
      <c r="D38" s="231"/>
      <c r="E38" s="230"/>
      <c r="F38" s="230"/>
      <c r="G38" s="232"/>
      <c r="H38" s="232"/>
      <c r="I38" s="233" t="str">
        <f t="shared" si="0"/>
        <v/>
      </c>
      <c r="J38" s="234"/>
      <c r="K38" s="231"/>
      <c r="L38" s="235"/>
      <c r="M38" s="235"/>
      <c r="N38" s="235"/>
      <c r="O38" s="235"/>
      <c r="P38" s="235"/>
      <c r="Q38" s="232"/>
      <c r="R38" s="232"/>
      <c r="S38" s="230"/>
    </row>
    <row r="39" spans="1:19" x14ac:dyDescent="0.25">
      <c r="A39" s="232"/>
      <c r="B39" s="230"/>
      <c r="C39" s="231"/>
      <c r="D39" s="231"/>
      <c r="E39" s="230"/>
      <c r="F39" s="230"/>
      <c r="G39" s="232"/>
      <c r="H39" s="232"/>
      <c r="I39" s="233" t="str">
        <f t="shared" si="0"/>
        <v/>
      </c>
      <c r="J39" s="234"/>
      <c r="K39" s="231"/>
      <c r="L39" s="235"/>
      <c r="M39" s="235"/>
      <c r="N39" s="235"/>
      <c r="O39" s="235"/>
      <c r="P39" s="235"/>
      <c r="Q39" s="232"/>
      <c r="R39" s="232"/>
      <c r="S39" s="230"/>
    </row>
    <row r="40" spans="1:19" x14ac:dyDescent="0.25">
      <c r="A40" s="232"/>
      <c r="B40" s="230"/>
      <c r="C40" s="231"/>
      <c r="D40" s="231"/>
      <c r="E40" s="230"/>
      <c r="F40" s="230"/>
      <c r="G40" s="232"/>
      <c r="H40" s="232"/>
      <c r="I40" s="233" t="str">
        <f t="shared" si="0"/>
        <v/>
      </c>
      <c r="J40" s="234"/>
      <c r="K40" s="231"/>
      <c r="L40" s="235"/>
      <c r="M40" s="235"/>
      <c r="N40" s="235"/>
      <c r="O40" s="235"/>
      <c r="P40" s="235"/>
      <c r="Q40" s="232"/>
      <c r="R40" s="232"/>
      <c r="S40" s="230"/>
    </row>
    <row r="41" spans="1:19" x14ac:dyDescent="0.25">
      <c r="A41" s="232"/>
      <c r="B41" s="230"/>
      <c r="C41" s="231"/>
      <c r="D41" s="231"/>
      <c r="E41" s="230"/>
      <c r="F41" s="230"/>
      <c r="G41" s="232"/>
      <c r="H41" s="232"/>
      <c r="I41" s="233" t="str">
        <f t="shared" si="0"/>
        <v/>
      </c>
      <c r="J41" s="234"/>
      <c r="K41" s="231"/>
      <c r="L41" s="235"/>
      <c r="M41" s="235"/>
      <c r="N41" s="235"/>
      <c r="O41" s="235"/>
      <c r="P41" s="235"/>
      <c r="Q41" s="232"/>
      <c r="R41" s="232"/>
      <c r="S41" s="230"/>
    </row>
    <row r="42" spans="1:19" x14ac:dyDescent="0.25">
      <c r="A42" s="232"/>
      <c r="B42" s="230"/>
      <c r="C42" s="231"/>
      <c r="D42" s="231"/>
      <c r="E42" s="230"/>
      <c r="F42" s="230"/>
      <c r="G42" s="232"/>
      <c r="H42" s="232"/>
      <c r="I42" s="233" t="str">
        <f t="shared" si="0"/>
        <v/>
      </c>
      <c r="J42" s="234"/>
      <c r="K42" s="231"/>
      <c r="L42" s="235"/>
      <c r="M42" s="235"/>
      <c r="N42" s="235"/>
      <c r="O42" s="235"/>
      <c r="P42" s="235"/>
      <c r="Q42" s="232"/>
      <c r="R42" s="232"/>
      <c r="S42" s="230"/>
    </row>
    <row r="43" spans="1:19" x14ac:dyDescent="0.25">
      <c r="A43" s="232"/>
      <c r="B43" s="230"/>
      <c r="C43" s="231"/>
      <c r="D43" s="231"/>
      <c r="E43" s="230"/>
      <c r="F43" s="230"/>
      <c r="G43" s="232"/>
      <c r="H43" s="232"/>
      <c r="I43" s="230" t="str">
        <f t="shared" si="0"/>
        <v/>
      </c>
      <c r="J43" s="234"/>
      <c r="K43" s="231"/>
      <c r="L43" s="235"/>
      <c r="M43" s="235"/>
      <c r="N43" s="235"/>
      <c r="O43" s="235"/>
      <c r="P43" s="235"/>
      <c r="Q43" s="232"/>
      <c r="R43" s="232"/>
      <c r="S43" s="230"/>
    </row>
    <row r="44" spans="1:19" x14ac:dyDescent="0.25">
      <c r="A44" s="232"/>
      <c r="B44" s="230"/>
      <c r="C44" s="231"/>
      <c r="D44" s="231"/>
      <c r="E44" s="230"/>
      <c r="F44" s="230"/>
      <c r="G44" s="232"/>
      <c r="H44" s="232"/>
      <c r="I44" s="230" t="str">
        <f t="shared" si="0"/>
        <v/>
      </c>
      <c r="J44" s="234"/>
      <c r="K44" s="231"/>
      <c r="L44" s="235"/>
      <c r="M44" s="235"/>
      <c r="N44" s="235"/>
      <c r="O44" s="235"/>
      <c r="P44" s="235"/>
      <c r="Q44" s="232"/>
      <c r="R44" s="232"/>
      <c r="S44" s="230"/>
    </row>
    <row r="45" spans="1:19" x14ac:dyDescent="0.25">
      <c r="A45" s="232"/>
      <c r="B45" s="230"/>
      <c r="C45" s="231"/>
      <c r="D45" s="231"/>
      <c r="E45" s="230"/>
      <c r="F45" s="230"/>
      <c r="G45" s="232"/>
      <c r="H45" s="232"/>
      <c r="I45" s="230" t="str">
        <f t="shared" si="0"/>
        <v/>
      </c>
      <c r="J45" s="234"/>
      <c r="K45" s="231"/>
      <c r="L45" s="235"/>
      <c r="M45" s="235"/>
      <c r="N45" s="235"/>
      <c r="O45" s="235"/>
      <c r="P45" s="235"/>
      <c r="Q45" s="232"/>
      <c r="R45" s="232"/>
      <c r="S45" s="230"/>
    </row>
    <row r="46" spans="1:19" x14ac:dyDescent="0.25">
      <c r="A46" s="232"/>
      <c r="B46" s="230"/>
      <c r="C46" s="231"/>
      <c r="D46" s="231"/>
      <c r="E46" s="230"/>
      <c r="F46" s="230"/>
      <c r="G46" s="232"/>
      <c r="H46" s="232"/>
      <c r="I46" s="230" t="str">
        <f t="shared" si="0"/>
        <v/>
      </c>
      <c r="J46" s="234"/>
      <c r="K46" s="231"/>
      <c r="L46" s="235"/>
      <c r="M46" s="235"/>
      <c r="N46" s="235"/>
      <c r="O46" s="235"/>
      <c r="P46" s="235"/>
      <c r="Q46" s="232"/>
      <c r="R46" s="232"/>
      <c r="S46" s="230"/>
    </row>
    <row r="47" spans="1:19" x14ac:dyDescent="0.25">
      <c r="A47" s="232"/>
      <c r="B47" s="230"/>
      <c r="C47" s="231"/>
      <c r="D47" s="231"/>
      <c r="E47" s="230"/>
      <c r="F47" s="230"/>
      <c r="G47" s="232"/>
      <c r="H47" s="232"/>
      <c r="I47" s="230" t="str">
        <f t="shared" si="0"/>
        <v/>
      </c>
      <c r="J47" s="234"/>
      <c r="K47" s="231"/>
      <c r="L47" s="235"/>
      <c r="M47" s="235"/>
      <c r="N47" s="235"/>
      <c r="O47" s="235"/>
      <c r="P47" s="235"/>
      <c r="Q47" s="232"/>
      <c r="R47" s="232"/>
      <c r="S47" s="230"/>
    </row>
    <row r="48" spans="1:19" x14ac:dyDescent="0.25">
      <c r="A48" s="232"/>
      <c r="B48" s="230"/>
      <c r="C48" s="231"/>
      <c r="D48" s="231"/>
      <c r="E48" s="230"/>
      <c r="F48" s="230"/>
      <c r="G48" s="232"/>
      <c r="H48" s="232"/>
      <c r="I48" s="230" t="str">
        <f t="shared" si="0"/>
        <v/>
      </c>
      <c r="J48" s="234"/>
      <c r="K48" s="231"/>
      <c r="L48" s="235"/>
      <c r="M48" s="235"/>
      <c r="N48" s="235"/>
      <c r="O48" s="235"/>
      <c r="P48" s="235"/>
      <c r="Q48" s="232"/>
      <c r="R48" s="232"/>
      <c r="S48" s="230"/>
    </row>
    <row r="49" spans="1:19" x14ac:dyDescent="0.25">
      <c r="A49" s="232"/>
      <c r="B49" s="230"/>
      <c r="C49" s="231"/>
      <c r="D49" s="231"/>
      <c r="E49" s="230"/>
      <c r="F49" s="230"/>
      <c r="G49" s="232"/>
      <c r="H49" s="232"/>
      <c r="I49" s="230" t="str">
        <f t="shared" si="0"/>
        <v/>
      </c>
      <c r="J49" s="234"/>
      <c r="K49" s="231"/>
      <c r="L49" s="235"/>
      <c r="M49" s="235"/>
      <c r="N49" s="235"/>
      <c r="O49" s="235"/>
      <c r="P49" s="235"/>
      <c r="Q49" s="232"/>
      <c r="R49" s="232"/>
      <c r="S49" s="230"/>
    </row>
    <row r="50" spans="1:19" x14ac:dyDescent="0.25">
      <c r="A50" s="232"/>
      <c r="B50" s="230"/>
      <c r="C50" s="231"/>
      <c r="D50" s="231"/>
      <c r="E50" s="230"/>
      <c r="F50" s="230"/>
      <c r="G50" s="232"/>
      <c r="H50" s="232"/>
      <c r="I50" s="230" t="str">
        <f t="shared" si="0"/>
        <v/>
      </c>
      <c r="J50" s="234"/>
      <c r="K50" s="231"/>
      <c r="L50" s="235"/>
      <c r="M50" s="235"/>
      <c r="N50" s="235"/>
      <c r="O50" s="235"/>
      <c r="P50" s="235"/>
      <c r="Q50" s="232"/>
      <c r="R50" s="232"/>
      <c r="S50" s="230"/>
    </row>
    <row r="51" spans="1:19" x14ac:dyDescent="0.25">
      <c r="A51" s="232"/>
      <c r="B51" s="230"/>
      <c r="C51" s="231"/>
      <c r="D51" s="231"/>
      <c r="E51" s="230"/>
      <c r="F51" s="230"/>
      <c r="G51" s="232"/>
      <c r="H51" s="232"/>
      <c r="I51" s="230" t="str">
        <f t="shared" si="0"/>
        <v/>
      </c>
      <c r="J51" s="234"/>
      <c r="K51" s="231"/>
      <c r="L51" s="235"/>
      <c r="M51" s="235"/>
      <c r="N51" s="235"/>
      <c r="O51" s="235"/>
      <c r="P51" s="235"/>
      <c r="Q51" s="232"/>
      <c r="R51" s="232"/>
      <c r="S51" s="230"/>
    </row>
    <row r="52" spans="1:19" x14ac:dyDescent="0.25">
      <c r="A52" s="232"/>
      <c r="B52" s="230"/>
      <c r="C52" s="231"/>
      <c r="D52" s="231"/>
      <c r="E52" s="230"/>
      <c r="F52" s="230"/>
      <c r="G52" s="232"/>
      <c r="H52" s="232"/>
      <c r="I52" s="230" t="str">
        <f t="shared" si="0"/>
        <v/>
      </c>
      <c r="J52" s="234"/>
      <c r="K52" s="231"/>
      <c r="L52" s="235"/>
      <c r="M52" s="235"/>
      <c r="N52" s="235"/>
      <c r="O52" s="235"/>
      <c r="P52" s="235"/>
      <c r="Q52" s="232"/>
      <c r="R52" s="232"/>
      <c r="S52" s="230"/>
    </row>
    <row r="53" spans="1:19" x14ac:dyDescent="0.25">
      <c r="A53" s="232"/>
      <c r="B53" s="230"/>
      <c r="C53" s="231"/>
      <c r="D53" s="231"/>
      <c r="E53" s="230"/>
      <c r="F53" s="230"/>
      <c r="G53" s="232"/>
      <c r="H53" s="232"/>
      <c r="I53" s="230" t="str">
        <f t="shared" si="0"/>
        <v/>
      </c>
      <c r="J53" s="234"/>
      <c r="K53" s="231"/>
      <c r="L53" s="235"/>
      <c r="M53" s="235"/>
      <c r="N53" s="235"/>
      <c r="O53" s="235"/>
      <c r="P53" s="235"/>
      <c r="Q53" s="232"/>
      <c r="R53" s="232"/>
      <c r="S53" s="230"/>
    </row>
    <row r="54" spans="1:19" x14ac:dyDescent="0.25">
      <c r="A54" s="232"/>
      <c r="B54" s="230"/>
      <c r="C54" s="231"/>
      <c r="D54" s="231"/>
      <c r="E54" s="230"/>
      <c r="F54" s="230"/>
      <c r="G54" s="232"/>
      <c r="H54" s="232"/>
      <c r="I54" s="230" t="str">
        <f t="shared" si="0"/>
        <v/>
      </c>
      <c r="J54" s="234"/>
      <c r="K54" s="231"/>
      <c r="L54" s="235"/>
      <c r="M54" s="235"/>
      <c r="N54" s="235"/>
      <c r="O54" s="235"/>
      <c r="P54" s="235"/>
      <c r="Q54" s="232"/>
      <c r="R54" s="232"/>
      <c r="S54" s="230"/>
    </row>
    <row r="55" spans="1:19" x14ac:dyDescent="0.25">
      <c r="A55" s="232"/>
      <c r="B55" s="230"/>
      <c r="C55" s="231"/>
      <c r="D55" s="231"/>
      <c r="E55" s="230"/>
      <c r="F55" s="230"/>
      <c r="G55" s="232"/>
      <c r="H55" s="232"/>
      <c r="I55" s="230" t="str">
        <f t="shared" si="0"/>
        <v/>
      </c>
      <c r="J55" s="234"/>
      <c r="K55" s="231"/>
      <c r="L55" s="235"/>
      <c r="M55" s="235"/>
      <c r="N55" s="235"/>
      <c r="O55" s="235"/>
      <c r="P55" s="235"/>
      <c r="Q55" s="232"/>
      <c r="R55" s="232"/>
      <c r="S55" s="230"/>
    </row>
    <row r="56" spans="1:19" x14ac:dyDescent="0.25">
      <c r="A56" s="232"/>
      <c r="B56" s="230"/>
      <c r="C56" s="231"/>
      <c r="D56" s="231"/>
      <c r="E56" s="230"/>
      <c r="F56" s="230"/>
      <c r="G56" s="232"/>
      <c r="H56" s="232"/>
      <c r="I56" s="230" t="str">
        <f t="shared" si="0"/>
        <v/>
      </c>
      <c r="J56" s="234"/>
      <c r="K56" s="231"/>
      <c r="L56" s="235"/>
      <c r="M56" s="235"/>
      <c r="N56" s="235"/>
      <c r="O56" s="235"/>
      <c r="P56" s="235"/>
      <c r="Q56" s="232"/>
      <c r="R56" s="232"/>
      <c r="S56" s="230"/>
    </row>
    <row r="57" spans="1:19" x14ac:dyDescent="0.25">
      <c r="A57" s="232"/>
      <c r="B57" s="230"/>
      <c r="C57" s="231"/>
      <c r="D57" s="231"/>
      <c r="E57" s="230"/>
      <c r="F57" s="230"/>
      <c r="G57" s="232"/>
      <c r="H57" s="232"/>
      <c r="I57" s="230" t="str">
        <f t="shared" si="0"/>
        <v/>
      </c>
      <c r="J57" s="234"/>
      <c r="K57" s="231"/>
      <c r="L57" s="235"/>
      <c r="M57" s="235"/>
      <c r="N57" s="235"/>
      <c r="O57" s="235"/>
      <c r="P57" s="235"/>
      <c r="Q57" s="232"/>
      <c r="R57" s="232"/>
      <c r="S57" s="230"/>
    </row>
    <row r="58" spans="1:19" x14ac:dyDescent="0.25">
      <c r="A58" s="232"/>
      <c r="B58" s="230"/>
      <c r="C58" s="231"/>
      <c r="D58" s="231"/>
      <c r="E58" s="230"/>
      <c r="F58" s="230"/>
      <c r="G58" s="232"/>
      <c r="H58" s="232"/>
      <c r="I58" s="230" t="str">
        <f t="shared" si="0"/>
        <v/>
      </c>
      <c r="J58" s="234"/>
      <c r="K58" s="231"/>
      <c r="L58" s="235"/>
      <c r="M58" s="235"/>
      <c r="N58" s="235"/>
      <c r="O58" s="235"/>
      <c r="P58" s="235"/>
      <c r="Q58" s="232"/>
      <c r="R58" s="232"/>
      <c r="S58" s="230"/>
    </row>
    <row r="59" spans="1:19" x14ac:dyDescent="0.25">
      <c r="A59" s="232"/>
      <c r="B59" s="230"/>
      <c r="C59" s="231"/>
      <c r="D59" s="231"/>
      <c r="E59" s="230"/>
      <c r="F59" s="230"/>
      <c r="G59" s="232"/>
      <c r="H59" s="232"/>
      <c r="I59" s="230" t="str">
        <f t="shared" si="0"/>
        <v/>
      </c>
      <c r="J59" s="234"/>
      <c r="K59" s="231"/>
      <c r="L59" s="235"/>
      <c r="M59" s="235"/>
      <c r="N59" s="235"/>
      <c r="O59" s="235"/>
      <c r="P59" s="235"/>
      <c r="Q59" s="232"/>
      <c r="R59" s="232"/>
      <c r="S59" s="230"/>
    </row>
    <row r="60" spans="1:19" x14ac:dyDescent="0.25">
      <c r="A60" s="232"/>
      <c r="B60" s="230"/>
      <c r="C60" s="231"/>
      <c r="D60" s="231"/>
      <c r="E60" s="230"/>
      <c r="F60" s="230"/>
      <c r="G60" s="232"/>
      <c r="H60" s="232"/>
      <c r="I60" s="230" t="str">
        <f t="shared" si="0"/>
        <v/>
      </c>
      <c r="J60" s="234"/>
      <c r="K60" s="231"/>
      <c r="L60" s="235"/>
      <c r="M60" s="235"/>
      <c r="N60" s="235"/>
      <c r="O60" s="235"/>
      <c r="P60" s="235"/>
      <c r="Q60" s="232"/>
      <c r="R60" s="232"/>
      <c r="S60" s="230"/>
    </row>
    <row r="61" spans="1:19" x14ac:dyDescent="0.25">
      <c r="A61" s="232"/>
      <c r="B61" s="230"/>
      <c r="C61" s="231"/>
      <c r="D61" s="231"/>
      <c r="E61" s="230"/>
      <c r="F61" s="230"/>
      <c r="G61" s="232"/>
      <c r="H61" s="232"/>
      <c r="I61" s="230" t="str">
        <f t="shared" si="0"/>
        <v/>
      </c>
      <c r="J61" s="234"/>
      <c r="K61" s="231"/>
      <c r="L61" s="235"/>
      <c r="M61" s="235"/>
      <c r="N61" s="235"/>
      <c r="O61" s="235"/>
      <c r="P61" s="235"/>
      <c r="Q61" s="232"/>
      <c r="R61" s="232"/>
      <c r="S61" s="230"/>
    </row>
    <row r="62" spans="1:19" x14ac:dyDescent="0.25">
      <c r="A62" s="232"/>
      <c r="B62" s="230"/>
      <c r="C62" s="231"/>
      <c r="D62" s="231"/>
      <c r="E62" s="230"/>
      <c r="F62" s="230"/>
      <c r="G62" s="232"/>
      <c r="H62" s="232"/>
      <c r="I62" s="230" t="str">
        <f t="shared" si="0"/>
        <v/>
      </c>
      <c r="J62" s="234"/>
      <c r="K62" s="231"/>
      <c r="L62" s="235"/>
      <c r="M62" s="235"/>
      <c r="N62" s="235"/>
      <c r="O62" s="235"/>
      <c r="P62" s="235"/>
      <c r="Q62" s="232"/>
      <c r="R62" s="232"/>
      <c r="S62" s="230"/>
    </row>
    <row r="63" spans="1:19" x14ac:dyDescent="0.25">
      <c r="A63" s="232"/>
      <c r="B63" s="230"/>
      <c r="C63" s="231"/>
      <c r="D63" s="231"/>
      <c r="E63" s="230"/>
      <c r="F63" s="230"/>
      <c r="G63" s="232"/>
      <c r="H63" s="232"/>
      <c r="I63" s="230" t="str">
        <f t="shared" si="0"/>
        <v/>
      </c>
      <c r="J63" s="234"/>
      <c r="K63" s="231"/>
      <c r="L63" s="235"/>
      <c r="M63" s="235"/>
      <c r="N63" s="235"/>
      <c r="O63" s="235"/>
      <c r="P63" s="235"/>
      <c r="Q63" s="232"/>
      <c r="R63" s="232"/>
      <c r="S63" s="230"/>
    </row>
    <row r="64" spans="1:19" x14ac:dyDescent="0.25">
      <c r="A64" s="232"/>
      <c r="B64" s="230"/>
      <c r="C64" s="231"/>
      <c r="D64" s="231"/>
      <c r="E64" s="230"/>
      <c r="F64" s="230"/>
      <c r="G64" s="232"/>
      <c r="H64" s="232"/>
      <c r="I64" s="230" t="str">
        <f t="shared" si="0"/>
        <v/>
      </c>
      <c r="J64" s="234"/>
      <c r="K64" s="231"/>
      <c r="L64" s="235"/>
      <c r="M64" s="235"/>
      <c r="N64" s="235"/>
      <c r="O64" s="235"/>
      <c r="P64" s="235"/>
      <c r="Q64" s="232"/>
      <c r="R64" s="232"/>
      <c r="S64" s="230"/>
    </row>
    <row r="65" spans="1:19" x14ac:dyDescent="0.25">
      <c r="A65" s="232"/>
      <c r="B65" s="230"/>
      <c r="C65" s="231"/>
      <c r="D65" s="231"/>
      <c r="E65" s="230"/>
      <c r="F65" s="230"/>
      <c r="G65" s="232"/>
      <c r="H65" s="232"/>
      <c r="I65" s="230" t="str">
        <f t="shared" si="0"/>
        <v/>
      </c>
      <c r="J65" s="234"/>
      <c r="K65" s="231"/>
      <c r="L65" s="235"/>
      <c r="M65" s="235"/>
      <c r="N65" s="235"/>
      <c r="O65" s="235"/>
      <c r="P65" s="235"/>
      <c r="Q65" s="232"/>
      <c r="R65" s="232"/>
      <c r="S65" s="230"/>
    </row>
    <row r="66" spans="1:19" x14ac:dyDescent="0.25">
      <c r="A66" s="232"/>
      <c r="B66" s="230"/>
      <c r="C66" s="231"/>
      <c r="D66" s="231"/>
      <c r="E66" s="230"/>
      <c r="F66" s="230"/>
      <c r="G66" s="232"/>
      <c r="H66" s="232"/>
      <c r="I66" s="230" t="str">
        <f t="shared" si="0"/>
        <v/>
      </c>
      <c r="J66" s="234"/>
      <c r="K66" s="231"/>
      <c r="L66" s="235"/>
      <c r="M66" s="235"/>
      <c r="N66" s="235"/>
      <c r="O66" s="235"/>
      <c r="P66" s="235"/>
      <c r="Q66" s="232"/>
      <c r="R66" s="232"/>
      <c r="S66" s="230"/>
    </row>
    <row r="67" spans="1:19" x14ac:dyDescent="0.25">
      <c r="A67" s="232"/>
      <c r="B67" s="230"/>
      <c r="C67" s="231"/>
      <c r="D67" s="231"/>
      <c r="E67" s="230"/>
      <c r="F67" s="230"/>
      <c r="G67" s="232"/>
      <c r="H67" s="232"/>
      <c r="I67" s="230" t="str">
        <f t="shared" ref="I67:I130" si="1">IF(OR(G67="",H67=""),"",H67-G67)</f>
        <v/>
      </c>
      <c r="J67" s="234"/>
      <c r="K67" s="231"/>
      <c r="L67" s="235"/>
      <c r="M67" s="235"/>
      <c r="N67" s="235"/>
      <c r="O67" s="235"/>
      <c r="P67" s="235"/>
      <c r="Q67" s="232"/>
      <c r="R67" s="232"/>
      <c r="S67" s="230"/>
    </row>
    <row r="68" spans="1:19" x14ac:dyDescent="0.25">
      <c r="A68" s="232"/>
      <c r="B68" s="230"/>
      <c r="C68" s="231"/>
      <c r="D68" s="231"/>
      <c r="E68" s="230"/>
      <c r="F68" s="230"/>
      <c r="G68" s="232"/>
      <c r="H68" s="232"/>
      <c r="I68" s="230" t="str">
        <f t="shared" si="1"/>
        <v/>
      </c>
      <c r="J68" s="234"/>
      <c r="K68" s="231"/>
      <c r="L68" s="235"/>
      <c r="M68" s="235"/>
      <c r="N68" s="235"/>
      <c r="O68" s="235"/>
      <c r="P68" s="235"/>
      <c r="Q68" s="232"/>
      <c r="R68" s="232"/>
      <c r="S68" s="230"/>
    </row>
    <row r="69" spans="1:19" x14ac:dyDescent="0.25">
      <c r="A69" s="232"/>
      <c r="B69" s="230"/>
      <c r="C69" s="231"/>
      <c r="D69" s="231"/>
      <c r="E69" s="230"/>
      <c r="F69" s="230"/>
      <c r="G69" s="232"/>
      <c r="H69" s="232"/>
      <c r="I69" s="230" t="str">
        <f t="shared" si="1"/>
        <v/>
      </c>
      <c r="J69" s="234"/>
      <c r="K69" s="231"/>
      <c r="L69" s="235"/>
      <c r="M69" s="235"/>
      <c r="N69" s="235"/>
      <c r="O69" s="235"/>
      <c r="P69" s="235"/>
      <c r="Q69" s="232"/>
      <c r="R69" s="232"/>
      <c r="S69" s="230"/>
    </row>
    <row r="70" spans="1:19" x14ac:dyDescent="0.25">
      <c r="A70" s="232"/>
      <c r="B70" s="230"/>
      <c r="C70" s="231"/>
      <c r="D70" s="231"/>
      <c r="E70" s="230"/>
      <c r="F70" s="230"/>
      <c r="G70" s="232"/>
      <c r="H70" s="232"/>
      <c r="I70" s="230" t="str">
        <f t="shared" si="1"/>
        <v/>
      </c>
      <c r="J70" s="234"/>
      <c r="K70" s="231"/>
      <c r="L70" s="235"/>
      <c r="M70" s="235"/>
      <c r="N70" s="235"/>
      <c r="O70" s="235"/>
      <c r="P70" s="235"/>
      <c r="Q70" s="232"/>
      <c r="R70" s="232"/>
      <c r="S70" s="230"/>
    </row>
    <row r="71" spans="1:19" x14ac:dyDescent="0.25">
      <c r="A71" s="232"/>
      <c r="B71" s="230"/>
      <c r="C71" s="231"/>
      <c r="D71" s="231"/>
      <c r="E71" s="230"/>
      <c r="F71" s="230"/>
      <c r="G71" s="232"/>
      <c r="H71" s="232"/>
      <c r="I71" s="230" t="str">
        <f t="shared" si="1"/>
        <v/>
      </c>
      <c r="J71" s="234"/>
      <c r="K71" s="231"/>
      <c r="L71" s="235"/>
      <c r="M71" s="235"/>
      <c r="N71" s="235"/>
      <c r="O71" s="235"/>
      <c r="P71" s="235"/>
      <c r="Q71" s="232"/>
      <c r="R71" s="232"/>
      <c r="S71" s="230"/>
    </row>
    <row r="72" spans="1:19" x14ac:dyDescent="0.25">
      <c r="A72" s="232"/>
      <c r="B72" s="230"/>
      <c r="C72" s="231"/>
      <c r="D72" s="231"/>
      <c r="E72" s="230"/>
      <c r="F72" s="230"/>
      <c r="G72" s="232"/>
      <c r="H72" s="232"/>
      <c r="I72" s="230" t="str">
        <f t="shared" si="1"/>
        <v/>
      </c>
      <c r="J72" s="234"/>
      <c r="K72" s="231"/>
      <c r="L72" s="235"/>
      <c r="M72" s="235"/>
      <c r="N72" s="235"/>
      <c r="O72" s="235"/>
      <c r="P72" s="235"/>
      <c r="Q72" s="232"/>
      <c r="R72" s="232"/>
      <c r="S72" s="230"/>
    </row>
    <row r="73" spans="1:19" x14ac:dyDescent="0.25">
      <c r="A73" s="232"/>
      <c r="B73" s="230"/>
      <c r="C73" s="231"/>
      <c r="D73" s="231"/>
      <c r="E73" s="230"/>
      <c r="F73" s="230"/>
      <c r="G73" s="232"/>
      <c r="H73" s="232"/>
      <c r="I73" s="230" t="str">
        <f t="shared" si="1"/>
        <v/>
      </c>
      <c r="J73" s="234"/>
      <c r="K73" s="231"/>
      <c r="L73" s="235"/>
      <c r="M73" s="235"/>
      <c r="N73" s="235"/>
      <c r="O73" s="235"/>
      <c r="P73" s="235"/>
      <c r="Q73" s="232"/>
      <c r="R73" s="232"/>
      <c r="S73" s="230"/>
    </row>
    <row r="74" spans="1:19" x14ac:dyDescent="0.25">
      <c r="A74" s="232"/>
      <c r="B74" s="230"/>
      <c r="C74" s="231"/>
      <c r="D74" s="231"/>
      <c r="E74" s="230"/>
      <c r="F74" s="230"/>
      <c r="G74" s="232"/>
      <c r="H74" s="232"/>
      <c r="I74" s="230" t="str">
        <f t="shared" si="1"/>
        <v/>
      </c>
      <c r="J74" s="234"/>
      <c r="K74" s="231"/>
      <c r="L74" s="235"/>
      <c r="M74" s="235"/>
      <c r="N74" s="235"/>
      <c r="O74" s="235"/>
      <c r="P74" s="235"/>
      <c r="Q74" s="232"/>
      <c r="R74" s="232"/>
      <c r="S74" s="230"/>
    </row>
    <row r="75" spans="1:19" x14ac:dyDescent="0.25">
      <c r="A75" s="232"/>
      <c r="B75" s="230"/>
      <c r="C75" s="231"/>
      <c r="D75" s="231"/>
      <c r="E75" s="230"/>
      <c r="F75" s="230"/>
      <c r="G75" s="232"/>
      <c r="H75" s="232"/>
      <c r="I75" s="230" t="str">
        <f t="shared" si="1"/>
        <v/>
      </c>
      <c r="J75" s="234"/>
      <c r="K75" s="231"/>
      <c r="L75" s="235"/>
      <c r="M75" s="235"/>
      <c r="N75" s="235"/>
      <c r="O75" s="235"/>
      <c r="P75" s="235"/>
      <c r="Q75" s="232"/>
      <c r="R75" s="232"/>
      <c r="S75" s="230"/>
    </row>
    <row r="76" spans="1:19" x14ac:dyDescent="0.25">
      <c r="A76" s="232"/>
      <c r="B76" s="230"/>
      <c r="C76" s="231"/>
      <c r="D76" s="231"/>
      <c r="E76" s="230"/>
      <c r="F76" s="230"/>
      <c r="G76" s="232"/>
      <c r="H76" s="232"/>
      <c r="I76" s="230" t="str">
        <f t="shared" si="1"/>
        <v/>
      </c>
      <c r="J76" s="234"/>
      <c r="K76" s="231"/>
      <c r="L76" s="235"/>
      <c r="M76" s="235"/>
      <c r="N76" s="235"/>
      <c r="O76" s="235"/>
      <c r="P76" s="235"/>
      <c r="Q76" s="232"/>
      <c r="R76" s="232"/>
      <c r="S76" s="230"/>
    </row>
    <row r="77" spans="1:19" x14ac:dyDescent="0.25">
      <c r="A77" s="232"/>
      <c r="B77" s="230"/>
      <c r="C77" s="231"/>
      <c r="D77" s="231"/>
      <c r="E77" s="230"/>
      <c r="F77" s="230"/>
      <c r="G77" s="232"/>
      <c r="H77" s="232"/>
      <c r="I77" s="230" t="str">
        <f t="shared" si="1"/>
        <v/>
      </c>
      <c r="J77" s="234"/>
      <c r="K77" s="231"/>
      <c r="L77" s="235"/>
      <c r="M77" s="235"/>
      <c r="N77" s="235"/>
      <c r="O77" s="235"/>
      <c r="P77" s="235"/>
      <c r="Q77" s="232"/>
      <c r="R77" s="232"/>
      <c r="S77" s="230"/>
    </row>
    <row r="78" spans="1:19" x14ac:dyDescent="0.25">
      <c r="A78" s="232"/>
      <c r="B78" s="230"/>
      <c r="C78" s="231"/>
      <c r="D78" s="231"/>
      <c r="E78" s="230"/>
      <c r="F78" s="230"/>
      <c r="G78" s="232"/>
      <c r="H78" s="232"/>
      <c r="I78" s="230" t="str">
        <f t="shared" si="1"/>
        <v/>
      </c>
      <c r="J78" s="234"/>
      <c r="K78" s="231"/>
      <c r="L78" s="235"/>
      <c r="M78" s="235"/>
      <c r="N78" s="235"/>
      <c r="O78" s="235"/>
      <c r="P78" s="235"/>
      <c r="Q78" s="232"/>
      <c r="R78" s="232"/>
      <c r="S78" s="230"/>
    </row>
    <row r="79" spans="1:19" x14ac:dyDescent="0.25">
      <c r="A79" s="232"/>
      <c r="B79" s="230"/>
      <c r="C79" s="231"/>
      <c r="D79" s="231"/>
      <c r="E79" s="230"/>
      <c r="F79" s="230"/>
      <c r="G79" s="232"/>
      <c r="H79" s="232"/>
      <c r="I79" s="230" t="str">
        <f t="shared" si="1"/>
        <v/>
      </c>
      <c r="J79" s="234"/>
      <c r="K79" s="231"/>
      <c r="L79" s="235"/>
      <c r="M79" s="235"/>
      <c r="N79" s="235"/>
      <c r="O79" s="235"/>
      <c r="P79" s="235"/>
      <c r="Q79" s="232"/>
      <c r="R79" s="232"/>
      <c r="S79" s="230"/>
    </row>
    <row r="80" spans="1:19" x14ac:dyDescent="0.25">
      <c r="A80" s="232"/>
      <c r="B80" s="230"/>
      <c r="C80" s="231"/>
      <c r="D80" s="231"/>
      <c r="E80" s="230"/>
      <c r="F80" s="230"/>
      <c r="G80" s="232"/>
      <c r="H80" s="232"/>
      <c r="I80" s="230" t="str">
        <f t="shared" si="1"/>
        <v/>
      </c>
      <c r="J80" s="234"/>
      <c r="K80" s="231"/>
      <c r="L80" s="235"/>
      <c r="M80" s="235"/>
      <c r="N80" s="235"/>
      <c r="O80" s="235"/>
      <c r="P80" s="235"/>
      <c r="Q80" s="232"/>
      <c r="R80" s="232"/>
      <c r="S80" s="230"/>
    </row>
    <row r="81" spans="1:19" x14ac:dyDescent="0.25">
      <c r="A81" s="232"/>
      <c r="B81" s="230"/>
      <c r="C81" s="231"/>
      <c r="D81" s="231"/>
      <c r="E81" s="230"/>
      <c r="F81" s="230"/>
      <c r="G81" s="232"/>
      <c r="H81" s="232"/>
      <c r="I81" s="230" t="str">
        <f t="shared" si="1"/>
        <v/>
      </c>
      <c r="J81" s="234"/>
      <c r="K81" s="231"/>
      <c r="L81" s="235"/>
      <c r="M81" s="235"/>
      <c r="N81" s="235"/>
      <c r="O81" s="235"/>
      <c r="P81" s="235"/>
      <c r="Q81" s="232"/>
      <c r="R81" s="232"/>
      <c r="S81" s="230"/>
    </row>
    <row r="82" spans="1:19" x14ac:dyDescent="0.25">
      <c r="A82" s="232"/>
      <c r="B82" s="230"/>
      <c r="C82" s="231"/>
      <c r="D82" s="231"/>
      <c r="E82" s="230"/>
      <c r="F82" s="230"/>
      <c r="G82" s="232"/>
      <c r="H82" s="232"/>
      <c r="I82" s="230" t="str">
        <f t="shared" si="1"/>
        <v/>
      </c>
      <c r="J82" s="234"/>
      <c r="K82" s="231"/>
      <c r="L82" s="235"/>
      <c r="M82" s="235"/>
      <c r="N82" s="235"/>
      <c r="O82" s="235"/>
      <c r="P82" s="235"/>
      <c r="Q82" s="232"/>
      <c r="R82" s="232"/>
      <c r="S82" s="230"/>
    </row>
    <row r="83" spans="1:19" x14ac:dyDescent="0.25">
      <c r="A83" s="232"/>
      <c r="B83" s="230"/>
      <c r="C83" s="231"/>
      <c r="D83" s="231"/>
      <c r="E83" s="230"/>
      <c r="F83" s="230"/>
      <c r="G83" s="232"/>
      <c r="H83" s="232"/>
      <c r="I83" s="230" t="str">
        <f t="shared" si="1"/>
        <v/>
      </c>
      <c r="J83" s="234"/>
      <c r="K83" s="231"/>
      <c r="L83" s="235"/>
      <c r="M83" s="235"/>
      <c r="N83" s="235"/>
      <c r="O83" s="235"/>
      <c r="P83" s="235"/>
      <c r="Q83" s="232"/>
      <c r="R83" s="232"/>
      <c r="S83" s="230"/>
    </row>
    <row r="84" spans="1:19" x14ac:dyDescent="0.25">
      <c r="A84" s="232"/>
      <c r="B84" s="230"/>
      <c r="C84" s="231"/>
      <c r="D84" s="231"/>
      <c r="E84" s="230"/>
      <c r="F84" s="230"/>
      <c r="G84" s="232"/>
      <c r="H84" s="232"/>
      <c r="I84" s="230" t="str">
        <f t="shared" si="1"/>
        <v/>
      </c>
      <c r="J84" s="234"/>
      <c r="K84" s="231"/>
      <c r="L84" s="235"/>
      <c r="M84" s="235"/>
      <c r="N84" s="235"/>
      <c r="O84" s="235"/>
      <c r="P84" s="235"/>
      <c r="Q84" s="232"/>
      <c r="R84" s="232"/>
      <c r="S84" s="230"/>
    </row>
    <row r="85" spans="1:19" x14ac:dyDescent="0.25">
      <c r="A85" s="232"/>
      <c r="B85" s="230"/>
      <c r="C85" s="231"/>
      <c r="D85" s="231"/>
      <c r="E85" s="230"/>
      <c r="F85" s="230"/>
      <c r="G85" s="232"/>
      <c r="H85" s="232"/>
      <c r="I85" s="230" t="str">
        <f t="shared" si="1"/>
        <v/>
      </c>
      <c r="J85" s="234"/>
      <c r="K85" s="231"/>
      <c r="L85" s="235"/>
      <c r="M85" s="235"/>
      <c r="N85" s="235"/>
      <c r="O85" s="235"/>
      <c r="P85" s="235"/>
      <c r="Q85" s="232"/>
      <c r="R85" s="232"/>
      <c r="S85" s="230"/>
    </row>
    <row r="86" spans="1:19" x14ac:dyDescent="0.25">
      <c r="A86" s="232"/>
      <c r="B86" s="230"/>
      <c r="C86" s="231"/>
      <c r="D86" s="231"/>
      <c r="E86" s="230"/>
      <c r="F86" s="230"/>
      <c r="G86" s="232"/>
      <c r="H86" s="232"/>
      <c r="I86" s="230" t="str">
        <f t="shared" si="1"/>
        <v/>
      </c>
      <c r="J86" s="234"/>
      <c r="K86" s="231"/>
      <c r="L86" s="235"/>
      <c r="M86" s="235"/>
      <c r="N86" s="235"/>
      <c r="O86" s="235"/>
      <c r="P86" s="235"/>
      <c r="Q86" s="232"/>
      <c r="R86" s="232"/>
      <c r="S86" s="230"/>
    </row>
    <row r="87" spans="1:19" x14ac:dyDescent="0.25">
      <c r="A87" s="232"/>
      <c r="B87" s="230"/>
      <c r="C87" s="231"/>
      <c r="D87" s="231"/>
      <c r="E87" s="230"/>
      <c r="F87" s="230"/>
      <c r="G87" s="232"/>
      <c r="H87" s="232"/>
      <c r="I87" s="230" t="str">
        <f t="shared" si="1"/>
        <v/>
      </c>
      <c r="J87" s="234"/>
      <c r="K87" s="231"/>
      <c r="L87" s="235"/>
      <c r="M87" s="235"/>
      <c r="N87" s="235"/>
      <c r="O87" s="235"/>
      <c r="P87" s="235"/>
      <c r="Q87" s="232"/>
      <c r="R87" s="232"/>
      <c r="S87" s="230"/>
    </row>
    <row r="88" spans="1:19" x14ac:dyDescent="0.25">
      <c r="A88" s="232"/>
      <c r="B88" s="230"/>
      <c r="C88" s="231"/>
      <c r="D88" s="231"/>
      <c r="E88" s="230"/>
      <c r="F88" s="230"/>
      <c r="G88" s="232"/>
      <c r="H88" s="232"/>
      <c r="I88" s="230" t="str">
        <f t="shared" si="1"/>
        <v/>
      </c>
      <c r="J88" s="234"/>
      <c r="K88" s="231"/>
      <c r="L88" s="235"/>
      <c r="M88" s="235"/>
      <c r="N88" s="235"/>
      <c r="O88" s="235"/>
      <c r="P88" s="235"/>
      <c r="Q88" s="232"/>
      <c r="R88" s="232"/>
      <c r="S88" s="230"/>
    </row>
    <row r="89" spans="1:19" x14ac:dyDescent="0.25">
      <c r="A89" s="232"/>
      <c r="B89" s="230"/>
      <c r="C89" s="231"/>
      <c r="D89" s="231"/>
      <c r="E89" s="230"/>
      <c r="F89" s="230"/>
      <c r="G89" s="232"/>
      <c r="H89" s="232"/>
      <c r="I89" s="230" t="str">
        <f t="shared" si="1"/>
        <v/>
      </c>
      <c r="J89" s="234"/>
      <c r="K89" s="231"/>
      <c r="L89" s="235"/>
      <c r="M89" s="235"/>
      <c r="N89" s="235"/>
      <c r="O89" s="235"/>
      <c r="P89" s="235"/>
      <c r="Q89" s="232"/>
      <c r="R89" s="232"/>
      <c r="S89" s="230"/>
    </row>
    <row r="90" spans="1:19" x14ac:dyDescent="0.25">
      <c r="A90" s="232"/>
      <c r="B90" s="230"/>
      <c r="C90" s="231"/>
      <c r="D90" s="231"/>
      <c r="E90" s="230"/>
      <c r="F90" s="230"/>
      <c r="G90" s="232"/>
      <c r="H90" s="232"/>
      <c r="I90" s="230" t="str">
        <f t="shared" si="1"/>
        <v/>
      </c>
      <c r="J90" s="234"/>
      <c r="K90" s="231"/>
      <c r="L90" s="235"/>
      <c r="M90" s="235"/>
      <c r="N90" s="235"/>
      <c r="O90" s="235"/>
      <c r="P90" s="235"/>
      <c r="Q90" s="232"/>
      <c r="R90" s="232"/>
      <c r="S90" s="230"/>
    </row>
    <row r="91" spans="1:19" x14ac:dyDescent="0.25">
      <c r="A91" s="232"/>
      <c r="B91" s="230"/>
      <c r="C91" s="231"/>
      <c r="D91" s="231"/>
      <c r="E91" s="230"/>
      <c r="F91" s="230"/>
      <c r="G91" s="232"/>
      <c r="H91" s="232"/>
      <c r="I91" s="230" t="str">
        <f t="shared" si="1"/>
        <v/>
      </c>
      <c r="J91" s="234"/>
      <c r="K91" s="231"/>
      <c r="L91" s="235"/>
      <c r="M91" s="235"/>
      <c r="N91" s="235"/>
      <c r="O91" s="235"/>
      <c r="P91" s="235"/>
      <c r="Q91" s="232"/>
      <c r="R91" s="232"/>
      <c r="S91" s="230"/>
    </row>
    <row r="92" spans="1:19" x14ac:dyDescent="0.25">
      <c r="A92" s="232"/>
      <c r="B92" s="230"/>
      <c r="C92" s="231"/>
      <c r="D92" s="231"/>
      <c r="E92" s="230"/>
      <c r="F92" s="230"/>
      <c r="G92" s="232"/>
      <c r="H92" s="232"/>
      <c r="I92" s="230" t="str">
        <f t="shared" si="1"/>
        <v/>
      </c>
      <c r="J92" s="234"/>
      <c r="K92" s="231"/>
      <c r="L92" s="235"/>
      <c r="M92" s="235"/>
      <c r="N92" s="235"/>
      <c r="O92" s="235"/>
      <c r="P92" s="235"/>
      <c r="Q92" s="232"/>
      <c r="R92" s="232"/>
      <c r="S92" s="230"/>
    </row>
    <row r="93" spans="1:19" x14ac:dyDescent="0.25">
      <c r="A93" s="232"/>
      <c r="B93" s="230"/>
      <c r="C93" s="231"/>
      <c r="D93" s="231"/>
      <c r="E93" s="230"/>
      <c r="F93" s="230"/>
      <c r="G93" s="232"/>
      <c r="H93" s="232"/>
      <c r="I93" s="230" t="str">
        <f t="shared" si="1"/>
        <v/>
      </c>
      <c r="J93" s="234"/>
      <c r="K93" s="231"/>
      <c r="L93" s="235"/>
      <c r="M93" s="235"/>
      <c r="N93" s="235"/>
      <c r="O93" s="235"/>
      <c r="P93" s="235"/>
      <c r="Q93" s="232"/>
      <c r="R93" s="232"/>
      <c r="S93" s="230"/>
    </row>
    <row r="94" spans="1:19" x14ac:dyDescent="0.25">
      <c r="A94" s="232"/>
      <c r="B94" s="230"/>
      <c r="C94" s="231"/>
      <c r="D94" s="231"/>
      <c r="E94" s="230"/>
      <c r="F94" s="230"/>
      <c r="G94" s="232"/>
      <c r="H94" s="232"/>
      <c r="I94" s="230" t="str">
        <f t="shared" si="1"/>
        <v/>
      </c>
      <c r="J94" s="234"/>
      <c r="K94" s="231"/>
      <c r="L94" s="235"/>
      <c r="M94" s="235"/>
      <c r="N94" s="235"/>
      <c r="O94" s="235"/>
      <c r="P94" s="235"/>
      <c r="Q94" s="232"/>
      <c r="R94" s="232"/>
      <c r="S94" s="230"/>
    </row>
    <row r="95" spans="1:19" x14ac:dyDescent="0.25">
      <c r="A95" s="232"/>
      <c r="B95" s="230"/>
      <c r="C95" s="231"/>
      <c r="D95" s="231"/>
      <c r="E95" s="230"/>
      <c r="F95" s="230"/>
      <c r="G95" s="232"/>
      <c r="H95" s="232"/>
      <c r="I95" s="230" t="str">
        <f t="shared" si="1"/>
        <v/>
      </c>
      <c r="J95" s="234"/>
      <c r="K95" s="231"/>
      <c r="L95" s="235"/>
      <c r="M95" s="235"/>
      <c r="N95" s="235"/>
      <c r="O95" s="235"/>
      <c r="P95" s="235"/>
      <c r="Q95" s="232"/>
      <c r="R95" s="232"/>
      <c r="S95" s="230"/>
    </row>
    <row r="96" spans="1:19" x14ac:dyDescent="0.25">
      <c r="A96" s="232"/>
      <c r="B96" s="230"/>
      <c r="C96" s="231"/>
      <c r="D96" s="231"/>
      <c r="E96" s="230"/>
      <c r="F96" s="230"/>
      <c r="G96" s="232"/>
      <c r="H96" s="232"/>
      <c r="I96" s="230" t="str">
        <f t="shared" si="1"/>
        <v/>
      </c>
      <c r="J96" s="234"/>
      <c r="K96" s="231"/>
      <c r="L96" s="235"/>
      <c r="M96" s="235"/>
      <c r="N96" s="235"/>
      <c r="O96" s="235"/>
      <c r="P96" s="235"/>
      <c r="Q96" s="232"/>
      <c r="R96" s="232"/>
      <c r="S96" s="230"/>
    </row>
    <row r="97" spans="1:19" x14ac:dyDescent="0.25">
      <c r="A97" s="232"/>
      <c r="B97" s="230"/>
      <c r="C97" s="231"/>
      <c r="D97" s="231"/>
      <c r="E97" s="230"/>
      <c r="F97" s="230"/>
      <c r="G97" s="232"/>
      <c r="H97" s="232"/>
      <c r="I97" s="230" t="str">
        <f t="shared" si="1"/>
        <v/>
      </c>
      <c r="J97" s="234"/>
      <c r="K97" s="231"/>
      <c r="L97" s="235"/>
      <c r="M97" s="235"/>
      <c r="N97" s="235"/>
      <c r="O97" s="235"/>
      <c r="P97" s="235"/>
      <c r="Q97" s="232"/>
      <c r="R97" s="232"/>
      <c r="S97" s="230"/>
    </row>
    <row r="98" spans="1:19" x14ac:dyDescent="0.25">
      <c r="A98" s="232"/>
      <c r="B98" s="230"/>
      <c r="C98" s="231"/>
      <c r="D98" s="231"/>
      <c r="E98" s="230"/>
      <c r="F98" s="230"/>
      <c r="G98" s="232"/>
      <c r="H98" s="232"/>
      <c r="I98" s="230" t="str">
        <f t="shared" si="1"/>
        <v/>
      </c>
      <c r="J98" s="234"/>
      <c r="K98" s="231"/>
      <c r="L98" s="235"/>
      <c r="M98" s="235"/>
      <c r="N98" s="235"/>
      <c r="O98" s="235"/>
      <c r="P98" s="235"/>
      <c r="Q98" s="232"/>
      <c r="R98" s="232"/>
      <c r="S98" s="230"/>
    </row>
    <row r="99" spans="1:19" x14ac:dyDescent="0.25">
      <c r="A99" s="232"/>
      <c r="B99" s="230"/>
      <c r="C99" s="231"/>
      <c r="D99" s="231"/>
      <c r="E99" s="230"/>
      <c r="F99" s="230"/>
      <c r="G99" s="232"/>
      <c r="H99" s="232"/>
      <c r="I99" s="230" t="str">
        <f t="shared" si="1"/>
        <v/>
      </c>
      <c r="J99" s="234"/>
      <c r="K99" s="231"/>
      <c r="L99" s="235"/>
      <c r="M99" s="235"/>
      <c r="N99" s="235"/>
      <c r="O99" s="235"/>
      <c r="P99" s="235"/>
      <c r="Q99" s="232"/>
      <c r="R99" s="232"/>
      <c r="S99" s="230"/>
    </row>
    <row r="100" spans="1:19" x14ac:dyDescent="0.25">
      <c r="A100" s="232"/>
      <c r="B100" s="230"/>
      <c r="C100" s="231"/>
      <c r="D100" s="231"/>
      <c r="E100" s="230"/>
      <c r="F100" s="230"/>
      <c r="G100" s="232"/>
      <c r="H100" s="232"/>
      <c r="I100" s="230" t="str">
        <f t="shared" si="1"/>
        <v/>
      </c>
      <c r="J100" s="234"/>
      <c r="K100" s="231"/>
      <c r="L100" s="235"/>
      <c r="M100" s="235"/>
      <c r="N100" s="235"/>
      <c r="O100" s="235"/>
      <c r="P100" s="235"/>
      <c r="Q100" s="232"/>
      <c r="R100" s="232"/>
      <c r="S100" s="230"/>
    </row>
    <row r="101" spans="1:19" x14ac:dyDescent="0.25">
      <c r="A101" s="232"/>
      <c r="B101" s="230"/>
      <c r="C101" s="231"/>
      <c r="D101" s="231"/>
      <c r="E101" s="230"/>
      <c r="F101" s="230"/>
      <c r="G101" s="232"/>
      <c r="H101" s="232"/>
      <c r="I101" s="230" t="str">
        <f t="shared" si="1"/>
        <v/>
      </c>
      <c r="J101" s="234"/>
      <c r="K101" s="231"/>
      <c r="L101" s="235"/>
      <c r="M101" s="235"/>
      <c r="N101" s="235"/>
      <c r="O101" s="235"/>
      <c r="P101" s="235"/>
      <c r="Q101" s="232"/>
      <c r="R101" s="232"/>
      <c r="S101" s="230"/>
    </row>
    <row r="102" spans="1:19" x14ac:dyDescent="0.25">
      <c r="A102" s="232"/>
      <c r="B102" s="230"/>
      <c r="C102" s="231"/>
      <c r="D102" s="231"/>
      <c r="E102" s="230"/>
      <c r="F102" s="230"/>
      <c r="G102" s="232"/>
      <c r="H102" s="232"/>
      <c r="I102" s="230" t="str">
        <f t="shared" si="1"/>
        <v/>
      </c>
      <c r="J102" s="234"/>
      <c r="K102" s="231"/>
      <c r="L102" s="235"/>
      <c r="M102" s="235"/>
      <c r="N102" s="235"/>
      <c r="O102" s="235"/>
      <c r="P102" s="235"/>
      <c r="Q102" s="232"/>
      <c r="R102" s="232"/>
      <c r="S102" s="230"/>
    </row>
    <row r="103" spans="1:19" x14ac:dyDescent="0.25">
      <c r="A103" s="232"/>
      <c r="B103" s="230"/>
      <c r="C103" s="231"/>
      <c r="D103" s="231"/>
      <c r="E103" s="230"/>
      <c r="F103" s="230"/>
      <c r="G103" s="232"/>
      <c r="H103" s="232"/>
      <c r="I103" s="230" t="str">
        <f t="shared" si="1"/>
        <v/>
      </c>
      <c r="J103" s="234"/>
      <c r="K103" s="231"/>
      <c r="L103" s="235"/>
      <c r="M103" s="235"/>
      <c r="N103" s="235"/>
      <c r="O103" s="235"/>
      <c r="P103" s="235"/>
      <c r="Q103" s="232"/>
      <c r="R103" s="232"/>
      <c r="S103" s="230"/>
    </row>
    <row r="104" spans="1:19" x14ac:dyDescent="0.25">
      <c r="A104" s="232"/>
      <c r="B104" s="230"/>
      <c r="C104" s="231"/>
      <c r="D104" s="231"/>
      <c r="E104" s="230"/>
      <c r="F104" s="230"/>
      <c r="G104" s="232"/>
      <c r="H104" s="232"/>
      <c r="I104" s="230" t="str">
        <f t="shared" si="1"/>
        <v/>
      </c>
      <c r="J104" s="234"/>
      <c r="K104" s="231"/>
      <c r="L104" s="235"/>
      <c r="M104" s="235"/>
      <c r="N104" s="235"/>
      <c r="O104" s="235"/>
      <c r="P104" s="235"/>
      <c r="Q104" s="232"/>
      <c r="R104" s="232"/>
      <c r="S104" s="230"/>
    </row>
    <row r="105" spans="1:19" x14ac:dyDescent="0.25">
      <c r="A105" s="232"/>
      <c r="B105" s="230"/>
      <c r="C105" s="231"/>
      <c r="D105" s="231"/>
      <c r="E105" s="230"/>
      <c r="F105" s="230"/>
      <c r="G105" s="232"/>
      <c r="H105" s="232"/>
      <c r="I105" s="230" t="str">
        <f t="shared" si="1"/>
        <v/>
      </c>
      <c r="J105" s="234"/>
      <c r="K105" s="231"/>
      <c r="L105" s="235"/>
      <c r="M105" s="235"/>
      <c r="N105" s="235"/>
      <c r="O105" s="235"/>
      <c r="P105" s="235"/>
      <c r="Q105" s="232"/>
      <c r="R105" s="232"/>
      <c r="S105" s="230"/>
    </row>
    <row r="106" spans="1:19" x14ac:dyDescent="0.25">
      <c r="A106" s="232"/>
      <c r="B106" s="230"/>
      <c r="C106" s="231"/>
      <c r="D106" s="231"/>
      <c r="E106" s="230"/>
      <c r="F106" s="230"/>
      <c r="G106" s="232"/>
      <c r="H106" s="232"/>
      <c r="I106" s="230" t="str">
        <f t="shared" si="1"/>
        <v/>
      </c>
      <c r="J106" s="234"/>
      <c r="K106" s="231"/>
      <c r="L106" s="235"/>
      <c r="M106" s="235"/>
      <c r="N106" s="235"/>
      <c r="O106" s="235"/>
      <c r="P106" s="235"/>
      <c r="Q106" s="232"/>
      <c r="R106" s="232"/>
      <c r="S106" s="230"/>
    </row>
    <row r="107" spans="1:19" x14ac:dyDescent="0.25">
      <c r="A107" s="232"/>
      <c r="B107" s="230"/>
      <c r="C107" s="231"/>
      <c r="D107" s="231"/>
      <c r="E107" s="230"/>
      <c r="F107" s="230"/>
      <c r="G107" s="232"/>
      <c r="H107" s="232"/>
      <c r="I107" s="230" t="str">
        <f t="shared" si="1"/>
        <v/>
      </c>
      <c r="J107" s="234"/>
      <c r="K107" s="231"/>
      <c r="L107" s="235"/>
      <c r="M107" s="235"/>
      <c r="N107" s="235"/>
      <c r="O107" s="235"/>
      <c r="P107" s="235"/>
      <c r="Q107" s="232"/>
      <c r="R107" s="232"/>
      <c r="S107" s="230"/>
    </row>
    <row r="108" spans="1:19" x14ac:dyDescent="0.25">
      <c r="A108" s="232"/>
      <c r="B108" s="230"/>
      <c r="C108" s="231"/>
      <c r="D108" s="231"/>
      <c r="E108" s="230"/>
      <c r="F108" s="230"/>
      <c r="G108" s="232"/>
      <c r="H108" s="232"/>
      <c r="I108" s="230" t="str">
        <f t="shared" si="1"/>
        <v/>
      </c>
      <c r="J108" s="234"/>
      <c r="K108" s="231"/>
      <c r="L108" s="235"/>
      <c r="M108" s="235"/>
      <c r="N108" s="235"/>
      <c r="O108" s="235"/>
      <c r="P108" s="235"/>
      <c r="Q108" s="232"/>
      <c r="R108" s="232"/>
      <c r="S108" s="230"/>
    </row>
    <row r="109" spans="1:19" x14ac:dyDescent="0.25">
      <c r="A109" s="232"/>
      <c r="B109" s="230"/>
      <c r="C109" s="231"/>
      <c r="D109" s="231"/>
      <c r="E109" s="230"/>
      <c r="F109" s="230"/>
      <c r="G109" s="232"/>
      <c r="H109" s="232"/>
      <c r="I109" s="230" t="str">
        <f t="shared" si="1"/>
        <v/>
      </c>
      <c r="J109" s="234"/>
      <c r="K109" s="231"/>
      <c r="L109" s="235"/>
      <c r="M109" s="235"/>
      <c r="N109" s="235"/>
      <c r="O109" s="235"/>
      <c r="P109" s="235"/>
      <c r="Q109" s="232"/>
      <c r="R109" s="232"/>
      <c r="S109" s="230"/>
    </row>
    <row r="110" spans="1:19" x14ac:dyDescent="0.25">
      <c r="A110" s="232"/>
      <c r="B110" s="230"/>
      <c r="C110" s="231"/>
      <c r="D110" s="231"/>
      <c r="E110" s="230"/>
      <c r="F110" s="230"/>
      <c r="G110" s="232"/>
      <c r="H110" s="232"/>
      <c r="I110" s="230" t="str">
        <f t="shared" si="1"/>
        <v/>
      </c>
      <c r="J110" s="234"/>
      <c r="K110" s="231"/>
      <c r="L110" s="235"/>
      <c r="M110" s="235"/>
      <c r="N110" s="235"/>
      <c r="O110" s="235"/>
      <c r="P110" s="235"/>
      <c r="Q110" s="232"/>
      <c r="R110" s="232"/>
      <c r="S110" s="230"/>
    </row>
    <row r="111" spans="1:19" x14ac:dyDescent="0.25">
      <c r="A111" s="232"/>
      <c r="B111" s="230"/>
      <c r="C111" s="231"/>
      <c r="D111" s="231"/>
      <c r="E111" s="230"/>
      <c r="F111" s="230"/>
      <c r="G111" s="232"/>
      <c r="H111" s="232"/>
      <c r="I111" s="230" t="str">
        <f t="shared" si="1"/>
        <v/>
      </c>
      <c r="J111" s="234"/>
      <c r="K111" s="231"/>
      <c r="L111" s="235"/>
      <c r="M111" s="235"/>
      <c r="N111" s="235"/>
      <c r="O111" s="235"/>
      <c r="P111" s="235"/>
      <c r="Q111" s="232"/>
      <c r="R111" s="232"/>
      <c r="S111" s="230"/>
    </row>
    <row r="112" spans="1:19" x14ac:dyDescent="0.25">
      <c r="A112" s="232"/>
      <c r="B112" s="230"/>
      <c r="C112" s="231"/>
      <c r="D112" s="231"/>
      <c r="E112" s="230"/>
      <c r="F112" s="230"/>
      <c r="G112" s="232"/>
      <c r="H112" s="232"/>
      <c r="I112" s="230" t="str">
        <f t="shared" si="1"/>
        <v/>
      </c>
      <c r="J112" s="234"/>
      <c r="K112" s="231"/>
      <c r="L112" s="235"/>
      <c r="M112" s="235"/>
      <c r="N112" s="235"/>
      <c r="O112" s="235"/>
      <c r="P112" s="235"/>
      <c r="Q112" s="232"/>
      <c r="R112" s="232"/>
      <c r="S112" s="230"/>
    </row>
    <row r="113" spans="1:19" x14ac:dyDescent="0.25">
      <c r="A113" s="232"/>
      <c r="B113" s="230"/>
      <c r="C113" s="231"/>
      <c r="D113" s="231"/>
      <c r="E113" s="230"/>
      <c r="F113" s="230"/>
      <c r="G113" s="232"/>
      <c r="H113" s="232"/>
      <c r="I113" s="230" t="str">
        <f t="shared" si="1"/>
        <v/>
      </c>
      <c r="J113" s="234"/>
      <c r="K113" s="231"/>
      <c r="L113" s="235"/>
      <c r="M113" s="235"/>
      <c r="N113" s="235"/>
      <c r="O113" s="235"/>
      <c r="P113" s="235"/>
      <c r="Q113" s="232"/>
      <c r="R113" s="232"/>
      <c r="S113" s="230"/>
    </row>
    <row r="114" spans="1:19" x14ac:dyDescent="0.25">
      <c r="A114" s="232"/>
      <c r="B114" s="230"/>
      <c r="C114" s="231"/>
      <c r="D114" s="231"/>
      <c r="E114" s="230"/>
      <c r="F114" s="230"/>
      <c r="G114" s="232"/>
      <c r="H114" s="232"/>
      <c r="I114" s="230" t="str">
        <f t="shared" si="1"/>
        <v/>
      </c>
      <c r="J114" s="234"/>
      <c r="K114" s="231"/>
      <c r="L114" s="235"/>
      <c r="M114" s="235"/>
      <c r="N114" s="235"/>
      <c r="O114" s="235"/>
      <c r="P114" s="235"/>
      <c r="Q114" s="232"/>
      <c r="R114" s="232"/>
      <c r="S114" s="230"/>
    </row>
    <row r="115" spans="1:19" x14ac:dyDescent="0.25">
      <c r="A115" s="232"/>
      <c r="B115" s="230"/>
      <c r="C115" s="231"/>
      <c r="D115" s="231"/>
      <c r="E115" s="230"/>
      <c r="F115" s="230"/>
      <c r="G115" s="232"/>
      <c r="H115" s="232"/>
      <c r="I115" s="230" t="str">
        <f t="shared" si="1"/>
        <v/>
      </c>
      <c r="J115" s="234"/>
      <c r="K115" s="231"/>
      <c r="L115" s="235"/>
      <c r="M115" s="235"/>
      <c r="N115" s="235"/>
      <c r="O115" s="235"/>
      <c r="P115" s="235"/>
      <c r="Q115" s="232"/>
      <c r="R115" s="232"/>
      <c r="S115" s="230"/>
    </row>
    <row r="116" spans="1:19" x14ac:dyDescent="0.25">
      <c r="A116" s="232"/>
      <c r="B116" s="230"/>
      <c r="C116" s="231"/>
      <c r="D116" s="231"/>
      <c r="E116" s="230"/>
      <c r="F116" s="230"/>
      <c r="G116" s="232"/>
      <c r="H116" s="232"/>
      <c r="I116" s="230" t="str">
        <f t="shared" si="1"/>
        <v/>
      </c>
      <c r="J116" s="234"/>
      <c r="K116" s="231"/>
      <c r="L116" s="235"/>
      <c r="M116" s="235"/>
      <c r="N116" s="235"/>
      <c r="O116" s="235"/>
      <c r="P116" s="235"/>
      <c r="Q116" s="232"/>
      <c r="R116" s="232"/>
      <c r="S116" s="230"/>
    </row>
    <row r="117" spans="1:19" x14ac:dyDescent="0.25">
      <c r="A117" s="232"/>
      <c r="B117" s="230"/>
      <c r="C117" s="231"/>
      <c r="D117" s="231"/>
      <c r="E117" s="230"/>
      <c r="F117" s="230"/>
      <c r="G117" s="232"/>
      <c r="H117" s="232"/>
      <c r="I117" s="230" t="str">
        <f t="shared" si="1"/>
        <v/>
      </c>
      <c r="J117" s="234"/>
      <c r="K117" s="231"/>
      <c r="L117" s="235"/>
      <c r="M117" s="235"/>
      <c r="N117" s="235"/>
      <c r="O117" s="235"/>
      <c r="P117" s="235"/>
      <c r="Q117" s="232"/>
      <c r="R117" s="232"/>
      <c r="S117" s="230"/>
    </row>
    <row r="118" spans="1:19" x14ac:dyDescent="0.25">
      <c r="A118" s="232"/>
      <c r="B118" s="230"/>
      <c r="C118" s="231"/>
      <c r="D118" s="231"/>
      <c r="E118" s="230"/>
      <c r="F118" s="230"/>
      <c r="G118" s="232"/>
      <c r="H118" s="232"/>
      <c r="I118" s="230" t="str">
        <f t="shared" si="1"/>
        <v/>
      </c>
      <c r="J118" s="234"/>
      <c r="K118" s="231"/>
      <c r="L118" s="235"/>
      <c r="M118" s="235"/>
      <c r="N118" s="235"/>
      <c r="O118" s="235"/>
      <c r="P118" s="235"/>
      <c r="Q118" s="232"/>
      <c r="R118" s="232"/>
      <c r="S118" s="230"/>
    </row>
    <row r="119" spans="1:19" x14ac:dyDescent="0.25">
      <c r="A119" s="232"/>
      <c r="B119" s="230"/>
      <c r="C119" s="231"/>
      <c r="D119" s="231"/>
      <c r="E119" s="230"/>
      <c r="F119" s="230"/>
      <c r="G119" s="232"/>
      <c r="H119" s="232"/>
      <c r="I119" s="230" t="str">
        <f t="shared" si="1"/>
        <v/>
      </c>
      <c r="J119" s="234"/>
      <c r="K119" s="231"/>
      <c r="L119" s="235"/>
      <c r="M119" s="235"/>
      <c r="N119" s="235"/>
      <c r="O119" s="235"/>
      <c r="P119" s="235"/>
      <c r="Q119" s="232"/>
      <c r="R119" s="232"/>
      <c r="S119" s="230"/>
    </row>
    <row r="120" spans="1:19" x14ac:dyDescent="0.25">
      <c r="A120" s="232"/>
      <c r="B120" s="230"/>
      <c r="C120" s="231"/>
      <c r="D120" s="231"/>
      <c r="E120" s="230"/>
      <c r="F120" s="230"/>
      <c r="G120" s="232"/>
      <c r="H120" s="232"/>
      <c r="I120" s="230" t="str">
        <f t="shared" si="1"/>
        <v/>
      </c>
      <c r="J120" s="234"/>
      <c r="K120" s="231"/>
      <c r="L120" s="235"/>
      <c r="M120" s="235"/>
      <c r="N120" s="235"/>
      <c r="O120" s="235"/>
      <c r="P120" s="235"/>
      <c r="Q120" s="232"/>
      <c r="R120" s="232"/>
      <c r="S120" s="230"/>
    </row>
    <row r="121" spans="1:19" x14ac:dyDescent="0.25">
      <c r="A121" s="232"/>
      <c r="B121" s="230"/>
      <c r="C121" s="231"/>
      <c r="D121" s="231"/>
      <c r="E121" s="230"/>
      <c r="F121" s="230"/>
      <c r="G121" s="232"/>
      <c r="H121" s="232"/>
      <c r="I121" s="230" t="str">
        <f t="shared" si="1"/>
        <v/>
      </c>
      <c r="J121" s="234"/>
      <c r="K121" s="231"/>
      <c r="L121" s="235"/>
      <c r="M121" s="235"/>
      <c r="N121" s="235"/>
      <c r="O121" s="235"/>
      <c r="P121" s="235"/>
      <c r="Q121" s="232"/>
      <c r="R121" s="232"/>
      <c r="S121" s="230"/>
    </row>
    <row r="122" spans="1:19" x14ac:dyDescent="0.25">
      <c r="A122" s="232"/>
      <c r="B122" s="230"/>
      <c r="C122" s="231"/>
      <c r="D122" s="231"/>
      <c r="E122" s="230"/>
      <c r="F122" s="230"/>
      <c r="G122" s="232"/>
      <c r="H122" s="232"/>
      <c r="I122" s="230" t="str">
        <f t="shared" si="1"/>
        <v/>
      </c>
      <c r="J122" s="234"/>
      <c r="K122" s="231"/>
      <c r="L122" s="235"/>
      <c r="M122" s="235"/>
      <c r="N122" s="235"/>
      <c r="O122" s="235"/>
      <c r="P122" s="235"/>
      <c r="Q122" s="232"/>
      <c r="R122" s="232"/>
      <c r="S122" s="230"/>
    </row>
    <row r="123" spans="1:19" x14ac:dyDescent="0.25">
      <c r="A123" s="232"/>
      <c r="B123" s="230"/>
      <c r="C123" s="231"/>
      <c r="D123" s="231"/>
      <c r="E123" s="230"/>
      <c r="F123" s="230"/>
      <c r="G123" s="232"/>
      <c r="H123" s="232"/>
      <c r="I123" s="230" t="str">
        <f t="shared" si="1"/>
        <v/>
      </c>
      <c r="J123" s="234"/>
      <c r="K123" s="231"/>
      <c r="L123" s="235"/>
      <c r="M123" s="235"/>
      <c r="N123" s="235"/>
      <c r="O123" s="235"/>
      <c r="P123" s="235"/>
      <c r="Q123" s="232"/>
      <c r="R123" s="232"/>
      <c r="S123" s="230"/>
    </row>
    <row r="124" spans="1:19" x14ac:dyDescent="0.25">
      <c r="A124" s="232"/>
      <c r="B124" s="230"/>
      <c r="C124" s="231"/>
      <c r="D124" s="231"/>
      <c r="E124" s="230"/>
      <c r="F124" s="230"/>
      <c r="G124" s="232"/>
      <c r="H124" s="232"/>
      <c r="I124" s="230" t="str">
        <f t="shared" si="1"/>
        <v/>
      </c>
      <c r="J124" s="234"/>
      <c r="K124" s="231"/>
      <c r="L124" s="235"/>
      <c r="M124" s="235"/>
      <c r="N124" s="235"/>
      <c r="O124" s="235"/>
      <c r="P124" s="235"/>
      <c r="Q124" s="232"/>
      <c r="R124" s="232"/>
      <c r="S124" s="230"/>
    </row>
    <row r="125" spans="1:19" x14ac:dyDescent="0.25">
      <c r="A125" s="232"/>
      <c r="B125" s="230"/>
      <c r="C125" s="231"/>
      <c r="D125" s="231"/>
      <c r="E125" s="230"/>
      <c r="F125" s="230"/>
      <c r="G125" s="232"/>
      <c r="H125" s="232"/>
      <c r="I125" s="230" t="str">
        <f t="shared" si="1"/>
        <v/>
      </c>
      <c r="J125" s="234"/>
      <c r="K125" s="231"/>
      <c r="L125" s="235"/>
      <c r="M125" s="235"/>
      <c r="N125" s="235"/>
      <c r="O125" s="235"/>
      <c r="P125" s="235"/>
      <c r="Q125" s="232"/>
      <c r="R125" s="232"/>
      <c r="S125" s="230"/>
    </row>
    <row r="126" spans="1:19" x14ac:dyDescent="0.25">
      <c r="A126" s="232"/>
      <c r="B126" s="230"/>
      <c r="C126" s="231"/>
      <c r="D126" s="231"/>
      <c r="E126" s="230"/>
      <c r="F126" s="230"/>
      <c r="G126" s="232"/>
      <c r="H126" s="232"/>
      <c r="I126" s="230" t="str">
        <f t="shared" si="1"/>
        <v/>
      </c>
      <c r="J126" s="234"/>
      <c r="K126" s="231"/>
      <c r="L126" s="235"/>
      <c r="M126" s="235"/>
      <c r="N126" s="235"/>
      <c r="O126" s="235"/>
      <c r="P126" s="235"/>
      <c r="Q126" s="232"/>
      <c r="R126" s="232"/>
      <c r="S126" s="230"/>
    </row>
    <row r="127" spans="1:19" x14ac:dyDescent="0.25">
      <c r="A127" s="232"/>
      <c r="B127" s="230"/>
      <c r="C127" s="231"/>
      <c r="D127" s="231"/>
      <c r="E127" s="230"/>
      <c r="F127" s="230"/>
      <c r="G127" s="232"/>
      <c r="H127" s="232"/>
      <c r="I127" s="230" t="str">
        <f t="shared" si="1"/>
        <v/>
      </c>
      <c r="J127" s="234"/>
      <c r="K127" s="231"/>
      <c r="L127" s="235"/>
      <c r="M127" s="235"/>
      <c r="N127" s="235"/>
      <c r="O127" s="235"/>
      <c r="P127" s="235"/>
      <c r="Q127" s="232"/>
      <c r="R127" s="232"/>
      <c r="S127" s="230"/>
    </row>
    <row r="128" spans="1:19" x14ac:dyDescent="0.25">
      <c r="A128" s="232"/>
      <c r="B128" s="230"/>
      <c r="C128" s="231"/>
      <c r="D128" s="231"/>
      <c r="E128" s="230"/>
      <c r="F128" s="230"/>
      <c r="G128" s="232"/>
      <c r="H128" s="232"/>
      <c r="I128" s="230" t="str">
        <f t="shared" si="1"/>
        <v/>
      </c>
      <c r="J128" s="234"/>
      <c r="K128" s="231"/>
      <c r="L128" s="235"/>
      <c r="M128" s="235"/>
      <c r="N128" s="235"/>
      <c r="O128" s="235"/>
      <c r="P128" s="235"/>
      <c r="Q128" s="232"/>
      <c r="R128" s="232"/>
      <c r="S128" s="230"/>
    </row>
    <row r="129" spans="1:19" x14ac:dyDescent="0.25">
      <c r="A129" s="232"/>
      <c r="B129" s="230"/>
      <c r="C129" s="231"/>
      <c r="D129" s="231"/>
      <c r="E129" s="230"/>
      <c r="F129" s="230"/>
      <c r="G129" s="232"/>
      <c r="H129" s="232"/>
      <c r="I129" s="230" t="str">
        <f t="shared" si="1"/>
        <v/>
      </c>
      <c r="J129" s="234"/>
      <c r="K129" s="231"/>
      <c r="L129" s="235"/>
      <c r="M129" s="235"/>
      <c r="N129" s="235"/>
      <c r="O129" s="235"/>
      <c r="P129" s="235"/>
      <c r="Q129" s="232"/>
      <c r="R129" s="232"/>
      <c r="S129" s="230"/>
    </row>
    <row r="130" spans="1:19" x14ac:dyDescent="0.25">
      <c r="A130" s="232"/>
      <c r="B130" s="230"/>
      <c r="C130" s="231"/>
      <c r="D130" s="231"/>
      <c r="E130" s="230"/>
      <c r="F130" s="230"/>
      <c r="G130" s="232"/>
      <c r="H130" s="232"/>
      <c r="I130" s="230" t="str">
        <f t="shared" si="1"/>
        <v/>
      </c>
      <c r="J130" s="234"/>
      <c r="K130" s="231"/>
      <c r="L130" s="235"/>
      <c r="M130" s="235"/>
      <c r="N130" s="235"/>
      <c r="O130" s="235"/>
      <c r="P130" s="235"/>
      <c r="Q130" s="232"/>
      <c r="R130" s="232"/>
      <c r="S130" s="230"/>
    </row>
    <row r="131" spans="1:19" x14ac:dyDescent="0.25">
      <c r="A131" s="232"/>
      <c r="B131" s="230"/>
      <c r="C131" s="231"/>
      <c r="D131" s="231"/>
      <c r="E131" s="230"/>
      <c r="F131" s="230"/>
      <c r="G131" s="232"/>
      <c r="H131" s="232"/>
      <c r="I131" s="230" t="str">
        <f t="shared" ref="I131:I194" si="2">IF(OR(G131="",H131=""),"",H131-G131)</f>
        <v/>
      </c>
      <c r="J131" s="234"/>
      <c r="K131" s="231"/>
      <c r="L131" s="235"/>
      <c r="M131" s="235"/>
      <c r="N131" s="235"/>
      <c r="O131" s="235"/>
      <c r="P131" s="235"/>
      <c r="Q131" s="232"/>
      <c r="R131" s="232"/>
      <c r="S131" s="230"/>
    </row>
    <row r="132" spans="1:19" x14ac:dyDescent="0.25">
      <c r="A132" s="232"/>
      <c r="B132" s="230"/>
      <c r="C132" s="231"/>
      <c r="D132" s="231"/>
      <c r="E132" s="230"/>
      <c r="F132" s="230"/>
      <c r="G132" s="232"/>
      <c r="H132" s="232"/>
      <c r="I132" s="230" t="str">
        <f t="shared" si="2"/>
        <v/>
      </c>
      <c r="J132" s="234"/>
      <c r="K132" s="231"/>
      <c r="L132" s="235"/>
      <c r="M132" s="235"/>
      <c r="N132" s="235"/>
      <c r="O132" s="235"/>
      <c r="P132" s="235"/>
      <c r="Q132" s="232"/>
      <c r="R132" s="232"/>
      <c r="S132" s="230"/>
    </row>
    <row r="133" spans="1:19" x14ac:dyDescent="0.25">
      <c r="A133" s="232"/>
      <c r="B133" s="230"/>
      <c r="C133" s="231"/>
      <c r="D133" s="231"/>
      <c r="E133" s="230"/>
      <c r="F133" s="230"/>
      <c r="G133" s="232"/>
      <c r="H133" s="232"/>
      <c r="I133" s="230" t="str">
        <f t="shared" si="2"/>
        <v/>
      </c>
      <c r="J133" s="234"/>
      <c r="K133" s="231"/>
      <c r="L133" s="235"/>
      <c r="M133" s="235"/>
      <c r="N133" s="235"/>
      <c r="O133" s="235"/>
      <c r="P133" s="235"/>
      <c r="Q133" s="232"/>
      <c r="R133" s="232"/>
      <c r="S133" s="230"/>
    </row>
    <row r="134" spans="1:19" x14ac:dyDescent="0.25">
      <c r="A134" s="232"/>
      <c r="B134" s="230"/>
      <c r="C134" s="231"/>
      <c r="D134" s="231"/>
      <c r="E134" s="230"/>
      <c r="F134" s="230"/>
      <c r="G134" s="232"/>
      <c r="H134" s="232"/>
      <c r="I134" s="230" t="str">
        <f t="shared" si="2"/>
        <v/>
      </c>
      <c r="J134" s="234"/>
      <c r="K134" s="231"/>
      <c r="L134" s="235"/>
      <c r="M134" s="235"/>
      <c r="N134" s="235"/>
      <c r="O134" s="235"/>
      <c r="P134" s="235"/>
      <c r="Q134" s="232"/>
      <c r="R134" s="232"/>
      <c r="S134" s="230"/>
    </row>
    <row r="135" spans="1:19" x14ac:dyDescent="0.25">
      <c r="A135" s="232"/>
      <c r="B135" s="230"/>
      <c r="C135" s="231"/>
      <c r="D135" s="231"/>
      <c r="E135" s="230"/>
      <c r="F135" s="230"/>
      <c r="G135" s="232"/>
      <c r="H135" s="232"/>
      <c r="I135" s="230" t="str">
        <f t="shared" si="2"/>
        <v/>
      </c>
      <c r="J135" s="234"/>
      <c r="K135" s="231"/>
      <c r="L135" s="235"/>
      <c r="M135" s="235"/>
      <c r="N135" s="235"/>
      <c r="O135" s="235"/>
      <c r="P135" s="235"/>
      <c r="Q135" s="232"/>
      <c r="R135" s="232"/>
      <c r="S135" s="230"/>
    </row>
    <row r="136" spans="1:19" x14ac:dyDescent="0.25">
      <c r="A136" s="232"/>
      <c r="B136" s="230"/>
      <c r="C136" s="231"/>
      <c r="D136" s="231"/>
      <c r="E136" s="230"/>
      <c r="F136" s="230"/>
      <c r="G136" s="232"/>
      <c r="H136" s="232"/>
      <c r="I136" s="230" t="str">
        <f t="shared" si="2"/>
        <v/>
      </c>
      <c r="J136" s="234"/>
      <c r="K136" s="231"/>
      <c r="L136" s="235"/>
      <c r="M136" s="235"/>
      <c r="N136" s="235"/>
      <c r="O136" s="235"/>
      <c r="P136" s="235"/>
      <c r="Q136" s="232"/>
      <c r="R136" s="232"/>
      <c r="S136" s="230"/>
    </row>
    <row r="137" spans="1:19" x14ac:dyDescent="0.25">
      <c r="A137" s="232"/>
      <c r="B137" s="230"/>
      <c r="C137" s="231"/>
      <c r="D137" s="231"/>
      <c r="E137" s="230"/>
      <c r="F137" s="230"/>
      <c r="G137" s="232"/>
      <c r="H137" s="232"/>
      <c r="I137" s="230" t="str">
        <f t="shared" si="2"/>
        <v/>
      </c>
      <c r="J137" s="234"/>
      <c r="K137" s="231"/>
      <c r="L137" s="235"/>
      <c r="M137" s="235"/>
      <c r="N137" s="235"/>
      <c r="O137" s="235"/>
      <c r="P137" s="235"/>
      <c r="Q137" s="232"/>
      <c r="R137" s="232"/>
      <c r="S137" s="230"/>
    </row>
    <row r="138" spans="1:19" x14ac:dyDescent="0.25">
      <c r="A138" s="232"/>
      <c r="B138" s="230"/>
      <c r="C138" s="231"/>
      <c r="D138" s="231"/>
      <c r="E138" s="230"/>
      <c r="F138" s="230"/>
      <c r="G138" s="232"/>
      <c r="H138" s="232"/>
      <c r="I138" s="230" t="str">
        <f t="shared" si="2"/>
        <v/>
      </c>
      <c r="J138" s="234"/>
      <c r="K138" s="231"/>
      <c r="L138" s="235"/>
      <c r="M138" s="235"/>
      <c r="N138" s="235"/>
      <c r="O138" s="235"/>
      <c r="P138" s="235"/>
      <c r="Q138" s="232"/>
      <c r="R138" s="232"/>
      <c r="S138" s="230"/>
    </row>
    <row r="139" spans="1:19" x14ac:dyDescent="0.25">
      <c r="A139" s="232"/>
      <c r="B139" s="230"/>
      <c r="C139" s="231"/>
      <c r="D139" s="231"/>
      <c r="E139" s="230"/>
      <c r="F139" s="230"/>
      <c r="G139" s="232"/>
      <c r="H139" s="232"/>
      <c r="I139" s="230" t="str">
        <f t="shared" si="2"/>
        <v/>
      </c>
      <c r="J139" s="234"/>
      <c r="K139" s="231"/>
      <c r="L139" s="235"/>
      <c r="M139" s="235"/>
      <c r="N139" s="235"/>
      <c r="O139" s="235"/>
      <c r="P139" s="235"/>
      <c r="Q139" s="232"/>
      <c r="R139" s="232"/>
      <c r="S139" s="230"/>
    </row>
    <row r="140" spans="1:19" x14ac:dyDescent="0.25">
      <c r="A140" s="232"/>
      <c r="B140" s="230"/>
      <c r="C140" s="231"/>
      <c r="D140" s="231"/>
      <c r="E140" s="230"/>
      <c r="F140" s="230"/>
      <c r="G140" s="232"/>
      <c r="H140" s="232"/>
      <c r="I140" s="230" t="str">
        <f t="shared" si="2"/>
        <v/>
      </c>
      <c r="J140" s="234"/>
      <c r="K140" s="231"/>
      <c r="L140" s="235"/>
      <c r="M140" s="235"/>
      <c r="N140" s="235"/>
      <c r="O140" s="235"/>
      <c r="P140" s="235"/>
      <c r="Q140" s="232"/>
      <c r="R140" s="232"/>
      <c r="S140" s="230"/>
    </row>
    <row r="141" spans="1:19" x14ac:dyDescent="0.25">
      <c r="A141" s="232"/>
      <c r="B141" s="230"/>
      <c r="C141" s="231"/>
      <c r="D141" s="231"/>
      <c r="E141" s="230"/>
      <c r="F141" s="230"/>
      <c r="G141" s="232"/>
      <c r="H141" s="232"/>
      <c r="I141" s="230" t="str">
        <f t="shared" si="2"/>
        <v/>
      </c>
      <c r="J141" s="234"/>
      <c r="K141" s="231"/>
      <c r="L141" s="235"/>
      <c r="M141" s="235"/>
      <c r="N141" s="235"/>
      <c r="O141" s="235"/>
      <c r="P141" s="235"/>
      <c r="Q141" s="232"/>
      <c r="R141" s="232"/>
      <c r="S141" s="230"/>
    </row>
    <row r="142" spans="1:19" x14ac:dyDescent="0.25">
      <c r="A142" s="232"/>
      <c r="B142" s="230"/>
      <c r="C142" s="231"/>
      <c r="D142" s="231"/>
      <c r="E142" s="230"/>
      <c r="F142" s="230"/>
      <c r="G142" s="232"/>
      <c r="H142" s="232"/>
      <c r="I142" s="230" t="str">
        <f t="shared" si="2"/>
        <v/>
      </c>
      <c r="J142" s="234"/>
      <c r="K142" s="231"/>
      <c r="L142" s="235"/>
      <c r="M142" s="235"/>
      <c r="N142" s="235"/>
      <c r="O142" s="235"/>
      <c r="P142" s="235"/>
      <c r="Q142" s="232"/>
      <c r="R142" s="232"/>
      <c r="S142" s="230"/>
    </row>
    <row r="143" spans="1:19" x14ac:dyDescent="0.25">
      <c r="A143" s="232"/>
      <c r="B143" s="230"/>
      <c r="C143" s="231"/>
      <c r="D143" s="231"/>
      <c r="E143" s="230"/>
      <c r="F143" s="230"/>
      <c r="G143" s="232"/>
      <c r="H143" s="232"/>
      <c r="I143" s="230" t="str">
        <f t="shared" si="2"/>
        <v/>
      </c>
      <c r="J143" s="234"/>
      <c r="K143" s="231"/>
      <c r="L143" s="235"/>
      <c r="M143" s="235"/>
      <c r="N143" s="235"/>
      <c r="O143" s="235"/>
      <c r="P143" s="235"/>
      <c r="Q143" s="232"/>
      <c r="R143" s="232"/>
      <c r="S143" s="230"/>
    </row>
    <row r="144" spans="1:19" x14ac:dyDescent="0.25">
      <c r="A144" s="232"/>
      <c r="B144" s="230"/>
      <c r="C144" s="231"/>
      <c r="D144" s="231"/>
      <c r="E144" s="230"/>
      <c r="F144" s="230"/>
      <c r="G144" s="232"/>
      <c r="H144" s="232"/>
      <c r="I144" s="230" t="str">
        <f t="shared" si="2"/>
        <v/>
      </c>
      <c r="J144" s="234"/>
      <c r="K144" s="231"/>
      <c r="L144" s="235"/>
      <c r="M144" s="235"/>
      <c r="N144" s="235"/>
      <c r="O144" s="235"/>
      <c r="P144" s="235"/>
      <c r="Q144" s="232"/>
      <c r="R144" s="232"/>
      <c r="S144" s="230"/>
    </row>
    <row r="145" spans="1:19" x14ac:dyDescent="0.25">
      <c r="A145" s="232"/>
      <c r="B145" s="230"/>
      <c r="C145" s="231"/>
      <c r="D145" s="231"/>
      <c r="E145" s="230"/>
      <c r="F145" s="230"/>
      <c r="G145" s="232"/>
      <c r="H145" s="232"/>
      <c r="I145" s="230" t="str">
        <f t="shared" si="2"/>
        <v/>
      </c>
      <c r="J145" s="234"/>
      <c r="K145" s="231"/>
      <c r="L145" s="235"/>
      <c r="M145" s="235"/>
      <c r="N145" s="235"/>
      <c r="O145" s="235"/>
      <c r="P145" s="235"/>
      <c r="Q145" s="232"/>
      <c r="R145" s="232"/>
      <c r="S145" s="230"/>
    </row>
    <row r="146" spans="1:19" x14ac:dyDescent="0.25">
      <c r="A146" s="232"/>
      <c r="B146" s="230"/>
      <c r="C146" s="231"/>
      <c r="D146" s="231"/>
      <c r="E146" s="230"/>
      <c r="F146" s="230"/>
      <c r="G146" s="232"/>
      <c r="H146" s="232"/>
      <c r="I146" s="230" t="str">
        <f t="shared" si="2"/>
        <v/>
      </c>
      <c r="J146" s="234"/>
      <c r="K146" s="231"/>
      <c r="L146" s="235"/>
      <c r="M146" s="235"/>
      <c r="N146" s="235"/>
      <c r="O146" s="235"/>
      <c r="P146" s="235"/>
      <c r="Q146" s="232"/>
      <c r="R146" s="232"/>
      <c r="S146" s="230"/>
    </row>
    <row r="147" spans="1:19" x14ac:dyDescent="0.25">
      <c r="A147" s="232"/>
      <c r="B147" s="230"/>
      <c r="C147" s="231"/>
      <c r="D147" s="231"/>
      <c r="E147" s="230"/>
      <c r="F147" s="230"/>
      <c r="G147" s="232"/>
      <c r="H147" s="232"/>
      <c r="I147" s="230" t="str">
        <f t="shared" si="2"/>
        <v/>
      </c>
      <c r="J147" s="234"/>
      <c r="K147" s="231"/>
      <c r="L147" s="235"/>
      <c r="M147" s="235"/>
      <c r="N147" s="235"/>
      <c r="O147" s="235"/>
      <c r="P147" s="235"/>
      <c r="Q147" s="232"/>
      <c r="R147" s="232"/>
      <c r="S147" s="230"/>
    </row>
    <row r="148" spans="1:19" x14ac:dyDescent="0.25">
      <c r="A148" s="232"/>
      <c r="B148" s="230"/>
      <c r="C148" s="231"/>
      <c r="D148" s="231"/>
      <c r="E148" s="230"/>
      <c r="F148" s="230"/>
      <c r="G148" s="232"/>
      <c r="H148" s="232"/>
      <c r="I148" s="230" t="str">
        <f t="shared" si="2"/>
        <v/>
      </c>
      <c r="J148" s="234"/>
      <c r="K148" s="231"/>
      <c r="L148" s="235"/>
      <c r="M148" s="235"/>
      <c r="N148" s="235"/>
      <c r="O148" s="235"/>
      <c r="P148" s="235"/>
      <c r="Q148" s="232"/>
      <c r="R148" s="232"/>
      <c r="S148" s="230"/>
    </row>
    <row r="149" spans="1:19" x14ac:dyDescent="0.25">
      <c r="A149" s="232"/>
      <c r="B149" s="230"/>
      <c r="C149" s="231"/>
      <c r="D149" s="231"/>
      <c r="E149" s="230"/>
      <c r="F149" s="230"/>
      <c r="G149" s="232"/>
      <c r="H149" s="232"/>
      <c r="I149" s="230" t="str">
        <f t="shared" si="2"/>
        <v/>
      </c>
      <c r="J149" s="234"/>
      <c r="K149" s="231"/>
      <c r="L149" s="235"/>
      <c r="M149" s="235"/>
      <c r="N149" s="235"/>
      <c r="O149" s="235"/>
      <c r="P149" s="235"/>
      <c r="Q149" s="232"/>
      <c r="R149" s="232"/>
      <c r="S149" s="230"/>
    </row>
    <row r="150" spans="1:19" x14ac:dyDescent="0.25">
      <c r="A150" s="232"/>
      <c r="B150" s="230"/>
      <c r="C150" s="231"/>
      <c r="D150" s="231"/>
      <c r="E150" s="230"/>
      <c r="F150" s="230"/>
      <c r="G150" s="232"/>
      <c r="H150" s="232"/>
      <c r="I150" s="230" t="str">
        <f t="shared" si="2"/>
        <v/>
      </c>
      <c r="J150" s="234"/>
      <c r="K150" s="231"/>
      <c r="L150" s="235"/>
      <c r="M150" s="235"/>
      <c r="N150" s="235"/>
      <c r="O150" s="235"/>
      <c r="P150" s="235"/>
      <c r="Q150" s="232"/>
      <c r="R150" s="232"/>
      <c r="S150" s="230"/>
    </row>
    <row r="151" spans="1:19" x14ac:dyDescent="0.25">
      <c r="A151" s="232"/>
      <c r="B151" s="230"/>
      <c r="C151" s="231"/>
      <c r="D151" s="231"/>
      <c r="E151" s="230"/>
      <c r="F151" s="230"/>
      <c r="G151" s="232"/>
      <c r="H151" s="232"/>
      <c r="I151" s="230" t="str">
        <f t="shared" si="2"/>
        <v/>
      </c>
      <c r="J151" s="234"/>
      <c r="K151" s="231"/>
      <c r="L151" s="235"/>
      <c r="M151" s="235"/>
      <c r="N151" s="235"/>
      <c r="O151" s="235"/>
      <c r="P151" s="235"/>
      <c r="Q151" s="232"/>
      <c r="R151" s="232"/>
      <c r="S151" s="230"/>
    </row>
    <row r="152" spans="1:19" x14ac:dyDescent="0.25">
      <c r="A152" s="232"/>
      <c r="B152" s="230"/>
      <c r="C152" s="231"/>
      <c r="D152" s="231"/>
      <c r="E152" s="230"/>
      <c r="F152" s="230"/>
      <c r="G152" s="232"/>
      <c r="H152" s="232"/>
      <c r="I152" s="230" t="str">
        <f t="shared" si="2"/>
        <v/>
      </c>
      <c r="J152" s="234"/>
      <c r="K152" s="231"/>
      <c r="L152" s="235"/>
      <c r="M152" s="235"/>
      <c r="N152" s="235"/>
      <c r="O152" s="235"/>
      <c r="P152" s="235"/>
      <c r="Q152" s="232"/>
      <c r="R152" s="232"/>
      <c r="S152" s="230"/>
    </row>
    <row r="153" spans="1:19" x14ac:dyDescent="0.25">
      <c r="A153" s="232"/>
      <c r="B153" s="230"/>
      <c r="C153" s="231"/>
      <c r="D153" s="231"/>
      <c r="E153" s="230"/>
      <c r="F153" s="230"/>
      <c r="G153" s="232"/>
      <c r="H153" s="232"/>
      <c r="I153" s="230" t="str">
        <f t="shared" si="2"/>
        <v/>
      </c>
      <c r="J153" s="234"/>
      <c r="K153" s="231"/>
      <c r="L153" s="235"/>
      <c r="M153" s="235"/>
      <c r="N153" s="235"/>
      <c r="O153" s="235"/>
      <c r="P153" s="235"/>
      <c r="Q153" s="232"/>
      <c r="R153" s="232"/>
      <c r="S153" s="230"/>
    </row>
    <row r="154" spans="1:19" x14ac:dyDescent="0.25">
      <c r="A154" s="232"/>
      <c r="B154" s="230"/>
      <c r="C154" s="231"/>
      <c r="D154" s="231"/>
      <c r="E154" s="230"/>
      <c r="F154" s="230"/>
      <c r="G154" s="232"/>
      <c r="H154" s="232"/>
      <c r="I154" s="230" t="str">
        <f t="shared" si="2"/>
        <v/>
      </c>
      <c r="J154" s="234"/>
      <c r="K154" s="231"/>
      <c r="L154" s="235"/>
      <c r="M154" s="235"/>
      <c r="N154" s="235"/>
      <c r="O154" s="235"/>
      <c r="P154" s="235"/>
      <c r="Q154" s="232"/>
      <c r="R154" s="232"/>
      <c r="S154" s="230"/>
    </row>
    <row r="155" spans="1:19" x14ac:dyDescent="0.25">
      <c r="A155" s="232"/>
      <c r="B155" s="230"/>
      <c r="C155" s="231"/>
      <c r="D155" s="231"/>
      <c r="E155" s="230"/>
      <c r="F155" s="230"/>
      <c r="G155" s="232"/>
      <c r="H155" s="232"/>
      <c r="I155" s="230" t="str">
        <f t="shared" si="2"/>
        <v/>
      </c>
      <c r="J155" s="234"/>
      <c r="K155" s="231"/>
      <c r="L155" s="235"/>
      <c r="M155" s="235"/>
      <c r="N155" s="235"/>
      <c r="O155" s="235"/>
      <c r="P155" s="235"/>
      <c r="Q155" s="232"/>
      <c r="R155" s="232"/>
      <c r="S155" s="230"/>
    </row>
    <row r="156" spans="1:19" x14ac:dyDescent="0.25">
      <c r="A156" s="232"/>
      <c r="B156" s="230"/>
      <c r="C156" s="231"/>
      <c r="D156" s="231"/>
      <c r="E156" s="230"/>
      <c r="F156" s="230"/>
      <c r="G156" s="232"/>
      <c r="H156" s="232"/>
      <c r="I156" s="230" t="str">
        <f t="shared" si="2"/>
        <v/>
      </c>
      <c r="J156" s="234"/>
      <c r="K156" s="231"/>
      <c r="L156" s="235"/>
      <c r="M156" s="235"/>
      <c r="N156" s="235"/>
      <c r="O156" s="235"/>
      <c r="P156" s="235"/>
      <c r="Q156" s="232"/>
      <c r="R156" s="232"/>
      <c r="S156" s="230"/>
    </row>
    <row r="157" spans="1:19" x14ac:dyDescent="0.25">
      <c r="A157" s="232"/>
      <c r="B157" s="230"/>
      <c r="C157" s="231"/>
      <c r="D157" s="231"/>
      <c r="E157" s="230"/>
      <c r="F157" s="230"/>
      <c r="G157" s="232"/>
      <c r="H157" s="232"/>
      <c r="I157" s="230" t="str">
        <f t="shared" si="2"/>
        <v/>
      </c>
      <c r="J157" s="234"/>
      <c r="K157" s="231"/>
      <c r="L157" s="235"/>
      <c r="M157" s="235"/>
      <c r="N157" s="235"/>
      <c r="O157" s="235"/>
      <c r="P157" s="235"/>
      <c r="Q157" s="232"/>
      <c r="R157" s="232"/>
      <c r="S157" s="230"/>
    </row>
    <row r="158" spans="1:19" x14ac:dyDescent="0.25">
      <c r="A158" s="232"/>
      <c r="B158" s="230"/>
      <c r="C158" s="231"/>
      <c r="D158" s="231"/>
      <c r="E158" s="230"/>
      <c r="F158" s="230"/>
      <c r="G158" s="232"/>
      <c r="H158" s="232"/>
      <c r="I158" s="230" t="str">
        <f t="shared" si="2"/>
        <v/>
      </c>
      <c r="J158" s="234"/>
      <c r="K158" s="231"/>
      <c r="L158" s="235"/>
      <c r="M158" s="235"/>
      <c r="N158" s="235"/>
      <c r="O158" s="235"/>
      <c r="P158" s="235"/>
      <c r="Q158" s="232"/>
      <c r="R158" s="232"/>
      <c r="S158" s="230"/>
    </row>
    <row r="159" spans="1:19" x14ac:dyDescent="0.25">
      <c r="A159" s="232"/>
      <c r="B159" s="230"/>
      <c r="C159" s="231"/>
      <c r="D159" s="231"/>
      <c r="E159" s="230"/>
      <c r="F159" s="230"/>
      <c r="G159" s="232"/>
      <c r="H159" s="232"/>
      <c r="I159" s="230" t="str">
        <f t="shared" si="2"/>
        <v/>
      </c>
      <c r="J159" s="234"/>
      <c r="K159" s="231"/>
      <c r="L159" s="235"/>
      <c r="M159" s="235"/>
      <c r="N159" s="235"/>
      <c r="O159" s="235"/>
      <c r="P159" s="235"/>
      <c r="Q159" s="232"/>
      <c r="R159" s="232"/>
      <c r="S159" s="230"/>
    </row>
    <row r="160" spans="1:19" x14ac:dyDescent="0.25">
      <c r="A160" s="232"/>
      <c r="B160" s="230"/>
      <c r="C160" s="231"/>
      <c r="D160" s="231"/>
      <c r="E160" s="230"/>
      <c r="F160" s="230"/>
      <c r="G160" s="232"/>
      <c r="H160" s="232"/>
      <c r="I160" s="230" t="str">
        <f t="shared" si="2"/>
        <v/>
      </c>
      <c r="J160" s="234"/>
      <c r="K160" s="231"/>
      <c r="L160" s="235"/>
      <c r="M160" s="235"/>
      <c r="N160" s="235"/>
      <c r="O160" s="235"/>
      <c r="P160" s="235"/>
      <c r="Q160" s="232"/>
      <c r="R160" s="232"/>
      <c r="S160" s="230"/>
    </row>
    <row r="161" spans="1:19" x14ac:dyDescent="0.25">
      <c r="A161" s="232"/>
      <c r="B161" s="230"/>
      <c r="C161" s="231"/>
      <c r="D161" s="231"/>
      <c r="E161" s="230"/>
      <c r="F161" s="230"/>
      <c r="G161" s="232"/>
      <c r="H161" s="232"/>
      <c r="I161" s="230" t="str">
        <f t="shared" si="2"/>
        <v/>
      </c>
      <c r="J161" s="234"/>
      <c r="K161" s="231"/>
      <c r="L161" s="235"/>
      <c r="M161" s="235"/>
      <c r="N161" s="235"/>
      <c r="O161" s="235"/>
      <c r="P161" s="235"/>
      <c r="Q161" s="232"/>
      <c r="R161" s="232"/>
      <c r="S161" s="230"/>
    </row>
    <row r="162" spans="1:19" x14ac:dyDescent="0.25">
      <c r="A162" s="232"/>
      <c r="B162" s="230"/>
      <c r="C162" s="231"/>
      <c r="D162" s="231"/>
      <c r="E162" s="230"/>
      <c r="F162" s="230"/>
      <c r="G162" s="232"/>
      <c r="H162" s="232"/>
      <c r="I162" s="230" t="str">
        <f t="shared" si="2"/>
        <v/>
      </c>
      <c r="J162" s="234"/>
      <c r="K162" s="231"/>
      <c r="L162" s="235"/>
      <c r="M162" s="235"/>
      <c r="N162" s="235"/>
      <c r="O162" s="235"/>
      <c r="P162" s="235"/>
      <c r="Q162" s="232"/>
      <c r="R162" s="232"/>
      <c r="S162" s="230"/>
    </row>
    <row r="163" spans="1:19" x14ac:dyDescent="0.25">
      <c r="A163" s="232"/>
      <c r="B163" s="230"/>
      <c r="C163" s="231"/>
      <c r="D163" s="231"/>
      <c r="E163" s="230"/>
      <c r="F163" s="230"/>
      <c r="G163" s="232"/>
      <c r="H163" s="232"/>
      <c r="I163" s="230" t="str">
        <f t="shared" si="2"/>
        <v/>
      </c>
      <c r="J163" s="234"/>
      <c r="K163" s="231"/>
      <c r="L163" s="235"/>
      <c r="M163" s="235"/>
      <c r="N163" s="235"/>
      <c r="O163" s="235"/>
      <c r="P163" s="235"/>
      <c r="Q163" s="232"/>
      <c r="R163" s="232"/>
      <c r="S163" s="230"/>
    </row>
    <row r="164" spans="1:19" x14ac:dyDescent="0.25">
      <c r="A164" s="232"/>
      <c r="B164" s="230"/>
      <c r="C164" s="231"/>
      <c r="D164" s="231"/>
      <c r="E164" s="230"/>
      <c r="F164" s="230"/>
      <c r="G164" s="232"/>
      <c r="H164" s="232"/>
      <c r="I164" s="230" t="str">
        <f t="shared" si="2"/>
        <v/>
      </c>
      <c r="J164" s="234"/>
      <c r="K164" s="231"/>
      <c r="L164" s="235"/>
      <c r="M164" s="235"/>
      <c r="N164" s="235"/>
      <c r="O164" s="235"/>
      <c r="P164" s="235"/>
      <c r="Q164" s="232"/>
      <c r="R164" s="232"/>
      <c r="S164" s="230"/>
    </row>
    <row r="165" spans="1:19" x14ac:dyDescent="0.25">
      <c r="A165" s="232"/>
      <c r="B165" s="230"/>
      <c r="C165" s="231"/>
      <c r="D165" s="231"/>
      <c r="E165" s="230"/>
      <c r="F165" s="230"/>
      <c r="G165" s="232"/>
      <c r="H165" s="232"/>
      <c r="I165" s="230" t="str">
        <f t="shared" si="2"/>
        <v/>
      </c>
      <c r="J165" s="234"/>
      <c r="K165" s="231"/>
      <c r="L165" s="235"/>
      <c r="M165" s="235"/>
      <c r="N165" s="235"/>
      <c r="O165" s="235"/>
      <c r="P165" s="235"/>
      <c r="Q165" s="232"/>
      <c r="R165" s="232"/>
      <c r="S165" s="230"/>
    </row>
    <row r="166" spans="1:19" x14ac:dyDescent="0.25">
      <c r="A166" s="232"/>
      <c r="B166" s="230"/>
      <c r="C166" s="231"/>
      <c r="D166" s="231"/>
      <c r="E166" s="230"/>
      <c r="F166" s="230"/>
      <c r="G166" s="232"/>
      <c r="H166" s="232"/>
      <c r="I166" s="230" t="str">
        <f t="shared" si="2"/>
        <v/>
      </c>
      <c r="J166" s="234"/>
      <c r="K166" s="231"/>
      <c r="L166" s="235"/>
      <c r="M166" s="235"/>
      <c r="N166" s="235"/>
      <c r="O166" s="235"/>
      <c r="P166" s="235"/>
      <c r="Q166" s="232"/>
      <c r="R166" s="232"/>
      <c r="S166" s="230"/>
    </row>
    <row r="167" spans="1:19" x14ac:dyDescent="0.25">
      <c r="A167" s="232"/>
      <c r="B167" s="230"/>
      <c r="C167" s="231"/>
      <c r="D167" s="231"/>
      <c r="E167" s="230"/>
      <c r="F167" s="230"/>
      <c r="G167" s="232"/>
      <c r="H167" s="232"/>
      <c r="I167" s="230" t="str">
        <f t="shared" si="2"/>
        <v/>
      </c>
      <c r="J167" s="234"/>
      <c r="K167" s="231"/>
      <c r="L167" s="235"/>
      <c r="M167" s="235"/>
      <c r="N167" s="235"/>
      <c r="O167" s="235"/>
      <c r="P167" s="235"/>
      <c r="Q167" s="232"/>
      <c r="R167" s="232"/>
      <c r="S167" s="230"/>
    </row>
    <row r="168" spans="1:19" x14ac:dyDescent="0.25">
      <c r="A168" s="232"/>
      <c r="B168" s="230"/>
      <c r="C168" s="231"/>
      <c r="D168" s="231"/>
      <c r="E168" s="230"/>
      <c r="F168" s="230"/>
      <c r="G168" s="232"/>
      <c r="H168" s="232"/>
      <c r="I168" s="230" t="str">
        <f t="shared" si="2"/>
        <v/>
      </c>
      <c r="J168" s="234"/>
      <c r="K168" s="231"/>
      <c r="L168" s="235"/>
      <c r="M168" s="235"/>
      <c r="N168" s="235"/>
      <c r="O168" s="235"/>
      <c r="P168" s="235"/>
      <c r="Q168" s="232"/>
      <c r="R168" s="232"/>
      <c r="S168" s="230"/>
    </row>
    <row r="169" spans="1:19" x14ac:dyDescent="0.25">
      <c r="A169" s="232"/>
      <c r="B169" s="230"/>
      <c r="C169" s="231"/>
      <c r="D169" s="231"/>
      <c r="E169" s="230"/>
      <c r="F169" s="230"/>
      <c r="G169" s="232"/>
      <c r="H169" s="232"/>
      <c r="I169" s="230" t="str">
        <f t="shared" si="2"/>
        <v/>
      </c>
      <c r="J169" s="234"/>
      <c r="K169" s="231"/>
      <c r="L169" s="235"/>
      <c r="M169" s="235"/>
      <c r="N169" s="235"/>
      <c r="O169" s="235"/>
      <c r="P169" s="235"/>
      <c r="Q169" s="232"/>
      <c r="R169" s="232"/>
      <c r="S169" s="230"/>
    </row>
    <row r="170" spans="1:19" x14ac:dyDescent="0.25">
      <c r="A170" s="232"/>
      <c r="B170" s="230"/>
      <c r="C170" s="231"/>
      <c r="D170" s="231"/>
      <c r="E170" s="230"/>
      <c r="F170" s="230"/>
      <c r="G170" s="232"/>
      <c r="H170" s="232"/>
      <c r="I170" s="230" t="str">
        <f t="shared" si="2"/>
        <v/>
      </c>
      <c r="J170" s="234"/>
      <c r="K170" s="231"/>
      <c r="L170" s="235"/>
      <c r="M170" s="235"/>
      <c r="N170" s="235"/>
      <c r="O170" s="235"/>
      <c r="P170" s="235"/>
      <c r="Q170" s="232"/>
      <c r="R170" s="232"/>
      <c r="S170" s="230"/>
    </row>
    <row r="171" spans="1:19" x14ac:dyDescent="0.25">
      <c r="A171" s="232"/>
      <c r="B171" s="230"/>
      <c r="C171" s="231"/>
      <c r="D171" s="231"/>
      <c r="E171" s="230"/>
      <c r="F171" s="230"/>
      <c r="G171" s="232"/>
      <c r="H171" s="232"/>
      <c r="I171" s="230" t="str">
        <f t="shared" si="2"/>
        <v/>
      </c>
      <c r="J171" s="234"/>
      <c r="K171" s="231"/>
      <c r="L171" s="235"/>
      <c r="M171" s="235"/>
      <c r="N171" s="235"/>
      <c r="O171" s="235"/>
      <c r="P171" s="235"/>
      <c r="Q171" s="232"/>
      <c r="R171" s="232"/>
      <c r="S171" s="230"/>
    </row>
    <row r="172" spans="1:19" x14ac:dyDescent="0.25">
      <c r="A172" s="232"/>
      <c r="B172" s="230"/>
      <c r="C172" s="231"/>
      <c r="D172" s="231"/>
      <c r="E172" s="230"/>
      <c r="F172" s="230"/>
      <c r="G172" s="232"/>
      <c r="H172" s="232"/>
      <c r="I172" s="230" t="str">
        <f t="shared" si="2"/>
        <v/>
      </c>
      <c r="J172" s="234"/>
      <c r="K172" s="231"/>
      <c r="L172" s="235"/>
      <c r="M172" s="235"/>
      <c r="N172" s="235"/>
      <c r="O172" s="235"/>
      <c r="P172" s="235"/>
      <c r="Q172" s="232"/>
      <c r="R172" s="232"/>
      <c r="S172" s="230"/>
    </row>
    <row r="173" spans="1:19" x14ac:dyDescent="0.25">
      <c r="A173" s="232"/>
      <c r="B173" s="230"/>
      <c r="C173" s="231"/>
      <c r="D173" s="231"/>
      <c r="E173" s="230"/>
      <c r="F173" s="230"/>
      <c r="G173" s="232"/>
      <c r="H173" s="232"/>
      <c r="I173" s="230" t="str">
        <f t="shared" si="2"/>
        <v/>
      </c>
      <c r="J173" s="234"/>
      <c r="K173" s="231"/>
      <c r="L173" s="235"/>
      <c r="M173" s="235"/>
      <c r="N173" s="235"/>
      <c r="O173" s="235"/>
      <c r="P173" s="235"/>
      <c r="Q173" s="232"/>
      <c r="R173" s="232"/>
      <c r="S173" s="230"/>
    </row>
    <row r="174" spans="1:19" x14ac:dyDescent="0.25">
      <c r="A174" s="232"/>
      <c r="B174" s="230"/>
      <c r="C174" s="231"/>
      <c r="D174" s="231"/>
      <c r="E174" s="230"/>
      <c r="F174" s="230"/>
      <c r="G174" s="232"/>
      <c r="H174" s="232"/>
      <c r="I174" s="230" t="str">
        <f t="shared" si="2"/>
        <v/>
      </c>
      <c r="J174" s="234"/>
      <c r="K174" s="231"/>
      <c r="L174" s="235"/>
      <c r="M174" s="235"/>
      <c r="N174" s="235"/>
      <c r="O174" s="235"/>
      <c r="P174" s="235"/>
      <c r="Q174" s="232"/>
      <c r="R174" s="232"/>
      <c r="S174" s="230"/>
    </row>
    <row r="175" spans="1:19" x14ac:dyDescent="0.25">
      <c r="A175" s="232"/>
      <c r="B175" s="230"/>
      <c r="C175" s="231"/>
      <c r="D175" s="231"/>
      <c r="E175" s="230"/>
      <c r="F175" s="230"/>
      <c r="G175" s="232"/>
      <c r="H175" s="232"/>
      <c r="I175" s="230" t="str">
        <f t="shared" si="2"/>
        <v/>
      </c>
      <c r="J175" s="234"/>
      <c r="K175" s="231"/>
      <c r="L175" s="235"/>
      <c r="M175" s="235"/>
      <c r="N175" s="235"/>
      <c r="O175" s="235"/>
      <c r="P175" s="235"/>
      <c r="Q175" s="232"/>
      <c r="R175" s="232"/>
      <c r="S175" s="230"/>
    </row>
    <row r="176" spans="1:19" x14ac:dyDescent="0.25">
      <c r="A176" s="232"/>
      <c r="B176" s="230"/>
      <c r="C176" s="231"/>
      <c r="D176" s="231"/>
      <c r="E176" s="230"/>
      <c r="F176" s="230"/>
      <c r="G176" s="232"/>
      <c r="H176" s="232"/>
      <c r="I176" s="230" t="str">
        <f t="shared" si="2"/>
        <v/>
      </c>
      <c r="J176" s="234"/>
      <c r="K176" s="231"/>
      <c r="L176" s="235"/>
      <c r="M176" s="235"/>
      <c r="N176" s="235"/>
      <c r="O176" s="235"/>
      <c r="P176" s="235"/>
      <c r="Q176" s="232"/>
      <c r="R176" s="232"/>
      <c r="S176" s="230"/>
    </row>
    <row r="177" spans="1:19" x14ac:dyDescent="0.25">
      <c r="A177" s="232"/>
      <c r="B177" s="230"/>
      <c r="C177" s="231"/>
      <c r="D177" s="231"/>
      <c r="E177" s="230"/>
      <c r="F177" s="230"/>
      <c r="G177" s="232"/>
      <c r="H177" s="232"/>
      <c r="I177" s="230" t="str">
        <f t="shared" si="2"/>
        <v/>
      </c>
      <c r="J177" s="234"/>
      <c r="K177" s="231"/>
      <c r="L177" s="235"/>
      <c r="M177" s="235"/>
      <c r="N177" s="235"/>
      <c r="O177" s="235"/>
      <c r="P177" s="235"/>
      <c r="Q177" s="232"/>
      <c r="R177" s="232"/>
      <c r="S177" s="230"/>
    </row>
    <row r="178" spans="1:19" x14ac:dyDescent="0.25">
      <c r="A178" s="232"/>
      <c r="B178" s="230"/>
      <c r="C178" s="231"/>
      <c r="D178" s="231"/>
      <c r="E178" s="230"/>
      <c r="F178" s="230"/>
      <c r="G178" s="232"/>
      <c r="H178" s="232"/>
      <c r="I178" s="230" t="str">
        <f t="shared" si="2"/>
        <v/>
      </c>
      <c r="J178" s="234"/>
      <c r="K178" s="231"/>
      <c r="L178" s="235"/>
      <c r="M178" s="235"/>
      <c r="N178" s="235"/>
      <c r="O178" s="235"/>
      <c r="P178" s="235"/>
      <c r="Q178" s="232"/>
      <c r="R178" s="232"/>
      <c r="S178" s="230"/>
    </row>
    <row r="179" spans="1:19" x14ac:dyDescent="0.25">
      <c r="A179" s="232"/>
      <c r="B179" s="230"/>
      <c r="C179" s="231"/>
      <c r="D179" s="231"/>
      <c r="E179" s="230"/>
      <c r="F179" s="230"/>
      <c r="G179" s="232"/>
      <c r="H179" s="232"/>
      <c r="I179" s="230" t="str">
        <f t="shared" si="2"/>
        <v/>
      </c>
      <c r="J179" s="234"/>
      <c r="K179" s="231"/>
      <c r="L179" s="235"/>
      <c r="M179" s="235"/>
      <c r="N179" s="235"/>
      <c r="O179" s="235"/>
      <c r="P179" s="235"/>
      <c r="Q179" s="232"/>
      <c r="R179" s="232"/>
      <c r="S179" s="230"/>
    </row>
    <row r="180" spans="1:19" x14ac:dyDescent="0.25">
      <c r="A180" s="232"/>
      <c r="B180" s="230"/>
      <c r="C180" s="231"/>
      <c r="D180" s="231"/>
      <c r="E180" s="230"/>
      <c r="F180" s="230"/>
      <c r="G180" s="232"/>
      <c r="H180" s="232"/>
      <c r="I180" s="230" t="str">
        <f t="shared" si="2"/>
        <v/>
      </c>
      <c r="J180" s="234"/>
      <c r="K180" s="231"/>
      <c r="L180" s="235"/>
      <c r="M180" s="235"/>
      <c r="N180" s="235"/>
      <c r="O180" s="235"/>
      <c r="P180" s="235"/>
      <c r="Q180" s="232"/>
      <c r="R180" s="232"/>
      <c r="S180" s="230"/>
    </row>
    <row r="181" spans="1:19" x14ac:dyDescent="0.25">
      <c r="A181" s="232"/>
      <c r="B181" s="230"/>
      <c r="C181" s="231"/>
      <c r="D181" s="231"/>
      <c r="E181" s="230"/>
      <c r="F181" s="230"/>
      <c r="G181" s="232"/>
      <c r="H181" s="232"/>
      <c r="I181" s="230" t="str">
        <f t="shared" si="2"/>
        <v/>
      </c>
      <c r="J181" s="234"/>
      <c r="K181" s="231"/>
      <c r="L181" s="235"/>
      <c r="M181" s="235"/>
      <c r="N181" s="235"/>
      <c r="O181" s="235"/>
      <c r="P181" s="235"/>
      <c r="Q181" s="232"/>
      <c r="R181" s="232"/>
      <c r="S181" s="230"/>
    </row>
    <row r="182" spans="1:19" x14ac:dyDescent="0.25">
      <c r="A182" s="232"/>
      <c r="B182" s="230"/>
      <c r="C182" s="231"/>
      <c r="D182" s="231"/>
      <c r="E182" s="230"/>
      <c r="F182" s="230"/>
      <c r="G182" s="232"/>
      <c r="H182" s="232"/>
      <c r="I182" s="230" t="str">
        <f t="shared" si="2"/>
        <v/>
      </c>
      <c r="J182" s="234"/>
      <c r="K182" s="231"/>
      <c r="L182" s="235"/>
      <c r="M182" s="235"/>
      <c r="N182" s="235"/>
      <c r="O182" s="235"/>
      <c r="P182" s="235"/>
      <c r="Q182" s="232"/>
      <c r="R182" s="232"/>
      <c r="S182" s="230"/>
    </row>
    <row r="183" spans="1:19" x14ac:dyDescent="0.25">
      <c r="A183" s="232"/>
      <c r="B183" s="230"/>
      <c r="C183" s="231"/>
      <c r="D183" s="231"/>
      <c r="E183" s="230"/>
      <c r="F183" s="230"/>
      <c r="G183" s="232"/>
      <c r="H183" s="232"/>
      <c r="I183" s="230" t="str">
        <f t="shared" si="2"/>
        <v/>
      </c>
      <c r="J183" s="234"/>
      <c r="K183" s="231"/>
      <c r="L183" s="235"/>
      <c r="M183" s="235"/>
      <c r="N183" s="235"/>
      <c r="O183" s="235"/>
      <c r="P183" s="235"/>
      <c r="Q183" s="232"/>
      <c r="R183" s="232"/>
      <c r="S183" s="230"/>
    </row>
    <row r="184" spans="1:19" x14ac:dyDescent="0.25">
      <c r="A184" s="232"/>
      <c r="B184" s="230"/>
      <c r="C184" s="231"/>
      <c r="D184" s="231"/>
      <c r="E184" s="230"/>
      <c r="F184" s="230"/>
      <c r="G184" s="232"/>
      <c r="H184" s="232"/>
      <c r="I184" s="230" t="str">
        <f t="shared" si="2"/>
        <v/>
      </c>
      <c r="J184" s="234"/>
      <c r="K184" s="231"/>
      <c r="L184" s="235"/>
      <c r="M184" s="235"/>
      <c r="N184" s="235"/>
      <c r="O184" s="235"/>
      <c r="P184" s="235"/>
      <c r="Q184" s="232"/>
      <c r="R184" s="232"/>
      <c r="S184" s="230"/>
    </row>
    <row r="185" spans="1:19" x14ac:dyDescent="0.25">
      <c r="A185" s="232"/>
      <c r="B185" s="230"/>
      <c r="C185" s="231"/>
      <c r="D185" s="231"/>
      <c r="E185" s="230"/>
      <c r="F185" s="230"/>
      <c r="G185" s="232"/>
      <c r="H185" s="232"/>
      <c r="I185" s="230" t="str">
        <f t="shared" si="2"/>
        <v/>
      </c>
      <c r="J185" s="234"/>
      <c r="K185" s="231"/>
      <c r="L185" s="235"/>
      <c r="M185" s="235"/>
      <c r="N185" s="235"/>
      <c r="O185" s="235"/>
      <c r="P185" s="235"/>
      <c r="Q185" s="232"/>
      <c r="R185" s="232"/>
      <c r="S185" s="230"/>
    </row>
    <row r="186" spans="1:19" x14ac:dyDescent="0.25">
      <c r="A186" s="232"/>
      <c r="B186" s="230"/>
      <c r="C186" s="231"/>
      <c r="D186" s="231"/>
      <c r="E186" s="230"/>
      <c r="F186" s="230"/>
      <c r="G186" s="232"/>
      <c r="H186" s="232"/>
      <c r="I186" s="230" t="str">
        <f t="shared" si="2"/>
        <v/>
      </c>
      <c r="J186" s="234"/>
      <c r="K186" s="231"/>
      <c r="L186" s="235"/>
      <c r="M186" s="235"/>
      <c r="N186" s="235"/>
      <c r="O186" s="235"/>
      <c r="P186" s="235"/>
      <c r="Q186" s="232"/>
      <c r="R186" s="232"/>
      <c r="S186" s="230"/>
    </row>
    <row r="187" spans="1:19" x14ac:dyDescent="0.25">
      <c r="A187" s="232"/>
      <c r="B187" s="230"/>
      <c r="C187" s="231"/>
      <c r="D187" s="231"/>
      <c r="E187" s="230"/>
      <c r="F187" s="230"/>
      <c r="G187" s="232"/>
      <c r="H187" s="232"/>
      <c r="I187" s="230" t="str">
        <f t="shared" si="2"/>
        <v/>
      </c>
      <c r="J187" s="234"/>
      <c r="K187" s="231"/>
      <c r="L187" s="235"/>
      <c r="M187" s="235"/>
      <c r="N187" s="235"/>
      <c r="O187" s="235"/>
      <c r="P187" s="235"/>
      <c r="Q187" s="232"/>
      <c r="R187" s="232"/>
      <c r="S187" s="230"/>
    </row>
    <row r="188" spans="1:19" x14ac:dyDescent="0.25">
      <c r="A188" s="232"/>
      <c r="B188" s="230"/>
      <c r="C188" s="231"/>
      <c r="D188" s="231"/>
      <c r="E188" s="230"/>
      <c r="F188" s="230"/>
      <c r="G188" s="232"/>
      <c r="H188" s="232"/>
      <c r="I188" s="230" t="str">
        <f t="shared" si="2"/>
        <v/>
      </c>
      <c r="J188" s="234"/>
      <c r="K188" s="231"/>
      <c r="L188" s="235"/>
      <c r="M188" s="235"/>
      <c r="N188" s="235"/>
      <c r="O188" s="235"/>
      <c r="P188" s="235"/>
      <c r="Q188" s="232"/>
      <c r="R188" s="232"/>
      <c r="S188" s="230"/>
    </row>
    <row r="189" spans="1:19" x14ac:dyDescent="0.25">
      <c r="A189" s="232"/>
      <c r="B189" s="230"/>
      <c r="C189" s="231"/>
      <c r="D189" s="231"/>
      <c r="E189" s="230"/>
      <c r="F189" s="230"/>
      <c r="G189" s="232"/>
      <c r="H189" s="232"/>
      <c r="I189" s="230" t="str">
        <f t="shared" si="2"/>
        <v/>
      </c>
      <c r="J189" s="234"/>
      <c r="K189" s="231"/>
      <c r="L189" s="235"/>
      <c r="M189" s="235"/>
      <c r="N189" s="235"/>
      <c r="O189" s="235"/>
      <c r="P189" s="235"/>
      <c r="Q189" s="232"/>
      <c r="R189" s="232"/>
      <c r="S189" s="230"/>
    </row>
    <row r="190" spans="1:19" x14ac:dyDescent="0.25">
      <c r="A190" s="232"/>
      <c r="B190" s="230"/>
      <c r="C190" s="231"/>
      <c r="D190" s="231"/>
      <c r="E190" s="230"/>
      <c r="F190" s="230"/>
      <c r="G190" s="232"/>
      <c r="H190" s="232"/>
      <c r="I190" s="230" t="str">
        <f t="shared" si="2"/>
        <v/>
      </c>
      <c r="J190" s="234"/>
      <c r="K190" s="231"/>
      <c r="L190" s="235"/>
      <c r="M190" s="235"/>
      <c r="N190" s="235"/>
      <c r="O190" s="235"/>
      <c r="P190" s="235"/>
      <c r="Q190" s="232"/>
      <c r="R190" s="232"/>
      <c r="S190" s="230"/>
    </row>
    <row r="191" spans="1:19" x14ac:dyDescent="0.25">
      <c r="A191" s="232"/>
      <c r="B191" s="230"/>
      <c r="C191" s="231"/>
      <c r="D191" s="231"/>
      <c r="E191" s="230"/>
      <c r="F191" s="230"/>
      <c r="G191" s="232"/>
      <c r="H191" s="232"/>
      <c r="I191" s="230" t="str">
        <f t="shared" si="2"/>
        <v/>
      </c>
      <c r="J191" s="234"/>
      <c r="K191" s="231"/>
      <c r="L191" s="235"/>
      <c r="M191" s="235"/>
      <c r="N191" s="235"/>
      <c r="O191" s="235"/>
      <c r="P191" s="235"/>
      <c r="Q191" s="232"/>
      <c r="R191" s="232"/>
      <c r="S191" s="230"/>
    </row>
    <row r="192" spans="1:19" x14ac:dyDescent="0.25">
      <c r="A192" s="232"/>
      <c r="B192" s="230"/>
      <c r="C192" s="231"/>
      <c r="D192" s="231"/>
      <c r="E192" s="230"/>
      <c r="F192" s="230"/>
      <c r="G192" s="232"/>
      <c r="H192" s="232"/>
      <c r="I192" s="230" t="str">
        <f t="shared" si="2"/>
        <v/>
      </c>
      <c r="J192" s="234"/>
      <c r="K192" s="231"/>
      <c r="L192" s="235"/>
      <c r="M192" s="235"/>
      <c r="N192" s="235"/>
      <c r="O192" s="235"/>
      <c r="P192" s="235"/>
      <c r="Q192" s="232"/>
      <c r="R192" s="232"/>
      <c r="S192" s="230"/>
    </row>
    <row r="193" spans="1:19" x14ac:dyDescent="0.25">
      <c r="A193" s="232"/>
      <c r="B193" s="230"/>
      <c r="C193" s="231"/>
      <c r="D193" s="231"/>
      <c r="E193" s="230"/>
      <c r="F193" s="230"/>
      <c r="G193" s="232"/>
      <c r="H193" s="232"/>
      <c r="I193" s="230" t="str">
        <f t="shared" si="2"/>
        <v/>
      </c>
      <c r="J193" s="234"/>
      <c r="K193" s="231"/>
      <c r="L193" s="235"/>
      <c r="M193" s="235"/>
      <c r="N193" s="235"/>
      <c r="O193" s="235"/>
      <c r="P193" s="235"/>
      <c r="Q193" s="232"/>
      <c r="R193" s="232"/>
      <c r="S193" s="230"/>
    </row>
    <row r="194" spans="1:19" x14ac:dyDescent="0.25">
      <c r="A194" s="232"/>
      <c r="B194" s="230"/>
      <c r="C194" s="231"/>
      <c r="D194" s="231"/>
      <c r="E194" s="230"/>
      <c r="F194" s="230"/>
      <c r="G194" s="232"/>
      <c r="H194" s="232"/>
      <c r="I194" s="230" t="str">
        <f t="shared" si="2"/>
        <v/>
      </c>
      <c r="J194" s="234"/>
      <c r="K194" s="231"/>
      <c r="L194" s="235"/>
      <c r="M194" s="235"/>
      <c r="N194" s="235"/>
      <c r="O194" s="235"/>
      <c r="P194" s="235"/>
      <c r="Q194" s="232"/>
      <c r="R194" s="232"/>
      <c r="S194" s="230"/>
    </row>
    <row r="195" spans="1:19" x14ac:dyDescent="0.25">
      <c r="A195" s="232"/>
      <c r="B195" s="230"/>
      <c r="C195" s="231"/>
      <c r="D195" s="231"/>
      <c r="E195" s="230"/>
      <c r="F195" s="230"/>
      <c r="G195" s="232"/>
      <c r="H195" s="232"/>
      <c r="I195" s="230" t="str">
        <f t="shared" ref="I195:I258" si="3">IF(OR(G195="",H195=""),"",H195-G195)</f>
        <v/>
      </c>
      <c r="J195" s="234"/>
      <c r="K195" s="231"/>
      <c r="L195" s="235"/>
      <c r="M195" s="235"/>
      <c r="N195" s="235"/>
      <c r="O195" s="235"/>
      <c r="P195" s="235"/>
      <c r="Q195" s="232"/>
      <c r="R195" s="232"/>
      <c r="S195" s="230"/>
    </row>
    <row r="196" spans="1:19" x14ac:dyDescent="0.25">
      <c r="A196" s="232"/>
      <c r="B196" s="230"/>
      <c r="C196" s="231"/>
      <c r="D196" s="231"/>
      <c r="E196" s="230"/>
      <c r="F196" s="230"/>
      <c r="G196" s="232"/>
      <c r="H196" s="232"/>
      <c r="I196" s="230" t="str">
        <f t="shared" si="3"/>
        <v/>
      </c>
      <c r="J196" s="234"/>
      <c r="K196" s="231"/>
      <c r="L196" s="235"/>
      <c r="M196" s="235"/>
      <c r="N196" s="235"/>
      <c r="O196" s="235"/>
      <c r="P196" s="235"/>
      <c r="Q196" s="232"/>
      <c r="R196" s="232"/>
      <c r="S196" s="230"/>
    </row>
    <row r="197" spans="1:19" x14ac:dyDescent="0.25">
      <c r="A197" s="232"/>
      <c r="B197" s="230"/>
      <c r="C197" s="231"/>
      <c r="D197" s="231"/>
      <c r="E197" s="230"/>
      <c r="F197" s="230"/>
      <c r="G197" s="232"/>
      <c r="H197" s="232"/>
      <c r="I197" s="230" t="str">
        <f t="shared" si="3"/>
        <v/>
      </c>
      <c r="J197" s="234"/>
      <c r="K197" s="231"/>
      <c r="L197" s="235"/>
      <c r="M197" s="235"/>
      <c r="N197" s="235"/>
      <c r="O197" s="235"/>
      <c r="P197" s="235"/>
      <c r="Q197" s="232"/>
      <c r="R197" s="232"/>
      <c r="S197" s="230"/>
    </row>
    <row r="198" spans="1:19" x14ac:dyDescent="0.25">
      <c r="A198" s="232"/>
      <c r="B198" s="230"/>
      <c r="C198" s="231"/>
      <c r="D198" s="231"/>
      <c r="E198" s="230"/>
      <c r="F198" s="230"/>
      <c r="G198" s="232"/>
      <c r="H198" s="232"/>
      <c r="I198" s="230" t="str">
        <f t="shared" si="3"/>
        <v/>
      </c>
      <c r="J198" s="234"/>
      <c r="K198" s="231"/>
      <c r="L198" s="235"/>
      <c r="M198" s="235"/>
      <c r="N198" s="235"/>
      <c r="O198" s="235"/>
      <c r="P198" s="235"/>
      <c r="Q198" s="232"/>
      <c r="R198" s="232"/>
      <c r="S198" s="230"/>
    </row>
    <row r="199" spans="1:19" x14ac:dyDescent="0.25">
      <c r="A199" s="232"/>
      <c r="B199" s="230"/>
      <c r="C199" s="231"/>
      <c r="D199" s="231"/>
      <c r="E199" s="230"/>
      <c r="F199" s="230"/>
      <c r="G199" s="232"/>
      <c r="H199" s="232"/>
      <c r="I199" s="230" t="str">
        <f t="shared" si="3"/>
        <v/>
      </c>
      <c r="J199" s="234"/>
      <c r="K199" s="231"/>
      <c r="L199" s="235"/>
      <c r="M199" s="235"/>
      <c r="N199" s="235"/>
      <c r="O199" s="235"/>
      <c r="P199" s="235"/>
      <c r="Q199" s="232"/>
      <c r="R199" s="232"/>
      <c r="S199" s="230"/>
    </row>
    <row r="200" spans="1:19" x14ac:dyDescent="0.25">
      <c r="A200" s="232"/>
      <c r="B200" s="230"/>
      <c r="C200" s="231"/>
      <c r="D200" s="231"/>
      <c r="E200" s="230"/>
      <c r="F200" s="230"/>
      <c r="G200" s="232"/>
      <c r="H200" s="232"/>
      <c r="I200" s="230" t="str">
        <f t="shared" si="3"/>
        <v/>
      </c>
      <c r="J200" s="234"/>
      <c r="K200" s="231"/>
      <c r="L200" s="235"/>
      <c r="M200" s="235"/>
      <c r="N200" s="235"/>
      <c r="O200" s="235"/>
      <c r="P200" s="235"/>
      <c r="Q200" s="232"/>
      <c r="R200" s="232"/>
      <c r="S200" s="230"/>
    </row>
    <row r="201" spans="1:19" x14ac:dyDescent="0.25">
      <c r="A201" s="232"/>
      <c r="B201" s="230"/>
      <c r="C201" s="231"/>
      <c r="D201" s="231"/>
      <c r="E201" s="230"/>
      <c r="F201" s="230"/>
      <c r="G201" s="232"/>
      <c r="H201" s="232"/>
      <c r="I201" s="230" t="str">
        <f t="shared" si="3"/>
        <v/>
      </c>
      <c r="J201" s="234"/>
      <c r="K201" s="231"/>
      <c r="L201" s="235"/>
      <c r="M201" s="235"/>
      <c r="N201" s="235"/>
      <c r="O201" s="235"/>
      <c r="P201" s="235"/>
      <c r="Q201" s="232"/>
      <c r="R201" s="232"/>
      <c r="S201" s="230"/>
    </row>
    <row r="202" spans="1:19" x14ac:dyDescent="0.25">
      <c r="A202" s="232"/>
      <c r="B202" s="230"/>
      <c r="C202" s="231"/>
      <c r="D202" s="231"/>
      <c r="E202" s="230"/>
      <c r="F202" s="230"/>
      <c r="G202" s="232"/>
      <c r="H202" s="232"/>
      <c r="I202" s="230" t="str">
        <f t="shared" si="3"/>
        <v/>
      </c>
      <c r="J202" s="234"/>
      <c r="K202" s="231"/>
      <c r="L202" s="235"/>
      <c r="M202" s="235"/>
      <c r="N202" s="235"/>
      <c r="O202" s="235"/>
      <c r="P202" s="235"/>
      <c r="Q202" s="232"/>
      <c r="R202" s="232"/>
      <c r="S202" s="230"/>
    </row>
    <row r="203" spans="1:19" x14ac:dyDescent="0.25">
      <c r="A203" s="232"/>
      <c r="B203" s="230"/>
      <c r="C203" s="231"/>
      <c r="D203" s="231"/>
      <c r="E203" s="230"/>
      <c r="F203" s="230"/>
      <c r="G203" s="232"/>
      <c r="H203" s="232"/>
      <c r="I203" s="230" t="str">
        <f t="shared" si="3"/>
        <v/>
      </c>
      <c r="J203" s="234"/>
      <c r="K203" s="231"/>
      <c r="L203" s="235"/>
      <c r="M203" s="235"/>
      <c r="N203" s="235"/>
      <c r="O203" s="235"/>
      <c r="P203" s="235"/>
      <c r="Q203" s="232"/>
      <c r="R203" s="232"/>
      <c r="S203" s="230"/>
    </row>
    <row r="204" spans="1:19" x14ac:dyDescent="0.25">
      <c r="A204" s="232"/>
      <c r="B204" s="230"/>
      <c r="C204" s="231"/>
      <c r="D204" s="231"/>
      <c r="E204" s="230"/>
      <c r="F204" s="230"/>
      <c r="G204" s="232"/>
      <c r="H204" s="232"/>
      <c r="I204" s="230" t="str">
        <f t="shared" si="3"/>
        <v/>
      </c>
      <c r="J204" s="234"/>
      <c r="K204" s="231"/>
      <c r="L204" s="235"/>
      <c r="M204" s="235"/>
      <c r="N204" s="235"/>
      <c r="O204" s="235"/>
      <c r="P204" s="235"/>
      <c r="Q204" s="232"/>
      <c r="R204" s="232"/>
      <c r="S204" s="230"/>
    </row>
    <row r="205" spans="1:19" x14ac:dyDescent="0.25">
      <c r="A205" s="232"/>
      <c r="B205" s="230"/>
      <c r="C205" s="231"/>
      <c r="D205" s="231"/>
      <c r="E205" s="230"/>
      <c r="F205" s="230"/>
      <c r="G205" s="232"/>
      <c r="H205" s="232"/>
      <c r="I205" s="230" t="str">
        <f t="shared" si="3"/>
        <v/>
      </c>
      <c r="J205" s="234"/>
      <c r="K205" s="231"/>
      <c r="L205" s="235"/>
      <c r="M205" s="235"/>
      <c r="N205" s="235"/>
      <c r="O205" s="235"/>
      <c r="P205" s="235"/>
      <c r="Q205" s="232"/>
      <c r="R205" s="232"/>
      <c r="S205" s="230"/>
    </row>
    <row r="206" spans="1:19" x14ac:dyDescent="0.25">
      <c r="A206" s="232"/>
      <c r="B206" s="230"/>
      <c r="C206" s="231"/>
      <c r="D206" s="231"/>
      <c r="E206" s="230"/>
      <c r="F206" s="230"/>
      <c r="G206" s="232"/>
      <c r="H206" s="232"/>
      <c r="I206" s="230" t="str">
        <f t="shared" si="3"/>
        <v/>
      </c>
      <c r="J206" s="234"/>
      <c r="K206" s="231"/>
      <c r="L206" s="235"/>
      <c r="M206" s="235"/>
      <c r="N206" s="235"/>
      <c r="O206" s="235"/>
      <c r="P206" s="235"/>
      <c r="Q206" s="232"/>
      <c r="R206" s="232"/>
      <c r="S206" s="230"/>
    </row>
    <row r="207" spans="1:19" x14ac:dyDescent="0.25">
      <c r="A207" s="232"/>
      <c r="B207" s="230"/>
      <c r="C207" s="231"/>
      <c r="D207" s="231"/>
      <c r="E207" s="230"/>
      <c r="F207" s="230"/>
      <c r="G207" s="232"/>
      <c r="H207" s="232"/>
      <c r="I207" s="230" t="str">
        <f t="shared" si="3"/>
        <v/>
      </c>
      <c r="J207" s="234"/>
      <c r="K207" s="231"/>
      <c r="L207" s="235"/>
      <c r="M207" s="235"/>
      <c r="N207" s="235"/>
      <c r="O207" s="235"/>
      <c r="P207" s="235"/>
      <c r="Q207" s="232"/>
      <c r="R207" s="232"/>
      <c r="S207" s="230"/>
    </row>
    <row r="208" spans="1:19" x14ac:dyDescent="0.25">
      <c r="A208" s="232"/>
      <c r="B208" s="230"/>
      <c r="C208" s="231"/>
      <c r="D208" s="231"/>
      <c r="E208" s="230"/>
      <c r="F208" s="230"/>
      <c r="G208" s="232"/>
      <c r="H208" s="232"/>
      <c r="I208" s="230" t="str">
        <f t="shared" si="3"/>
        <v/>
      </c>
      <c r="J208" s="234"/>
      <c r="K208" s="231"/>
      <c r="L208" s="235"/>
      <c r="M208" s="235"/>
      <c r="N208" s="235"/>
      <c r="O208" s="235"/>
      <c r="P208" s="235"/>
      <c r="Q208" s="232"/>
      <c r="R208" s="232"/>
      <c r="S208" s="230"/>
    </row>
    <row r="209" spans="1:19" x14ac:dyDescent="0.25">
      <c r="A209" s="232"/>
      <c r="B209" s="230"/>
      <c r="C209" s="231"/>
      <c r="D209" s="231"/>
      <c r="E209" s="230"/>
      <c r="F209" s="230"/>
      <c r="G209" s="232"/>
      <c r="H209" s="232"/>
      <c r="I209" s="230" t="str">
        <f t="shared" si="3"/>
        <v/>
      </c>
      <c r="J209" s="234"/>
      <c r="K209" s="231"/>
      <c r="L209" s="235"/>
      <c r="M209" s="235"/>
      <c r="N209" s="235"/>
      <c r="O209" s="235"/>
      <c r="P209" s="235"/>
      <c r="Q209" s="232"/>
      <c r="R209" s="232"/>
      <c r="S209" s="230"/>
    </row>
    <row r="210" spans="1:19" x14ac:dyDescent="0.25">
      <c r="A210" s="232"/>
      <c r="B210" s="230"/>
      <c r="C210" s="231"/>
      <c r="D210" s="231"/>
      <c r="E210" s="230"/>
      <c r="F210" s="230"/>
      <c r="G210" s="232"/>
      <c r="H210" s="232"/>
      <c r="I210" s="230" t="str">
        <f t="shared" si="3"/>
        <v/>
      </c>
      <c r="J210" s="234"/>
      <c r="K210" s="231"/>
      <c r="L210" s="235"/>
      <c r="M210" s="235"/>
      <c r="N210" s="235"/>
      <c r="O210" s="235"/>
      <c r="P210" s="235"/>
      <c r="Q210" s="232"/>
      <c r="R210" s="232"/>
      <c r="S210" s="230"/>
    </row>
    <row r="211" spans="1:19" x14ac:dyDescent="0.25">
      <c r="A211" s="232"/>
      <c r="B211" s="230"/>
      <c r="C211" s="231"/>
      <c r="D211" s="231"/>
      <c r="E211" s="230"/>
      <c r="F211" s="230"/>
      <c r="G211" s="232"/>
      <c r="H211" s="232"/>
      <c r="I211" s="230" t="str">
        <f t="shared" si="3"/>
        <v/>
      </c>
      <c r="J211" s="234"/>
      <c r="K211" s="231"/>
      <c r="L211" s="235"/>
      <c r="M211" s="235"/>
      <c r="N211" s="235"/>
      <c r="O211" s="235"/>
      <c r="P211" s="235"/>
      <c r="Q211" s="232"/>
      <c r="R211" s="232"/>
      <c r="S211" s="230"/>
    </row>
    <row r="212" spans="1:19" x14ac:dyDescent="0.25">
      <c r="A212" s="232"/>
      <c r="B212" s="230"/>
      <c r="C212" s="231"/>
      <c r="D212" s="231"/>
      <c r="E212" s="230"/>
      <c r="F212" s="230"/>
      <c r="G212" s="232"/>
      <c r="H212" s="232"/>
      <c r="I212" s="230" t="str">
        <f t="shared" si="3"/>
        <v/>
      </c>
      <c r="J212" s="234"/>
      <c r="K212" s="231"/>
      <c r="L212" s="235"/>
      <c r="M212" s="235"/>
      <c r="N212" s="235"/>
      <c r="O212" s="235"/>
      <c r="P212" s="235"/>
      <c r="Q212" s="232"/>
      <c r="R212" s="232"/>
      <c r="S212" s="230"/>
    </row>
    <row r="213" spans="1:19" x14ac:dyDescent="0.25">
      <c r="A213" s="232"/>
      <c r="B213" s="230"/>
      <c r="C213" s="231"/>
      <c r="D213" s="231"/>
      <c r="E213" s="230"/>
      <c r="F213" s="230"/>
      <c r="G213" s="232"/>
      <c r="H213" s="232"/>
      <c r="I213" s="230" t="str">
        <f t="shared" si="3"/>
        <v/>
      </c>
      <c r="J213" s="234"/>
      <c r="K213" s="231"/>
      <c r="L213" s="235"/>
      <c r="M213" s="235"/>
      <c r="N213" s="235"/>
      <c r="O213" s="235"/>
      <c r="P213" s="235"/>
      <c r="Q213" s="232"/>
      <c r="R213" s="232"/>
      <c r="S213" s="230"/>
    </row>
    <row r="214" spans="1:19" x14ac:dyDescent="0.25">
      <c r="A214" s="232"/>
      <c r="B214" s="230"/>
      <c r="C214" s="231"/>
      <c r="D214" s="231"/>
      <c r="E214" s="230"/>
      <c r="F214" s="230"/>
      <c r="G214" s="232"/>
      <c r="H214" s="232"/>
      <c r="I214" s="230" t="str">
        <f t="shared" si="3"/>
        <v/>
      </c>
      <c r="J214" s="234"/>
      <c r="K214" s="231"/>
      <c r="L214" s="235"/>
      <c r="M214" s="235"/>
      <c r="N214" s="235"/>
      <c r="O214" s="235"/>
      <c r="P214" s="235"/>
      <c r="Q214" s="232"/>
      <c r="R214" s="232"/>
      <c r="S214" s="230"/>
    </row>
    <row r="215" spans="1:19" x14ac:dyDescent="0.25">
      <c r="A215" s="232"/>
      <c r="B215" s="230"/>
      <c r="C215" s="231"/>
      <c r="D215" s="231"/>
      <c r="E215" s="230"/>
      <c r="F215" s="230"/>
      <c r="G215" s="232"/>
      <c r="H215" s="232"/>
      <c r="I215" s="230" t="str">
        <f t="shared" si="3"/>
        <v/>
      </c>
      <c r="J215" s="234"/>
      <c r="K215" s="231"/>
      <c r="L215" s="235"/>
      <c r="M215" s="235"/>
      <c r="N215" s="235"/>
      <c r="O215" s="235"/>
      <c r="P215" s="235"/>
      <c r="Q215" s="232"/>
      <c r="R215" s="232"/>
      <c r="S215" s="230"/>
    </row>
    <row r="216" spans="1:19" x14ac:dyDescent="0.25">
      <c r="A216" s="232"/>
      <c r="B216" s="230"/>
      <c r="C216" s="231"/>
      <c r="D216" s="231"/>
      <c r="E216" s="230"/>
      <c r="F216" s="230"/>
      <c r="G216" s="232"/>
      <c r="H216" s="232"/>
      <c r="I216" s="230" t="str">
        <f t="shared" si="3"/>
        <v/>
      </c>
      <c r="J216" s="234"/>
      <c r="K216" s="231"/>
      <c r="L216" s="235"/>
      <c r="M216" s="235"/>
      <c r="N216" s="235"/>
      <c r="O216" s="235"/>
      <c r="P216" s="235"/>
      <c r="Q216" s="232"/>
      <c r="R216" s="232"/>
      <c r="S216" s="230"/>
    </row>
    <row r="217" spans="1:19" x14ac:dyDescent="0.25">
      <c r="A217" s="232"/>
      <c r="B217" s="230"/>
      <c r="C217" s="231"/>
      <c r="D217" s="231"/>
      <c r="E217" s="230"/>
      <c r="F217" s="230"/>
      <c r="G217" s="232"/>
      <c r="H217" s="232"/>
      <c r="I217" s="230" t="str">
        <f t="shared" si="3"/>
        <v/>
      </c>
      <c r="J217" s="234"/>
      <c r="K217" s="231"/>
      <c r="L217" s="235"/>
      <c r="M217" s="235"/>
      <c r="N217" s="235"/>
      <c r="O217" s="235"/>
      <c r="P217" s="235"/>
      <c r="Q217" s="232"/>
      <c r="R217" s="232"/>
      <c r="S217" s="230"/>
    </row>
    <row r="218" spans="1:19" x14ac:dyDescent="0.25">
      <c r="A218" s="232"/>
      <c r="B218" s="230"/>
      <c r="C218" s="231"/>
      <c r="D218" s="231"/>
      <c r="E218" s="230"/>
      <c r="F218" s="230"/>
      <c r="G218" s="232"/>
      <c r="H218" s="232"/>
      <c r="I218" s="230" t="str">
        <f t="shared" si="3"/>
        <v/>
      </c>
      <c r="J218" s="234"/>
      <c r="K218" s="231"/>
      <c r="L218" s="235"/>
      <c r="M218" s="235"/>
      <c r="N218" s="235"/>
      <c r="O218" s="235"/>
      <c r="P218" s="235"/>
      <c r="Q218" s="232"/>
      <c r="R218" s="232"/>
      <c r="S218" s="230"/>
    </row>
    <row r="219" spans="1:19" x14ac:dyDescent="0.25">
      <c r="A219" s="232"/>
      <c r="B219" s="230"/>
      <c r="C219" s="231"/>
      <c r="D219" s="231"/>
      <c r="E219" s="230"/>
      <c r="F219" s="230"/>
      <c r="G219" s="232"/>
      <c r="H219" s="232"/>
      <c r="I219" s="230" t="str">
        <f t="shared" si="3"/>
        <v/>
      </c>
      <c r="J219" s="234"/>
      <c r="K219" s="231"/>
      <c r="L219" s="235"/>
      <c r="M219" s="235"/>
      <c r="N219" s="235"/>
      <c r="O219" s="235"/>
      <c r="P219" s="235"/>
      <c r="Q219" s="232"/>
      <c r="R219" s="232"/>
      <c r="S219" s="230"/>
    </row>
    <row r="220" spans="1:19" x14ac:dyDescent="0.25">
      <c r="A220" s="232"/>
      <c r="B220" s="230"/>
      <c r="C220" s="231"/>
      <c r="D220" s="231"/>
      <c r="E220" s="230"/>
      <c r="F220" s="230"/>
      <c r="G220" s="232"/>
      <c r="H220" s="232"/>
      <c r="I220" s="230" t="str">
        <f t="shared" si="3"/>
        <v/>
      </c>
      <c r="J220" s="234"/>
      <c r="K220" s="231"/>
      <c r="L220" s="235"/>
      <c r="M220" s="235"/>
      <c r="N220" s="235"/>
      <c r="O220" s="235"/>
      <c r="P220" s="235"/>
      <c r="Q220" s="232"/>
      <c r="R220" s="232"/>
      <c r="S220" s="230"/>
    </row>
    <row r="221" spans="1:19" x14ac:dyDescent="0.25">
      <c r="A221" s="232"/>
      <c r="B221" s="230"/>
      <c r="C221" s="231"/>
      <c r="D221" s="231"/>
      <c r="E221" s="230"/>
      <c r="F221" s="230"/>
      <c r="G221" s="232"/>
      <c r="H221" s="232"/>
      <c r="I221" s="230" t="str">
        <f t="shared" si="3"/>
        <v/>
      </c>
      <c r="J221" s="234"/>
      <c r="K221" s="231"/>
      <c r="L221" s="235"/>
      <c r="M221" s="235"/>
      <c r="N221" s="235"/>
      <c r="O221" s="235"/>
      <c r="P221" s="235"/>
      <c r="Q221" s="232"/>
      <c r="R221" s="232"/>
      <c r="S221" s="230"/>
    </row>
    <row r="222" spans="1:19" x14ac:dyDescent="0.25">
      <c r="A222" s="232"/>
      <c r="B222" s="230"/>
      <c r="C222" s="231"/>
      <c r="D222" s="231"/>
      <c r="E222" s="230"/>
      <c r="F222" s="230"/>
      <c r="G222" s="232"/>
      <c r="H222" s="232"/>
      <c r="I222" s="230" t="str">
        <f t="shared" si="3"/>
        <v/>
      </c>
      <c r="J222" s="234"/>
      <c r="K222" s="231"/>
      <c r="L222" s="235"/>
      <c r="M222" s="235"/>
      <c r="N222" s="235"/>
      <c r="O222" s="235"/>
      <c r="P222" s="235"/>
      <c r="Q222" s="232"/>
      <c r="R222" s="232"/>
      <c r="S222" s="230"/>
    </row>
    <row r="223" spans="1:19" x14ac:dyDescent="0.25">
      <c r="A223" s="232"/>
      <c r="B223" s="230"/>
      <c r="C223" s="231"/>
      <c r="D223" s="231"/>
      <c r="E223" s="230"/>
      <c r="F223" s="230"/>
      <c r="G223" s="232"/>
      <c r="H223" s="232"/>
      <c r="I223" s="230" t="str">
        <f t="shared" si="3"/>
        <v/>
      </c>
      <c r="J223" s="234"/>
      <c r="K223" s="231"/>
      <c r="L223" s="235"/>
      <c r="M223" s="235"/>
      <c r="N223" s="235"/>
      <c r="O223" s="235"/>
      <c r="P223" s="235"/>
      <c r="Q223" s="232"/>
      <c r="R223" s="232"/>
      <c r="S223" s="230"/>
    </row>
    <row r="224" spans="1:19" x14ac:dyDescent="0.25">
      <c r="A224" s="232"/>
      <c r="B224" s="230"/>
      <c r="C224" s="231"/>
      <c r="D224" s="231"/>
      <c r="E224" s="230"/>
      <c r="F224" s="230"/>
      <c r="G224" s="232"/>
      <c r="H224" s="232"/>
      <c r="I224" s="230" t="str">
        <f t="shared" si="3"/>
        <v/>
      </c>
      <c r="J224" s="234"/>
      <c r="K224" s="231"/>
      <c r="L224" s="235"/>
      <c r="M224" s="235"/>
      <c r="N224" s="235"/>
      <c r="O224" s="235"/>
      <c r="P224" s="235"/>
      <c r="Q224" s="232"/>
      <c r="R224" s="232"/>
      <c r="S224" s="230"/>
    </row>
    <row r="225" spans="1:19" x14ac:dyDescent="0.25">
      <c r="A225" s="232"/>
      <c r="B225" s="230"/>
      <c r="C225" s="231"/>
      <c r="D225" s="231"/>
      <c r="E225" s="230"/>
      <c r="F225" s="230"/>
      <c r="G225" s="232"/>
      <c r="H225" s="232"/>
      <c r="I225" s="230" t="str">
        <f t="shared" si="3"/>
        <v/>
      </c>
      <c r="J225" s="234"/>
      <c r="K225" s="231"/>
      <c r="L225" s="235"/>
      <c r="M225" s="235"/>
      <c r="N225" s="235"/>
      <c r="O225" s="235"/>
      <c r="P225" s="235"/>
      <c r="Q225" s="232"/>
      <c r="R225" s="232"/>
      <c r="S225" s="230"/>
    </row>
    <row r="226" spans="1:19" x14ac:dyDescent="0.25">
      <c r="A226" s="232"/>
      <c r="B226" s="230"/>
      <c r="C226" s="231"/>
      <c r="D226" s="231"/>
      <c r="E226" s="230"/>
      <c r="F226" s="230"/>
      <c r="G226" s="232"/>
      <c r="H226" s="232"/>
      <c r="I226" s="230" t="str">
        <f t="shared" si="3"/>
        <v/>
      </c>
      <c r="J226" s="234"/>
      <c r="K226" s="231"/>
      <c r="L226" s="235"/>
      <c r="M226" s="235"/>
      <c r="N226" s="235"/>
      <c r="O226" s="235"/>
      <c r="P226" s="235"/>
      <c r="Q226" s="232"/>
      <c r="R226" s="232"/>
      <c r="S226" s="230"/>
    </row>
    <row r="227" spans="1:19" x14ac:dyDescent="0.25">
      <c r="A227" s="232"/>
      <c r="B227" s="230"/>
      <c r="C227" s="231"/>
      <c r="D227" s="231"/>
      <c r="E227" s="230"/>
      <c r="F227" s="230"/>
      <c r="G227" s="232"/>
      <c r="H227" s="232"/>
      <c r="I227" s="230" t="str">
        <f t="shared" si="3"/>
        <v/>
      </c>
      <c r="J227" s="234"/>
      <c r="K227" s="231"/>
      <c r="L227" s="235"/>
      <c r="M227" s="235"/>
      <c r="N227" s="235"/>
      <c r="O227" s="235"/>
      <c r="P227" s="235"/>
      <c r="Q227" s="232"/>
      <c r="R227" s="232"/>
      <c r="S227" s="230"/>
    </row>
    <row r="228" spans="1:19" x14ac:dyDescent="0.25">
      <c r="A228" s="232"/>
      <c r="B228" s="230"/>
      <c r="C228" s="231"/>
      <c r="D228" s="231"/>
      <c r="E228" s="230"/>
      <c r="F228" s="230"/>
      <c r="G228" s="232"/>
      <c r="H228" s="232"/>
      <c r="I228" s="230" t="str">
        <f t="shared" si="3"/>
        <v/>
      </c>
      <c r="J228" s="234"/>
      <c r="K228" s="231"/>
      <c r="L228" s="235"/>
      <c r="M228" s="235"/>
      <c r="N228" s="235"/>
      <c r="O228" s="235"/>
      <c r="P228" s="235"/>
      <c r="Q228" s="232"/>
      <c r="R228" s="232"/>
      <c r="S228" s="230"/>
    </row>
    <row r="229" spans="1:19" x14ac:dyDescent="0.25">
      <c r="A229" s="232"/>
      <c r="B229" s="230"/>
      <c r="C229" s="231"/>
      <c r="D229" s="231"/>
      <c r="E229" s="230"/>
      <c r="F229" s="230"/>
      <c r="G229" s="232"/>
      <c r="H229" s="232"/>
      <c r="I229" s="230" t="str">
        <f t="shared" si="3"/>
        <v/>
      </c>
      <c r="J229" s="234"/>
      <c r="K229" s="231"/>
      <c r="L229" s="235"/>
      <c r="M229" s="235"/>
      <c r="N229" s="235"/>
      <c r="O229" s="235"/>
      <c r="P229" s="235"/>
      <c r="Q229" s="232"/>
      <c r="R229" s="232"/>
      <c r="S229" s="230"/>
    </row>
    <row r="230" spans="1:19" x14ac:dyDescent="0.25">
      <c r="A230" s="232"/>
      <c r="B230" s="230"/>
      <c r="C230" s="231"/>
      <c r="D230" s="231"/>
      <c r="E230" s="230"/>
      <c r="F230" s="230"/>
      <c r="G230" s="232"/>
      <c r="H230" s="232"/>
      <c r="I230" s="230" t="str">
        <f t="shared" si="3"/>
        <v/>
      </c>
      <c r="J230" s="234"/>
      <c r="K230" s="231"/>
      <c r="L230" s="235"/>
      <c r="M230" s="235"/>
      <c r="N230" s="235"/>
      <c r="O230" s="235"/>
      <c r="P230" s="235"/>
      <c r="Q230" s="232"/>
      <c r="R230" s="232"/>
      <c r="S230" s="230"/>
    </row>
    <row r="231" spans="1:19" x14ac:dyDescent="0.25">
      <c r="A231" s="232"/>
      <c r="B231" s="230"/>
      <c r="C231" s="231"/>
      <c r="D231" s="231"/>
      <c r="E231" s="230"/>
      <c r="F231" s="230"/>
      <c r="G231" s="232"/>
      <c r="H231" s="232"/>
      <c r="I231" s="230" t="str">
        <f t="shared" si="3"/>
        <v/>
      </c>
      <c r="J231" s="234"/>
      <c r="K231" s="231"/>
      <c r="L231" s="235"/>
      <c r="M231" s="235"/>
      <c r="N231" s="235"/>
      <c r="O231" s="235"/>
      <c r="P231" s="235"/>
      <c r="Q231" s="232"/>
      <c r="R231" s="232"/>
      <c r="S231" s="230"/>
    </row>
    <row r="232" spans="1:19" x14ac:dyDescent="0.25">
      <c r="A232" s="232"/>
      <c r="B232" s="230"/>
      <c r="C232" s="231"/>
      <c r="D232" s="231"/>
      <c r="E232" s="230"/>
      <c r="F232" s="230"/>
      <c r="G232" s="232"/>
      <c r="H232" s="232"/>
      <c r="I232" s="230" t="str">
        <f t="shared" si="3"/>
        <v/>
      </c>
      <c r="J232" s="234"/>
      <c r="K232" s="231"/>
      <c r="L232" s="235"/>
      <c r="M232" s="235"/>
      <c r="N232" s="235"/>
      <c r="O232" s="235"/>
      <c r="P232" s="235"/>
      <c r="Q232" s="232"/>
      <c r="R232" s="232"/>
      <c r="S232" s="230"/>
    </row>
    <row r="233" spans="1:19" x14ac:dyDescent="0.25">
      <c r="A233" s="232"/>
      <c r="B233" s="230"/>
      <c r="C233" s="231"/>
      <c r="D233" s="231"/>
      <c r="E233" s="230"/>
      <c r="F233" s="230"/>
      <c r="G233" s="232"/>
      <c r="H233" s="232"/>
      <c r="I233" s="230" t="str">
        <f t="shared" si="3"/>
        <v/>
      </c>
      <c r="J233" s="234"/>
      <c r="K233" s="231"/>
      <c r="L233" s="235"/>
      <c r="M233" s="235"/>
      <c r="N233" s="235"/>
      <c r="O233" s="235"/>
      <c r="P233" s="235"/>
      <c r="Q233" s="232"/>
      <c r="R233" s="232"/>
      <c r="S233" s="230"/>
    </row>
    <row r="234" spans="1:19" x14ac:dyDescent="0.25">
      <c r="A234" s="232"/>
      <c r="B234" s="230"/>
      <c r="C234" s="231"/>
      <c r="D234" s="231"/>
      <c r="E234" s="230"/>
      <c r="F234" s="230"/>
      <c r="G234" s="232"/>
      <c r="H234" s="232"/>
      <c r="I234" s="230" t="str">
        <f t="shared" si="3"/>
        <v/>
      </c>
      <c r="J234" s="234"/>
      <c r="K234" s="231"/>
      <c r="L234" s="235"/>
      <c r="M234" s="235"/>
      <c r="N234" s="235"/>
      <c r="O234" s="235"/>
      <c r="P234" s="235"/>
      <c r="Q234" s="232"/>
      <c r="R234" s="232"/>
      <c r="S234" s="230"/>
    </row>
    <row r="235" spans="1:19" x14ac:dyDescent="0.25">
      <c r="A235" s="232"/>
      <c r="B235" s="230"/>
      <c r="C235" s="231"/>
      <c r="D235" s="231"/>
      <c r="E235" s="230"/>
      <c r="F235" s="230"/>
      <c r="G235" s="232"/>
      <c r="H235" s="232"/>
      <c r="I235" s="230" t="str">
        <f t="shared" si="3"/>
        <v/>
      </c>
      <c r="J235" s="234"/>
      <c r="K235" s="231"/>
      <c r="L235" s="235"/>
      <c r="M235" s="235"/>
      <c r="N235" s="235"/>
      <c r="O235" s="235"/>
      <c r="P235" s="235"/>
      <c r="Q235" s="232"/>
      <c r="R235" s="232"/>
      <c r="S235" s="230"/>
    </row>
    <row r="236" spans="1:19" x14ac:dyDescent="0.25">
      <c r="A236" s="232"/>
      <c r="B236" s="230"/>
      <c r="C236" s="231"/>
      <c r="D236" s="231"/>
      <c r="E236" s="230"/>
      <c r="F236" s="230"/>
      <c r="G236" s="232"/>
      <c r="H236" s="232"/>
      <c r="I236" s="230" t="str">
        <f t="shared" si="3"/>
        <v/>
      </c>
      <c r="J236" s="234"/>
      <c r="K236" s="231"/>
      <c r="L236" s="235"/>
      <c r="M236" s="235"/>
      <c r="N236" s="235"/>
      <c r="O236" s="235"/>
      <c r="P236" s="235"/>
      <c r="Q236" s="232"/>
      <c r="R236" s="232"/>
      <c r="S236" s="230"/>
    </row>
    <row r="237" spans="1:19" x14ac:dyDescent="0.25">
      <c r="A237" s="232"/>
      <c r="B237" s="230"/>
      <c r="C237" s="231"/>
      <c r="D237" s="231"/>
      <c r="E237" s="230"/>
      <c r="F237" s="230"/>
      <c r="G237" s="232"/>
      <c r="H237" s="232"/>
      <c r="I237" s="230" t="str">
        <f t="shared" si="3"/>
        <v/>
      </c>
      <c r="J237" s="234"/>
      <c r="K237" s="231"/>
      <c r="L237" s="235"/>
      <c r="M237" s="235"/>
      <c r="N237" s="235"/>
      <c r="O237" s="235"/>
      <c r="P237" s="235"/>
      <c r="Q237" s="232"/>
      <c r="R237" s="232"/>
      <c r="S237" s="230"/>
    </row>
    <row r="238" spans="1:19" x14ac:dyDescent="0.25">
      <c r="A238" s="232"/>
      <c r="B238" s="230"/>
      <c r="C238" s="231"/>
      <c r="D238" s="231"/>
      <c r="E238" s="230"/>
      <c r="F238" s="230"/>
      <c r="G238" s="232"/>
      <c r="H238" s="232"/>
      <c r="I238" s="230" t="str">
        <f t="shared" si="3"/>
        <v/>
      </c>
      <c r="J238" s="234"/>
      <c r="K238" s="231"/>
      <c r="L238" s="235"/>
      <c r="M238" s="235"/>
      <c r="N238" s="235"/>
      <c r="O238" s="235"/>
      <c r="P238" s="235"/>
      <c r="Q238" s="232"/>
      <c r="R238" s="232"/>
      <c r="S238" s="230"/>
    </row>
    <row r="239" spans="1:19" x14ac:dyDescent="0.25">
      <c r="A239" s="232"/>
      <c r="B239" s="230"/>
      <c r="C239" s="231"/>
      <c r="D239" s="231"/>
      <c r="E239" s="230"/>
      <c r="F239" s="230"/>
      <c r="G239" s="232"/>
      <c r="H239" s="232"/>
      <c r="I239" s="230" t="str">
        <f t="shared" si="3"/>
        <v/>
      </c>
      <c r="J239" s="234"/>
      <c r="K239" s="231"/>
      <c r="L239" s="235"/>
      <c r="M239" s="235"/>
      <c r="N239" s="235"/>
      <c r="O239" s="235"/>
      <c r="P239" s="235"/>
      <c r="Q239" s="232"/>
      <c r="R239" s="232"/>
      <c r="S239" s="230"/>
    </row>
    <row r="240" spans="1:19" x14ac:dyDescent="0.25">
      <c r="A240" s="232"/>
      <c r="B240" s="230"/>
      <c r="C240" s="231"/>
      <c r="D240" s="231"/>
      <c r="E240" s="230"/>
      <c r="F240" s="230"/>
      <c r="G240" s="232"/>
      <c r="H240" s="232"/>
      <c r="I240" s="230" t="str">
        <f t="shared" si="3"/>
        <v/>
      </c>
      <c r="J240" s="234"/>
      <c r="K240" s="231"/>
      <c r="L240" s="235"/>
      <c r="M240" s="235"/>
      <c r="N240" s="235"/>
      <c r="O240" s="235"/>
      <c r="P240" s="235"/>
      <c r="Q240" s="232"/>
      <c r="R240" s="232"/>
      <c r="S240" s="230"/>
    </row>
    <row r="241" spans="1:19" x14ac:dyDescent="0.25">
      <c r="A241" s="232"/>
      <c r="B241" s="230"/>
      <c r="C241" s="231"/>
      <c r="D241" s="231"/>
      <c r="E241" s="230"/>
      <c r="F241" s="230"/>
      <c r="G241" s="232"/>
      <c r="H241" s="232"/>
      <c r="I241" s="230" t="str">
        <f t="shared" si="3"/>
        <v/>
      </c>
      <c r="J241" s="234"/>
      <c r="K241" s="231"/>
      <c r="L241" s="235"/>
      <c r="M241" s="235"/>
      <c r="N241" s="235"/>
      <c r="O241" s="235"/>
      <c r="P241" s="235"/>
      <c r="Q241" s="232"/>
      <c r="R241" s="232"/>
      <c r="S241" s="230"/>
    </row>
    <row r="242" spans="1:19" x14ac:dyDescent="0.25">
      <c r="A242" s="232"/>
      <c r="B242" s="230"/>
      <c r="C242" s="231"/>
      <c r="D242" s="231"/>
      <c r="E242" s="230"/>
      <c r="F242" s="230"/>
      <c r="G242" s="232"/>
      <c r="H242" s="232"/>
      <c r="I242" s="230" t="str">
        <f t="shared" si="3"/>
        <v/>
      </c>
      <c r="J242" s="234"/>
      <c r="K242" s="231"/>
      <c r="L242" s="235"/>
      <c r="M242" s="235"/>
      <c r="N242" s="235"/>
      <c r="O242" s="235"/>
      <c r="P242" s="235"/>
      <c r="Q242" s="232"/>
      <c r="R242" s="232"/>
      <c r="S242" s="230"/>
    </row>
    <row r="243" spans="1:19" x14ac:dyDescent="0.25">
      <c r="A243" s="232"/>
      <c r="B243" s="230"/>
      <c r="C243" s="231"/>
      <c r="D243" s="231"/>
      <c r="E243" s="230"/>
      <c r="F243" s="230"/>
      <c r="G243" s="232"/>
      <c r="H243" s="232"/>
      <c r="I243" s="230" t="str">
        <f t="shared" si="3"/>
        <v/>
      </c>
      <c r="J243" s="234"/>
      <c r="K243" s="231"/>
      <c r="L243" s="235"/>
      <c r="M243" s="235"/>
      <c r="N243" s="235"/>
      <c r="O243" s="235"/>
      <c r="P243" s="235"/>
      <c r="Q243" s="232"/>
      <c r="R243" s="232"/>
      <c r="S243" s="230"/>
    </row>
    <row r="244" spans="1:19" x14ac:dyDescent="0.25">
      <c r="A244" s="232"/>
      <c r="B244" s="230"/>
      <c r="C244" s="231"/>
      <c r="D244" s="231"/>
      <c r="E244" s="230"/>
      <c r="F244" s="230"/>
      <c r="G244" s="232"/>
      <c r="H244" s="232"/>
      <c r="I244" s="230" t="str">
        <f t="shared" si="3"/>
        <v/>
      </c>
      <c r="J244" s="234"/>
      <c r="K244" s="231"/>
      <c r="L244" s="235"/>
      <c r="M244" s="235"/>
      <c r="N244" s="235"/>
      <c r="O244" s="235"/>
      <c r="P244" s="235"/>
      <c r="Q244" s="232"/>
      <c r="R244" s="232"/>
      <c r="S244" s="230"/>
    </row>
    <row r="245" spans="1:19" x14ac:dyDescent="0.25">
      <c r="A245" s="232"/>
      <c r="B245" s="230"/>
      <c r="C245" s="231"/>
      <c r="D245" s="231"/>
      <c r="E245" s="230"/>
      <c r="F245" s="230"/>
      <c r="G245" s="232"/>
      <c r="H245" s="232"/>
      <c r="I245" s="230" t="str">
        <f t="shared" si="3"/>
        <v/>
      </c>
      <c r="J245" s="234"/>
      <c r="K245" s="231"/>
      <c r="L245" s="235"/>
      <c r="M245" s="235"/>
      <c r="N245" s="235"/>
      <c r="O245" s="235"/>
      <c r="P245" s="235"/>
      <c r="Q245" s="232"/>
      <c r="R245" s="232"/>
      <c r="S245" s="230"/>
    </row>
    <row r="246" spans="1:19" x14ac:dyDescent="0.25">
      <c r="A246" s="232"/>
      <c r="B246" s="230"/>
      <c r="C246" s="231"/>
      <c r="D246" s="231"/>
      <c r="E246" s="230"/>
      <c r="F246" s="230"/>
      <c r="G246" s="232"/>
      <c r="H246" s="232"/>
      <c r="I246" s="230" t="str">
        <f t="shared" si="3"/>
        <v/>
      </c>
      <c r="J246" s="234"/>
      <c r="K246" s="231"/>
      <c r="L246" s="235"/>
      <c r="M246" s="235"/>
      <c r="N246" s="235"/>
      <c r="O246" s="235"/>
      <c r="P246" s="235"/>
      <c r="Q246" s="232"/>
      <c r="R246" s="232"/>
      <c r="S246" s="230"/>
    </row>
    <row r="247" spans="1:19" x14ac:dyDescent="0.25">
      <c r="A247" s="232"/>
      <c r="B247" s="230"/>
      <c r="C247" s="231"/>
      <c r="D247" s="231"/>
      <c r="E247" s="230"/>
      <c r="F247" s="230"/>
      <c r="G247" s="232"/>
      <c r="H247" s="232"/>
      <c r="I247" s="230" t="str">
        <f t="shared" si="3"/>
        <v/>
      </c>
      <c r="J247" s="234"/>
      <c r="K247" s="231"/>
      <c r="L247" s="235"/>
      <c r="M247" s="235"/>
      <c r="N247" s="235"/>
      <c r="O247" s="235"/>
      <c r="P247" s="235"/>
      <c r="Q247" s="232"/>
      <c r="R247" s="232"/>
      <c r="S247" s="230"/>
    </row>
    <row r="248" spans="1:19" x14ac:dyDescent="0.25">
      <c r="A248" s="232"/>
      <c r="B248" s="230"/>
      <c r="C248" s="231"/>
      <c r="D248" s="231"/>
      <c r="E248" s="230"/>
      <c r="F248" s="230"/>
      <c r="G248" s="232"/>
      <c r="H248" s="232"/>
      <c r="I248" s="230" t="str">
        <f t="shared" si="3"/>
        <v/>
      </c>
      <c r="J248" s="234"/>
      <c r="K248" s="231"/>
      <c r="L248" s="235"/>
      <c r="M248" s="235"/>
      <c r="N248" s="235"/>
      <c r="O248" s="235"/>
      <c r="P248" s="235"/>
      <c r="Q248" s="232"/>
      <c r="R248" s="232"/>
      <c r="S248" s="230"/>
    </row>
    <row r="249" spans="1:19" x14ac:dyDescent="0.25">
      <c r="A249" s="232"/>
      <c r="B249" s="230"/>
      <c r="C249" s="231"/>
      <c r="D249" s="231"/>
      <c r="E249" s="230"/>
      <c r="F249" s="230"/>
      <c r="G249" s="232"/>
      <c r="H249" s="232"/>
      <c r="I249" s="230" t="str">
        <f t="shared" si="3"/>
        <v/>
      </c>
      <c r="J249" s="234"/>
      <c r="K249" s="231"/>
      <c r="L249" s="235"/>
      <c r="M249" s="235"/>
      <c r="N249" s="235"/>
      <c r="O249" s="235"/>
      <c r="P249" s="235"/>
      <c r="Q249" s="232"/>
      <c r="R249" s="232"/>
      <c r="S249" s="230"/>
    </row>
    <row r="250" spans="1:19" x14ac:dyDescent="0.25">
      <c r="A250" s="232"/>
      <c r="B250" s="230"/>
      <c r="C250" s="231"/>
      <c r="D250" s="231"/>
      <c r="E250" s="230"/>
      <c r="F250" s="230"/>
      <c r="G250" s="232"/>
      <c r="H250" s="232"/>
      <c r="I250" s="230" t="str">
        <f t="shared" si="3"/>
        <v/>
      </c>
      <c r="J250" s="234"/>
      <c r="K250" s="231"/>
      <c r="L250" s="235"/>
      <c r="M250" s="235"/>
      <c r="N250" s="235"/>
      <c r="O250" s="235"/>
      <c r="P250" s="235"/>
      <c r="Q250" s="232"/>
      <c r="R250" s="232"/>
      <c r="S250" s="230"/>
    </row>
    <row r="251" spans="1:19" x14ac:dyDescent="0.25">
      <c r="A251" s="232"/>
      <c r="B251" s="230"/>
      <c r="C251" s="231"/>
      <c r="D251" s="231"/>
      <c r="E251" s="230"/>
      <c r="F251" s="230"/>
      <c r="G251" s="232"/>
      <c r="H251" s="232"/>
      <c r="I251" s="230" t="str">
        <f t="shared" si="3"/>
        <v/>
      </c>
      <c r="J251" s="234"/>
      <c r="K251" s="231"/>
      <c r="L251" s="235"/>
      <c r="M251" s="235"/>
      <c r="N251" s="235"/>
      <c r="O251" s="235"/>
      <c r="P251" s="235"/>
      <c r="Q251" s="232"/>
      <c r="R251" s="232"/>
      <c r="S251" s="230"/>
    </row>
    <row r="252" spans="1:19" x14ac:dyDescent="0.25">
      <c r="A252" s="232"/>
      <c r="B252" s="230"/>
      <c r="C252" s="231"/>
      <c r="D252" s="231"/>
      <c r="E252" s="230"/>
      <c r="F252" s="230"/>
      <c r="G252" s="232"/>
      <c r="H252" s="232"/>
      <c r="I252" s="230" t="str">
        <f t="shared" si="3"/>
        <v/>
      </c>
      <c r="J252" s="234"/>
      <c r="K252" s="231"/>
      <c r="L252" s="235"/>
      <c r="M252" s="235"/>
      <c r="N252" s="235"/>
      <c r="O252" s="235"/>
      <c r="P252" s="235"/>
      <c r="Q252" s="232"/>
      <c r="R252" s="232"/>
      <c r="S252" s="230"/>
    </row>
    <row r="253" spans="1:19" x14ac:dyDescent="0.25">
      <c r="A253" s="232"/>
      <c r="B253" s="230"/>
      <c r="C253" s="231"/>
      <c r="D253" s="231"/>
      <c r="E253" s="230"/>
      <c r="F253" s="230"/>
      <c r="G253" s="232"/>
      <c r="H253" s="232"/>
      <c r="I253" s="230" t="str">
        <f t="shared" si="3"/>
        <v/>
      </c>
      <c r="J253" s="234"/>
      <c r="K253" s="231"/>
      <c r="L253" s="235"/>
      <c r="M253" s="235"/>
      <c r="N253" s="235"/>
      <c r="O253" s="235"/>
      <c r="P253" s="235"/>
      <c r="Q253" s="232"/>
      <c r="R253" s="232"/>
      <c r="S253" s="230"/>
    </row>
    <row r="254" spans="1:19" x14ac:dyDescent="0.25">
      <c r="A254" s="232"/>
      <c r="B254" s="230"/>
      <c r="C254" s="231"/>
      <c r="D254" s="231"/>
      <c r="E254" s="230"/>
      <c r="F254" s="230"/>
      <c r="G254" s="232"/>
      <c r="H254" s="232"/>
      <c r="I254" s="230" t="str">
        <f t="shared" si="3"/>
        <v/>
      </c>
      <c r="J254" s="234"/>
      <c r="K254" s="231"/>
      <c r="L254" s="235"/>
      <c r="M254" s="235"/>
      <c r="N254" s="235"/>
      <c r="O254" s="235"/>
      <c r="P254" s="235"/>
      <c r="Q254" s="232"/>
      <c r="R254" s="232"/>
      <c r="S254" s="230"/>
    </row>
    <row r="255" spans="1:19" x14ac:dyDescent="0.25">
      <c r="A255" s="232"/>
      <c r="B255" s="230"/>
      <c r="C255" s="231"/>
      <c r="D255" s="231"/>
      <c r="E255" s="230"/>
      <c r="F255" s="230"/>
      <c r="G255" s="232"/>
      <c r="H255" s="232"/>
      <c r="I255" s="230" t="str">
        <f t="shared" si="3"/>
        <v/>
      </c>
      <c r="J255" s="234"/>
      <c r="K255" s="231"/>
      <c r="L255" s="235"/>
      <c r="M255" s="235"/>
      <c r="N255" s="235"/>
      <c r="O255" s="235"/>
      <c r="P255" s="235"/>
      <c r="Q255" s="232"/>
      <c r="R255" s="232"/>
      <c r="S255" s="230"/>
    </row>
    <row r="256" spans="1:19" x14ac:dyDescent="0.25">
      <c r="A256" s="232"/>
      <c r="B256" s="230"/>
      <c r="C256" s="231"/>
      <c r="D256" s="231"/>
      <c r="E256" s="230"/>
      <c r="F256" s="230"/>
      <c r="G256" s="232"/>
      <c r="H256" s="232"/>
      <c r="I256" s="230" t="str">
        <f t="shared" si="3"/>
        <v/>
      </c>
      <c r="J256" s="234"/>
      <c r="K256" s="231"/>
      <c r="L256" s="235"/>
      <c r="M256" s="235"/>
      <c r="N256" s="235"/>
      <c r="O256" s="235"/>
      <c r="P256" s="235"/>
      <c r="Q256" s="232"/>
      <c r="R256" s="232"/>
      <c r="S256" s="230"/>
    </row>
    <row r="257" spans="1:19" x14ac:dyDescent="0.25">
      <c r="A257" s="232"/>
      <c r="B257" s="230"/>
      <c r="C257" s="231"/>
      <c r="D257" s="231"/>
      <c r="E257" s="230"/>
      <c r="F257" s="230"/>
      <c r="G257" s="232"/>
      <c r="H257" s="232"/>
      <c r="I257" s="230" t="str">
        <f t="shared" si="3"/>
        <v/>
      </c>
      <c r="J257" s="234"/>
      <c r="K257" s="231"/>
      <c r="L257" s="235"/>
      <c r="M257" s="235"/>
      <c r="N257" s="235"/>
      <c r="O257" s="235"/>
      <c r="P257" s="235"/>
      <c r="Q257" s="232"/>
      <c r="R257" s="232"/>
      <c r="S257" s="230"/>
    </row>
    <row r="258" spans="1:19" x14ac:dyDescent="0.25">
      <c r="A258" s="232"/>
      <c r="B258" s="230"/>
      <c r="C258" s="231"/>
      <c r="D258" s="231"/>
      <c r="E258" s="230"/>
      <c r="F258" s="230"/>
      <c r="G258" s="232"/>
      <c r="H258" s="232"/>
      <c r="I258" s="230" t="str">
        <f t="shared" si="3"/>
        <v/>
      </c>
      <c r="J258" s="234"/>
      <c r="K258" s="231"/>
      <c r="L258" s="235"/>
      <c r="M258" s="235"/>
      <c r="N258" s="235"/>
      <c r="O258" s="235"/>
      <c r="P258" s="235"/>
      <c r="Q258" s="232"/>
      <c r="R258" s="232"/>
      <c r="S258" s="230"/>
    </row>
    <row r="259" spans="1:19" x14ac:dyDescent="0.25">
      <c r="A259" s="232"/>
      <c r="B259" s="230"/>
      <c r="C259" s="231"/>
      <c r="D259" s="231"/>
      <c r="E259" s="230"/>
      <c r="F259" s="230"/>
      <c r="G259" s="232"/>
      <c r="H259" s="232"/>
      <c r="I259" s="230" t="str">
        <f t="shared" ref="I259:I281" si="4">IF(OR(G259="",H259=""),"",H259-G259)</f>
        <v/>
      </c>
      <c r="J259" s="234"/>
      <c r="K259" s="231"/>
      <c r="L259" s="235"/>
      <c r="M259" s="235"/>
      <c r="N259" s="235"/>
      <c r="O259" s="235"/>
      <c r="P259" s="235"/>
      <c r="Q259" s="232"/>
      <c r="R259" s="232"/>
      <c r="S259" s="230"/>
    </row>
    <row r="260" spans="1:19" x14ac:dyDescent="0.25">
      <c r="A260" s="232"/>
      <c r="B260" s="230"/>
      <c r="C260" s="231"/>
      <c r="D260" s="231"/>
      <c r="E260" s="230"/>
      <c r="F260" s="230"/>
      <c r="G260" s="232"/>
      <c r="H260" s="232"/>
      <c r="I260" s="230" t="str">
        <f t="shared" si="4"/>
        <v/>
      </c>
      <c r="J260" s="234"/>
      <c r="K260" s="231"/>
      <c r="L260" s="235"/>
      <c r="M260" s="235"/>
      <c r="N260" s="235"/>
      <c r="O260" s="235"/>
      <c r="P260" s="235"/>
      <c r="Q260" s="232"/>
      <c r="R260" s="232"/>
      <c r="S260" s="230"/>
    </row>
    <row r="261" spans="1:19" x14ac:dyDescent="0.25">
      <c r="A261" s="232"/>
      <c r="B261" s="230"/>
      <c r="C261" s="231"/>
      <c r="D261" s="231"/>
      <c r="E261" s="230"/>
      <c r="F261" s="230"/>
      <c r="G261" s="232"/>
      <c r="H261" s="232"/>
      <c r="I261" s="230" t="str">
        <f t="shared" si="4"/>
        <v/>
      </c>
      <c r="J261" s="234"/>
      <c r="K261" s="231"/>
      <c r="L261" s="235"/>
      <c r="M261" s="235"/>
      <c r="N261" s="235"/>
      <c r="O261" s="235"/>
      <c r="P261" s="235"/>
      <c r="Q261" s="232"/>
      <c r="R261" s="232"/>
      <c r="S261" s="230"/>
    </row>
    <row r="262" spans="1:19" x14ac:dyDescent="0.25">
      <c r="A262" s="232"/>
      <c r="B262" s="230"/>
      <c r="C262" s="231"/>
      <c r="D262" s="231"/>
      <c r="E262" s="230"/>
      <c r="F262" s="230"/>
      <c r="G262" s="232"/>
      <c r="H262" s="232"/>
      <c r="I262" s="230" t="str">
        <f t="shared" si="4"/>
        <v/>
      </c>
      <c r="J262" s="234"/>
      <c r="K262" s="231"/>
      <c r="L262" s="235"/>
      <c r="M262" s="235"/>
      <c r="N262" s="235"/>
      <c r="O262" s="235"/>
      <c r="P262" s="235"/>
      <c r="Q262" s="232"/>
      <c r="R262" s="232"/>
      <c r="S262" s="230"/>
    </row>
    <row r="263" spans="1:19" x14ac:dyDescent="0.25">
      <c r="A263" s="232"/>
      <c r="B263" s="230"/>
      <c r="C263" s="231"/>
      <c r="D263" s="231"/>
      <c r="E263" s="230"/>
      <c r="F263" s="230"/>
      <c r="G263" s="232"/>
      <c r="H263" s="232"/>
      <c r="I263" s="230" t="str">
        <f t="shared" si="4"/>
        <v/>
      </c>
      <c r="J263" s="234"/>
      <c r="K263" s="231"/>
      <c r="L263" s="235"/>
      <c r="M263" s="235"/>
      <c r="N263" s="235"/>
      <c r="O263" s="235"/>
      <c r="P263" s="235"/>
      <c r="Q263" s="232"/>
      <c r="R263" s="232"/>
      <c r="S263" s="230"/>
    </row>
    <row r="264" spans="1:19" x14ac:dyDescent="0.25">
      <c r="A264" s="232"/>
      <c r="B264" s="230"/>
      <c r="C264" s="231"/>
      <c r="D264" s="231"/>
      <c r="E264" s="230"/>
      <c r="F264" s="230"/>
      <c r="G264" s="232"/>
      <c r="H264" s="232"/>
      <c r="I264" s="230" t="str">
        <f t="shared" si="4"/>
        <v/>
      </c>
      <c r="J264" s="234"/>
      <c r="K264" s="231"/>
      <c r="L264" s="235"/>
      <c r="M264" s="235"/>
      <c r="N264" s="235"/>
      <c r="O264" s="235"/>
      <c r="P264" s="235"/>
      <c r="Q264" s="232"/>
      <c r="R264" s="232"/>
      <c r="S264" s="230"/>
    </row>
    <row r="265" spans="1:19" x14ac:dyDescent="0.25">
      <c r="A265" s="232"/>
      <c r="B265" s="230"/>
      <c r="C265" s="231"/>
      <c r="D265" s="231"/>
      <c r="E265" s="230"/>
      <c r="F265" s="230"/>
      <c r="G265" s="232"/>
      <c r="H265" s="232"/>
      <c r="I265" s="230" t="str">
        <f t="shared" si="4"/>
        <v/>
      </c>
      <c r="J265" s="234"/>
      <c r="K265" s="231"/>
      <c r="L265" s="235"/>
      <c r="M265" s="235"/>
      <c r="N265" s="235"/>
      <c r="O265" s="235"/>
      <c r="P265" s="235"/>
      <c r="Q265" s="232"/>
      <c r="R265" s="232"/>
      <c r="S265" s="230"/>
    </row>
    <row r="266" spans="1:19" x14ac:dyDescent="0.25">
      <c r="A266" s="232"/>
      <c r="B266" s="230"/>
      <c r="C266" s="231"/>
      <c r="D266" s="231"/>
      <c r="E266" s="230"/>
      <c r="F266" s="230"/>
      <c r="G266" s="232"/>
      <c r="H266" s="232"/>
      <c r="I266" s="230" t="str">
        <f t="shared" si="4"/>
        <v/>
      </c>
      <c r="J266" s="234"/>
      <c r="K266" s="231"/>
      <c r="L266" s="235"/>
      <c r="M266" s="235"/>
      <c r="N266" s="235"/>
      <c r="O266" s="235"/>
      <c r="P266" s="235"/>
      <c r="Q266" s="232"/>
      <c r="R266" s="232"/>
      <c r="S266" s="230"/>
    </row>
    <row r="267" spans="1:19" x14ac:dyDescent="0.25">
      <c r="A267" s="232"/>
      <c r="B267" s="230"/>
      <c r="C267" s="231"/>
      <c r="D267" s="231"/>
      <c r="E267" s="230"/>
      <c r="F267" s="230"/>
      <c r="G267" s="232"/>
      <c r="H267" s="232"/>
      <c r="I267" s="230" t="str">
        <f t="shared" si="4"/>
        <v/>
      </c>
      <c r="J267" s="234"/>
      <c r="K267" s="231"/>
      <c r="L267" s="235"/>
      <c r="M267" s="235"/>
      <c r="N267" s="235"/>
      <c r="O267" s="235"/>
      <c r="P267" s="235"/>
      <c r="Q267" s="232"/>
      <c r="R267" s="232"/>
      <c r="S267" s="230"/>
    </row>
    <row r="268" spans="1:19" x14ac:dyDescent="0.25">
      <c r="A268" s="232"/>
      <c r="B268" s="230"/>
      <c r="C268" s="231"/>
      <c r="D268" s="231"/>
      <c r="E268" s="230"/>
      <c r="F268" s="230"/>
      <c r="G268" s="232"/>
      <c r="H268" s="232"/>
      <c r="I268" s="230" t="str">
        <f t="shared" si="4"/>
        <v/>
      </c>
      <c r="J268" s="234"/>
      <c r="K268" s="231"/>
      <c r="L268" s="235"/>
      <c r="M268" s="235"/>
      <c r="N268" s="235"/>
      <c r="O268" s="235"/>
      <c r="P268" s="235"/>
      <c r="Q268" s="232"/>
      <c r="R268" s="232"/>
      <c r="S268" s="230"/>
    </row>
    <row r="269" spans="1:19" x14ac:dyDescent="0.25">
      <c r="A269" s="232"/>
      <c r="B269" s="230"/>
      <c r="C269" s="231"/>
      <c r="D269" s="231"/>
      <c r="E269" s="230"/>
      <c r="F269" s="230"/>
      <c r="G269" s="232"/>
      <c r="H269" s="232"/>
      <c r="I269" s="230" t="str">
        <f t="shared" si="4"/>
        <v/>
      </c>
      <c r="J269" s="234"/>
      <c r="K269" s="231"/>
      <c r="L269" s="235"/>
      <c r="M269" s="235"/>
      <c r="N269" s="235"/>
      <c r="O269" s="235"/>
      <c r="P269" s="235"/>
      <c r="Q269" s="232"/>
      <c r="R269" s="232"/>
      <c r="S269" s="230"/>
    </row>
    <row r="270" spans="1:19" x14ac:dyDescent="0.25">
      <c r="A270" s="232"/>
      <c r="B270" s="230"/>
      <c r="C270" s="231"/>
      <c r="D270" s="231"/>
      <c r="E270" s="230"/>
      <c r="F270" s="230"/>
      <c r="G270" s="232"/>
      <c r="H270" s="232"/>
      <c r="I270" s="230" t="str">
        <f t="shared" si="4"/>
        <v/>
      </c>
      <c r="J270" s="234"/>
      <c r="K270" s="231"/>
      <c r="L270" s="235"/>
      <c r="M270" s="235"/>
      <c r="N270" s="235"/>
      <c r="O270" s="235"/>
      <c r="P270" s="235"/>
      <c r="Q270" s="232"/>
      <c r="R270" s="232"/>
      <c r="S270" s="230"/>
    </row>
    <row r="271" spans="1:19" x14ac:dyDescent="0.25">
      <c r="A271" s="232"/>
      <c r="B271" s="230"/>
      <c r="C271" s="231"/>
      <c r="D271" s="231"/>
      <c r="E271" s="230"/>
      <c r="F271" s="230"/>
      <c r="G271" s="232"/>
      <c r="H271" s="232"/>
      <c r="I271" s="230" t="str">
        <f t="shared" si="4"/>
        <v/>
      </c>
      <c r="J271" s="234"/>
      <c r="K271" s="231"/>
      <c r="L271" s="235"/>
      <c r="M271" s="235"/>
      <c r="N271" s="235"/>
      <c r="O271" s="235"/>
      <c r="P271" s="235"/>
      <c r="Q271" s="232"/>
      <c r="R271" s="232"/>
      <c r="S271" s="230"/>
    </row>
    <row r="272" spans="1:19" x14ac:dyDescent="0.25">
      <c r="A272" s="232"/>
      <c r="B272" s="230"/>
      <c r="C272" s="231"/>
      <c r="D272" s="231"/>
      <c r="E272" s="230"/>
      <c r="F272" s="230"/>
      <c r="G272" s="232"/>
      <c r="H272" s="232"/>
      <c r="I272" s="230" t="str">
        <f t="shared" si="4"/>
        <v/>
      </c>
      <c r="J272" s="234"/>
      <c r="K272" s="231"/>
      <c r="L272" s="235"/>
      <c r="M272" s="235"/>
      <c r="N272" s="235"/>
      <c r="O272" s="235"/>
      <c r="P272" s="235"/>
      <c r="Q272" s="232"/>
      <c r="R272" s="232"/>
      <c r="S272" s="230"/>
    </row>
    <row r="273" spans="1:19" x14ac:dyDescent="0.25">
      <c r="A273" s="232"/>
      <c r="B273" s="230"/>
      <c r="C273" s="231"/>
      <c r="D273" s="231"/>
      <c r="E273" s="230"/>
      <c r="F273" s="230"/>
      <c r="G273" s="232"/>
      <c r="H273" s="232"/>
      <c r="I273" s="230" t="str">
        <f t="shared" si="4"/>
        <v/>
      </c>
      <c r="J273" s="234"/>
      <c r="K273" s="231"/>
      <c r="L273" s="235"/>
      <c r="M273" s="235"/>
      <c r="N273" s="235"/>
      <c r="O273" s="235"/>
      <c r="P273" s="235"/>
      <c r="Q273" s="232"/>
      <c r="R273" s="232"/>
      <c r="S273" s="230"/>
    </row>
    <row r="274" spans="1:19" x14ac:dyDescent="0.25">
      <c r="A274" s="232"/>
      <c r="B274" s="230"/>
      <c r="C274" s="231"/>
      <c r="D274" s="231"/>
      <c r="E274" s="230"/>
      <c r="F274" s="230"/>
      <c r="G274" s="232"/>
      <c r="H274" s="232"/>
      <c r="I274" s="230" t="str">
        <f t="shared" si="4"/>
        <v/>
      </c>
      <c r="J274" s="234"/>
      <c r="K274" s="231"/>
      <c r="L274" s="235"/>
      <c r="M274" s="235"/>
      <c r="N274" s="235"/>
      <c r="O274" s="235"/>
      <c r="P274" s="235"/>
      <c r="Q274" s="232"/>
      <c r="R274" s="232"/>
      <c r="S274" s="230"/>
    </row>
    <row r="275" spans="1:19" x14ac:dyDescent="0.25">
      <c r="A275" s="232"/>
      <c r="B275" s="230"/>
      <c r="C275" s="231"/>
      <c r="D275" s="231"/>
      <c r="E275" s="230"/>
      <c r="F275" s="230"/>
      <c r="G275" s="232"/>
      <c r="H275" s="232"/>
      <c r="I275" s="230" t="str">
        <f t="shared" si="4"/>
        <v/>
      </c>
      <c r="J275" s="234"/>
      <c r="K275" s="231"/>
      <c r="L275" s="235"/>
      <c r="M275" s="235"/>
      <c r="N275" s="235"/>
      <c r="O275" s="235"/>
      <c r="P275" s="235"/>
      <c r="Q275" s="232"/>
      <c r="R275" s="232"/>
      <c r="S275" s="230"/>
    </row>
    <row r="276" spans="1:19" x14ac:dyDescent="0.25">
      <c r="A276" s="232"/>
      <c r="B276" s="230"/>
      <c r="C276" s="231"/>
      <c r="D276" s="231"/>
      <c r="E276" s="230"/>
      <c r="F276" s="230"/>
      <c r="G276" s="232"/>
      <c r="H276" s="232"/>
      <c r="I276" s="230" t="str">
        <f t="shared" si="4"/>
        <v/>
      </c>
      <c r="J276" s="234"/>
      <c r="K276" s="231"/>
      <c r="L276" s="235"/>
      <c r="M276" s="235"/>
      <c r="N276" s="235"/>
      <c r="O276" s="235"/>
      <c r="P276" s="235"/>
      <c r="Q276" s="232"/>
      <c r="R276" s="232"/>
      <c r="S276" s="230"/>
    </row>
    <row r="277" spans="1:19" x14ac:dyDescent="0.25">
      <c r="A277" s="232"/>
      <c r="B277" s="230"/>
      <c r="C277" s="231"/>
      <c r="D277" s="231"/>
      <c r="E277" s="230"/>
      <c r="F277" s="230"/>
      <c r="G277" s="232"/>
      <c r="H277" s="232"/>
      <c r="I277" s="230" t="str">
        <f t="shared" si="4"/>
        <v/>
      </c>
      <c r="J277" s="234"/>
      <c r="K277" s="231"/>
      <c r="L277" s="235"/>
      <c r="M277" s="235"/>
      <c r="N277" s="235"/>
      <c r="O277" s="235"/>
      <c r="P277" s="235"/>
      <c r="Q277" s="232"/>
      <c r="R277" s="232"/>
      <c r="S277" s="230"/>
    </row>
    <row r="278" spans="1:19" x14ac:dyDescent="0.25">
      <c r="A278" s="232"/>
      <c r="B278" s="230"/>
      <c r="C278" s="231"/>
      <c r="D278" s="231"/>
      <c r="E278" s="230"/>
      <c r="F278" s="230"/>
      <c r="G278" s="232"/>
      <c r="H278" s="232"/>
      <c r="I278" s="230" t="str">
        <f t="shared" si="4"/>
        <v/>
      </c>
      <c r="J278" s="234"/>
      <c r="K278" s="231"/>
      <c r="L278" s="235"/>
      <c r="M278" s="235"/>
      <c r="N278" s="235"/>
      <c r="O278" s="235"/>
      <c r="P278" s="235"/>
      <c r="Q278" s="232"/>
      <c r="R278" s="232"/>
      <c r="S278" s="230"/>
    </row>
    <row r="279" spans="1:19" x14ac:dyDescent="0.25">
      <c r="A279" s="232"/>
      <c r="B279" s="230"/>
      <c r="C279" s="231"/>
      <c r="D279" s="231"/>
      <c r="E279" s="230"/>
      <c r="F279" s="230"/>
      <c r="G279" s="232"/>
      <c r="H279" s="232"/>
      <c r="I279" s="230" t="str">
        <f t="shared" si="4"/>
        <v/>
      </c>
      <c r="J279" s="234"/>
      <c r="K279" s="231"/>
      <c r="L279" s="235"/>
      <c r="M279" s="235"/>
      <c r="N279" s="235"/>
      <c r="O279" s="235"/>
      <c r="P279" s="235"/>
      <c r="Q279" s="232"/>
      <c r="R279" s="232"/>
      <c r="S279" s="230"/>
    </row>
    <row r="280" spans="1:19" x14ac:dyDescent="0.25">
      <c r="A280" s="232"/>
      <c r="B280" s="230"/>
      <c r="C280" s="231"/>
      <c r="D280" s="231"/>
      <c r="E280" s="230"/>
      <c r="F280" s="230"/>
      <c r="G280" s="232"/>
      <c r="H280" s="232"/>
      <c r="I280" s="230" t="str">
        <f t="shared" si="4"/>
        <v/>
      </c>
      <c r="J280" s="234"/>
      <c r="K280" s="231"/>
      <c r="L280" s="235"/>
      <c r="M280" s="235"/>
      <c r="N280" s="235"/>
      <c r="O280" s="235"/>
      <c r="P280" s="235"/>
      <c r="Q280" s="232"/>
      <c r="R280" s="232"/>
      <c r="S280" s="230"/>
    </row>
    <row r="281" spans="1:19" x14ac:dyDescent="0.25">
      <c r="A281" s="232"/>
      <c r="B281" s="230"/>
      <c r="C281" s="231"/>
      <c r="D281" s="231"/>
      <c r="E281" s="230"/>
      <c r="F281" s="230"/>
      <c r="G281" s="232"/>
      <c r="H281" s="232"/>
      <c r="I281" s="230" t="str">
        <f t="shared" si="4"/>
        <v/>
      </c>
      <c r="J281" s="234"/>
      <c r="K281" s="231"/>
      <c r="L281" s="235"/>
      <c r="M281" s="235"/>
      <c r="N281" s="235"/>
      <c r="O281" s="235"/>
      <c r="P281" s="235"/>
      <c r="Q281" s="232"/>
      <c r="R281" s="232"/>
      <c r="S281" s="230"/>
    </row>
  </sheetData>
  <mergeCells count="2">
    <mergeCell ref="M1:O1"/>
    <mergeCell ref="P1:S1"/>
  </mergeCells>
  <conditionalFormatting sqref="J4:J11">
    <cfRule type="expression" dxfId="5" priority="1">
      <formula>J4="Closed"</formula>
    </cfRule>
    <cfRule type="expression" dxfId="4" priority="2">
      <formula>J4="Root cause found. Pending action implementation"</formula>
    </cfRule>
    <cfRule type="expression" dxfId="3" priority="3">
      <formula>J4="Open"</formula>
    </cfRule>
  </conditionalFormatting>
  <conditionalFormatting sqref="J3 J12:J281">
    <cfRule type="expression" dxfId="2" priority="4">
      <formula>J3="Closed"</formula>
    </cfRule>
    <cfRule type="expression" dxfId="1" priority="5">
      <formula>J3="Root cause found. Pending action implementation"</formula>
    </cfRule>
    <cfRule type="expression" dxfId="0" priority="6">
      <formula>J3="Open"</formula>
    </cfRule>
  </conditionalFormatting>
  <dataValidations count="2">
    <dataValidation type="list" allowBlank="1" showInputMessage="1" showErrorMessage="1" sqref="J3:J281">
      <formula1>$BJ$6:$BJ$8</formula1>
    </dataValidation>
    <dataValidation allowBlank="1" showInputMessage="1" showErrorMessage="1" prompt="1/ Open_x000a_2/ Root cause found: Pending action implementation_x000a_3/ Closed" sqref="J2"/>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D2:X20"/>
  <sheetViews>
    <sheetView workbookViewId="0">
      <selection activeCell="AI20" sqref="AI20"/>
    </sheetView>
  </sheetViews>
  <sheetFormatPr baseColWidth="10" defaultRowHeight="13.8" x14ac:dyDescent="0.25"/>
  <cols>
    <col min="1" max="3" width="9" customWidth="1"/>
    <col min="4" max="4" width="14.8984375" customWidth="1"/>
    <col min="5" max="8" width="9" customWidth="1"/>
    <col min="9" max="9" width="13.5" bestFit="1" customWidth="1"/>
  </cols>
  <sheetData>
    <row r="2" spans="4:24" ht="14.4" thickBot="1" x14ac:dyDescent="0.3"/>
    <row r="3" spans="4:24" ht="57.6" thickBot="1" x14ac:dyDescent="0.3">
      <c r="D3" t="s">
        <v>226</v>
      </c>
      <c r="E3" t="s">
        <v>227</v>
      </c>
      <c r="J3" s="31" t="s">
        <v>22</v>
      </c>
      <c r="K3" s="31" t="s">
        <v>23</v>
      </c>
      <c r="L3" s="31" t="s">
        <v>24</v>
      </c>
      <c r="M3" s="31" t="s">
        <v>25</v>
      </c>
      <c r="N3" s="31" t="s">
        <v>26</v>
      </c>
      <c r="O3" s="31" t="s">
        <v>27</v>
      </c>
      <c r="P3" s="31" t="s">
        <v>33</v>
      </c>
      <c r="Q3" s="31" t="s">
        <v>34</v>
      </c>
      <c r="R3" s="31" t="s">
        <v>36</v>
      </c>
      <c r="S3" s="30" t="s">
        <v>37</v>
      </c>
      <c r="T3" s="30" t="s">
        <v>97</v>
      </c>
      <c r="U3" s="30" t="s">
        <v>98</v>
      </c>
      <c r="V3" s="30" t="s">
        <v>94</v>
      </c>
      <c r="W3" s="30" t="s">
        <v>95</v>
      </c>
      <c r="X3" s="31" t="s">
        <v>96</v>
      </c>
    </row>
    <row r="4" spans="4:24" x14ac:dyDescent="0.25">
      <c r="D4" s="124">
        <v>42565</v>
      </c>
      <c r="E4" s="124">
        <v>42565</v>
      </c>
      <c r="I4" t="s">
        <v>99</v>
      </c>
      <c r="J4" s="122">
        <v>5</v>
      </c>
      <c r="K4" s="122">
        <v>3</v>
      </c>
      <c r="L4" s="122">
        <v>4</v>
      </c>
      <c r="M4" s="122">
        <v>6</v>
      </c>
      <c r="N4" s="122">
        <v>2</v>
      </c>
      <c r="O4" s="122">
        <v>2</v>
      </c>
      <c r="P4" s="122">
        <v>1</v>
      </c>
      <c r="Q4" s="122">
        <v>11</v>
      </c>
      <c r="R4" s="122">
        <v>18</v>
      </c>
      <c r="S4" s="122">
        <v>4</v>
      </c>
      <c r="T4" s="122">
        <v>20</v>
      </c>
      <c r="U4" s="119"/>
      <c r="V4" s="122">
        <v>4</v>
      </c>
      <c r="W4" s="122">
        <v>10</v>
      </c>
      <c r="X4" s="122">
        <v>2</v>
      </c>
    </row>
    <row r="5" spans="4:24" x14ac:dyDescent="0.25">
      <c r="D5" s="124">
        <v>42597</v>
      </c>
      <c r="E5" s="124">
        <v>42566</v>
      </c>
      <c r="I5" t="s">
        <v>100</v>
      </c>
      <c r="J5" s="118">
        <v>4</v>
      </c>
      <c r="K5" s="118">
        <v>8</v>
      </c>
      <c r="L5" s="118">
        <v>5</v>
      </c>
      <c r="M5" s="118">
        <v>5</v>
      </c>
      <c r="N5" s="118">
        <v>3</v>
      </c>
      <c r="O5" s="118">
        <v>3</v>
      </c>
      <c r="P5" s="118">
        <v>3</v>
      </c>
      <c r="Q5" s="118">
        <v>18</v>
      </c>
      <c r="R5" s="118">
        <v>18</v>
      </c>
      <c r="S5" s="118">
        <v>4</v>
      </c>
      <c r="T5" s="118">
        <v>20</v>
      </c>
      <c r="U5" s="118">
        <v>10</v>
      </c>
      <c r="V5" s="118">
        <v>4</v>
      </c>
      <c r="W5" s="118">
        <v>10</v>
      </c>
      <c r="X5" s="118">
        <v>2</v>
      </c>
    </row>
    <row r="6" spans="4:24" x14ac:dyDescent="0.25">
      <c r="D6" s="124">
        <v>42588</v>
      </c>
      <c r="E6" s="124">
        <v>42597</v>
      </c>
      <c r="I6" t="s">
        <v>101</v>
      </c>
      <c r="J6" s="118">
        <v>2</v>
      </c>
      <c r="K6" s="118">
        <v>11</v>
      </c>
      <c r="L6" s="118">
        <v>8</v>
      </c>
      <c r="M6" s="118">
        <v>6</v>
      </c>
      <c r="N6" s="121">
        <v>4</v>
      </c>
      <c r="O6" s="118">
        <v>5</v>
      </c>
      <c r="P6" s="118">
        <v>2</v>
      </c>
      <c r="Q6" s="118">
        <v>3</v>
      </c>
      <c r="R6" s="118">
        <v>18</v>
      </c>
      <c r="S6" s="118">
        <v>4</v>
      </c>
      <c r="T6" s="118">
        <v>20</v>
      </c>
      <c r="U6" s="118">
        <v>10</v>
      </c>
      <c r="V6" s="118">
        <v>4</v>
      </c>
      <c r="W6" s="118">
        <v>10</v>
      </c>
      <c r="X6" s="118">
        <v>2</v>
      </c>
    </row>
    <row r="7" spans="4:24" x14ac:dyDescent="0.25">
      <c r="D7" s="124">
        <v>42590</v>
      </c>
      <c r="I7" t="s">
        <v>102</v>
      </c>
      <c r="J7" s="118">
        <v>2</v>
      </c>
      <c r="K7" s="118">
        <v>4</v>
      </c>
      <c r="L7" s="118">
        <v>8</v>
      </c>
      <c r="M7" s="118">
        <v>5</v>
      </c>
      <c r="N7" s="118">
        <v>4</v>
      </c>
      <c r="O7" s="118">
        <v>5</v>
      </c>
      <c r="P7" s="118">
        <v>2</v>
      </c>
      <c r="Q7" s="118">
        <v>3</v>
      </c>
      <c r="R7" s="118">
        <v>18</v>
      </c>
      <c r="S7" s="118">
        <v>4</v>
      </c>
      <c r="T7" s="118">
        <v>20</v>
      </c>
      <c r="U7" s="120"/>
      <c r="V7" s="118">
        <v>3</v>
      </c>
      <c r="W7" s="118">
        <v>10</v>
      </c>
      <c r="X7" s="118">
        <v>2</v>
      </c>
    </row>
    <row r="8" spans="4:24" x14ac:dyDescent="0.25">
      <c r="D8" s="124">
        <v>42594</v>
      </c>
      <c r="I8" t="s">
        <v>103</v>
      </c>
      <c r="J8" s="118">
        <v>4</v>
      </c>
      <c r="K8" s="118">
        <v>6</v>
      </c>
      <c r="L8" s="118">
        <v>8</v>
      </c>
      <c r="M8" s="118">
        <v>6</v>
      </c>
      <c r="N8" s="118">
        <v>5</v>
      </c>
      <c r="O8" s="118">
        <v>4</v>
      </c>
      <c r="P8" s="118">
        <v>2</v>
      </c>
      <c r="Q8" s="118">
        <v>3</v>
      </c>
      <c r="R8" s="118">
        <v>18</v>
      </c>
      <c r="S8" s="118">
        <v>4</v>
      </c>
      <c r="T8" s="118">
        <v>20</v>
      </c>
      <c r="U8" s="118">
        <v>10</v>
      </c>
      <c r="V8" s="118">
        <v>4</v>
      </c>
      <c r="W8" s="118">
        <v>10</v>
      </c>
      <c r="X8" s="118">
        <v>2</v>
      </c>
    </row>
    <row r="9" spans="4:24" x14ac:dyDescent="0.25">
      <c r="D9" s="124">
        <v>42598</v>
      </c>
      <c r="I9" t="s">
        <v>104</v>
      </c>
      <c r="J9" s="118">
        <v>4</v>
      </c>
      <c r="K9" s="118">
        <v>7</v>
      </c>
      <c r="L9" s="118">
        <v>8</v>
      </c>
      <c r="M9" s="118">
        <v>6</v>
      </c>
      <c r="N9" s="118">
        <v>5</v>
      </c>
      <c r="O9" s="118">
        <v>4</v>
      </c>
      <c r="P9" s="118">
        <v>2</v>
      </c>
      <c r="Q9" s="118">
        <v>3</v>
      </c>
      <c r="R9" s="118">
        <v>18</v>
      </c>
      <c r="S9" s="118">
        <v>4</v>
      </c>
      <c r="T9" s="118">
        <v>20</v>
      </c>
      <c r="U9" s="120"/>
      <c r="V9" s="118">
        <v>4</v>
      </c>
      <c r="W9" s="118">
        <v>10</v>
      </c>
      <c r="X9" s="118">
        <v>2</v>
      </c>
    </row>
    <row r="10" spans="4:24" x14ac:dyDescent="0.25">
      <c r="D10" s="124"/>
      <c r="I10" t="s">
        <v>105</v>
      </c>
      <c r="J10" s="118">
        <v>4</v>
      </c>
      <c r="K10" s="118">
        <v>6</v>
      </c>
      <c r="L10" s="118">
        <v>8</v>
      </c>
      <c r="M10" s="118">
        <v>6</v>
      </c>
      <c r="N10" s="118">
        <v>6</v>
      </c>
      <c r="O10" s="118">
        <v>3</v>
      </c>
      <c r="P10" s="118">
        <v>2</v>
      </c>
      <c r="Q10" s="118">
        <v>3</v>
      </c>
      <c r="R10" s="118">
        <v>18</v>
      </c>
      <c r="S10" s="118">
        <v>4</v>
      </c>
      <c r="T10" s="118">
        <v>20</v>
      </c>
      <c r="U10" s="118">
        <v>10</v>
      </c>
      <c r="V10" s="118">
        <v>4</v>
      </c>
      <c r="W10" s="118">
        <v>10</v>
      </c>
      <c r="X10" s="118">
        <v>2</v>
      </c>
    </row>
    <row r="11" spans="4:24" x14ac:dyDescent="0.25">
      <c r="I11" t="s">
        <v>106</v>
      </c>
      <c r="J11" s="118">
        <v>4</v>
      </c>
      <c r="K11" s="118">
        <v>6</v>
      </c>
      <c r="L11" s="118">
        <v>6</v>
      </c>
      <c r="M11" s="118">
        <v>6</v>
      </c>
      <c r="N11" s="118">
        <v>6</v>
      </c>
      <c r="O11" s="118">
        <v>3</v>
      </c>
      <c r="P11" s="118">
        <v>2</v>
      </c>
      <c r="Q11" s="118">
        <v>3</v>
      </c>
      <c r="R11" s="118">
        <v>18</v>
      </c>
      <c r="S11" s="118">
        <v>4</v>
      </c>
      <c r="T11" s="118">
        <v>20</v>
      </c>
      <c r="U11" s="120"/>
      <c r="V11" s="118">
        <v>4</v>
      </c>
      <c r="W11" s="118">
        <v>10</v>
      </c>
      <c r="X11" s="118">
        <v>2</v>
      </c>
    </row>
    <row r="12" spans="4:24" x14ac:dyDescent="0.25">
      <c r="D12" s="124"/>
      <c r="E12" s="118"/>
      <c r="F12" s="118"/>
      <c r="G12" s="118"/>
      <c r="H12" s="118"/>
      <c r="I12" s="118"/>
      <c r="J12" s="118"/>
      <c r="K12" s="118"/>
      <c r="L12" s="118"/>
      <c r="M12" s="118"/>
      <c r="N12" s="118"/>
      <c r="O12" s="118"/>
      <c r="P12" s="118"/>
      <c r="Q12" s="118"/>
      <c r="R12" s="118"/>
      <c r="S12" s="118"/>
    </row>
    <row r="13" spans="4:24" x14ac:dyDescent="0.25">
      <c r="E13" s="118"/>
      <c r="F13" s="118"/>
      <c r="G13" s="118"/>
      <c r="H13" s="118"/>
      <c r="I13" s="118"/>
      <c r="J13" s="118"/>
      <c r="K13" s="118"/>
      <c r="L13" s="118"/>
      <c r="M13" s="118"/>
      <c r="N13" s="118"/>
      <c r="O13" s="118"/>
      <c r="P13" s="118"/>
      <c r="Q13" s="118"/>
      <c r="R13" s="118"/>
      <c r="S13" s="118"/>
    </row>
    <row r="14" spans="4:24" x14ac:dyDescent="0.25">
      <c r="D14" s="124"/>
      <c r="E14" s="118"/>
      <c r="F14" s="118"/>
      <c r="G14" s="118"/>
      <c r="H14" s="118"/>
      <c r="I14" s="118"/>
      <c r="J14" s="118"/>
      <c r="K14" s="118"/>
      <c r="L14" s="118"/>
      <c r="M14" s="118"/>
      <c r="N14" s="118"/>
      <c r="O14" s="118"/>
      <c r="P14" s="118"/>
      <c r="Q14" s="118"/>
      <c r="R14" s="118"/>
      <c r="S14" s="118"/>
    </row>
    <row r="15" spans="4:24" x14ac:dyDescent="0.25">
      <c r="D15" s="124"/>
      <c r="E15" s="118"/>
      <c r="F15" s="118"/>
      <c r="G15" s="118"/>
      <c r="H15" s="118"/>
      <c r="I15" s="118"/>
      <c r="J15" s="118"/>
      <c r="K15" s="118"/>
      <c r="L15" s="118"/>
      <c r="M15" s="118"/>
      <c r="N15" s="118"/>
      <c r="O15" s="118"/>
      <c r="P15" s="118"/>
      <c r="Q15" s="118"/>
      <c r="R15" s="118"/>
      <c r="S15" s="118"/>
    </row>
    <row r="16" spans="4:24" x14ac:dyDescent="0.25">
      <c r="E16" s="118"/>
      <c r="F16" s="118"/>
      <c r="G16" s="118"/>
      <c r="H16" s="118"/>
      <c r="I16" s="118"/>
      <c r="J16" s="118"/>
      <c r="K16" s="118"/>
      <c r="L16" s="118"/>
      <c r="M16" s="118"/>
      <c r="N16" s="118"/>
      <c r="O16" s="118"/>
      <c r="P16" s="118"/>
      <c r="Q16" s="118"/>
      <c r="R16" s="118"/>
      <c r="S16" s="118"/>
    </row>
    <row r="17" spans="5:19" x14ac:dyDescent="0.25">
      <c r="E17" s="118"/>
      <c r="F17" s="118"/>
      <c r="G17" s="118"/>
      <c r="H17" s="118"/>
      <c r="I17" s="118"/>
      <c r="J17" s="118"/>
      <c r="K17" s="118"/>
      <c r="L17" s="118"/>
      <c r="M17" s="118"/>
      <c r="N17" s="118"/>
      <c r="O17" s="118"/>
      <c r="P17" s="118"/>
      <c r="Q17" s="118"/>
      <c r="R17" s="118"/>
      <c r="S17" s="118"/>
    </row>
    <row r="18" spans="5:19" x14ac:dyDescent="0.25">
      <c r="E18" s="118"/>
      <c r="F18" s="118"/>
      <c r="G18" s="118"/>
      <c r="H18" s="118"/>
      <c r="I18" s="118"/>
      <c r="J18" s="118"/>
      <c r="K18" s="118"/>
      <c r="L18" s="118"/>
      <c r="M18" s="118"/>
      <c r="N18" s="118"/>
      <c r="O18" s="118"/>
      <c r="P18" s="118"/>
      <c r="Q18" s="118"/>
      <c r="R18" s="118"/>
      <c r="S18" s="118"/>
    </row>
    <row r="19" spans="5:19" x14ac:dyDescent="0.25">
      <c r="E19" s="118"/>
      <c r="F19" s="118"/>
      <c r="G19" s="118"/>
      <c r="H19" s="118"/>
      <c r="I19" s="118"/>
      <c r="J19" s="118"/>
      <c r="K19" s="118"/>
      <c r="L19" s="118"/>
      <c r="M19" s="118"/>
      <c r="N19" s="118"/>
      <c r="O19" s="118"/>
      <c r="P19" s="118"/>
      <c r="Q19" s="118"/>
      <c r="R19" s="118"/>
      <c r="S19" s="118"/>
    </row>
    <row r="20" spans="5:19" x14ac:dyDescent="0.25">
      <c r="E20" s="118"/>
      <c r="F20" s="118"/>
      <c r="G20" s="118"/>
      <c r="H20" s="118"/>
      <c r="I20" s="118"/>
      <c r="J20" s="118"/>
      <c r="K20" s="118"/>
      <c r="L20" s="118"/>
      <c r="M20" s="118"/>
      <c r="N20" s="118"/>
      <c r="O20" s="118"/>
      <c r="P20" s="118"/>
      <c r="Q20" s="118"/>
      <c r="R20" s="118"/>
      <c r="S20" s="118"/>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27"/>
  <sheetViews>
    <sheetView workbookViewId="0">
      <selection activeCell="C8" sqref="C8"/>
    </sheetView>
  </sheetViews>
  <sheetFormatPr baseColWidth="10" defaultRowHeight="13.8" x14ac:dyDescent="0.25"/>
  <sheetData>
    <row r="1" spans="1:1" x14ac:dyDescent="0.25">
      <c r="A1" t="s">
        <v>357</v>
      </c>
    </row>
    <row r="2" spans="1:1" x14ac:dyDescent="0.25">
      <c r="A2" s="404">
        <v>43101</v>
      </c>
    </row>
    <row r="3" spans="1:1" x14ac:dyDescent="0.25">
      <c r="A3" s="404">
        <v>43192</v>
      </c>
    </row>
    <row r="4" spans="1:1" x14ac:dyDescent="0.25">
      <c r="A4" s="404">
        <v>43221</v>
      </c>
    </row>
    <row r="5" spans="1:1" x14ac:dyDescent="0.25">
      <c r="A5" s="404">
        <v>43228</v>
      </c>
    </row>
    <row r="6" spans="1:1" x14ac:dyDescent="0.25">
      <c r="A6" s="404">
        <v>43230</v>
      </c>
    </row>
    <row r="7" spans="1:1" x14ac:dyDescent="0.25">
      <c r="A7" s="404">
        <v>43241</v>
      </c>
    </row>
    <row r="8" spans="1:1" x14ac:dyDescent="0.25">
      <c r="A8" s="404">
        <v>43295</v>
      </c>
    </row>
    <row r="9" spans="1:1" x14ac:dyDescent="0.25">
      <c r="A9" s="404">
        <v>43317</v>
      </c>
    </row>
    <row r="10" spans="1:1" x14ac:dyDescent="0.25">
      <c r="A10" s="404">
        <v>43405</v>
      </c>
    </row>
    <row r="11" spans="1:1" x14ac:dyDescent="0.25">
      <c r="A11" s="404">
        <v>43459</v>
      </c>
    </row>
    <row r="12" spans="1:1" x14ac:dyDescent="0.25">
      <c r="A12" s="404"/>
    </row>
    <row r="13" spans="1:1" x14ac:dyDescent="0.25">
      <c r="A13" s="404"/>
    </row>
    <row r="14" spans="1:1" x14ac:dyDescent="0.25">
      <c r="A14" s="404"/>
    </row>
    <row r="15" spans="1:1" x14ac:dyDescent="0.25">
      <c r="A15" s="404"/>
    </row>
    <row r="16" spans="1:1" x14ac:dyDescent="0.25">
      <c r="A16" s="404"/>
    </row>
    <row r="17" spans="1:1" x14ac:dyDescent="0.25">
      <c r="A17" s="404"/>
    </row>
    <row r="18" spans="1:1" x14ac:dyDescent="0.25">
      <c r="A18" s="404"/>
    </row>
    <row r="19" spans="1:1" x14ac:dyDescent="0.25">
      <c r="A19" s="404"/>
    </row>
    <row r="20" spans="1:1" x14ac:dyDescent="0.25">
      <c r="A20" s="404"/>
    </row>
    <row r="21" spans="1:1" x14ac:dyDescent="0.25">
      <c r="A21" s="404"/>
    </row>
    <row r="22" spans="1:1" x14ac:dyDescent="0.25">
      <c r="A22" s="404"/>
    </row>
    <row r="23" spans="1:1" x14ac:dyDescent="0.25">
      <c r="A23" s="405"/>
    </row>
    <row r="24" spans="1:1" x14ac:dyDescent="0.25">
      <c r="A24" s="405"/>
    </row>
    <row r="25" spans="1:1" x14ac:dyDescent="0.25">
      <c r="A25" s="405"/>
    </row>
    <row r="26" spans="1:1" x14ac:dyDescent="0.25">
      <c r="A26" s="405"/>
    </row>
    <row r="27" spans="1:1" x14ac:dyDescent="0.25">
      <c r="A27" s="40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24B3EE43C5DF24DB33BC61F62FBC304" ma:contentTypeVersion="0" ma:contentTypeDescription="Create a new document." ma:contentTypeScope="" ma:versionID="e804606d16e9b7aa999d4ea14ab8f744">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C3DF122-A496-412F-A38E-37EBCC47B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C394CA4F-B2F5-4DFE-97E5-7D8333280A40}">
  <ds:schemaRefs>
    <ds:schemaRef ds:uri="http://schemas.microsoft.com/sharepoint/v3/contenttype/forms"/>
  </ds:schemaRefs>
</ds:datastoreItem>
</file>

<file path=customXml/itemProps3.xml><?xml version="1.0" encoding="utf-8"?>
<ds:datastoreItem xmlns:ds="http://schemas.openxmlformats.org/officeDocument/2006/customXml" ds:itemID="{6E9C575A-D8AB-4323-B517-B0A381E77297}">
  <ds:schemaRefs>
    <ds:schemaRef ds:uri="http://purl.org/dc/terms/"/>
    <ds:schemaRef ds:uri="http://schemas.microsoft.com/office/2006/documentManagement/types"/>
    <ds:schemaRef ds:uri="http://schemas.microsoft.com/office/2006/metadata/properties"/>
    <ds:schemaRef ds:uri="http://purl.org/dc/dcmitype/"/>
    <ds:schemaRef ds:uri="http://purl.org/dc/elements/1.1/"/>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12</vt:i4>
      </vt:variant>
    </vt:vector>
  </HeadingPairs>
  <TitlesOfParts>
    <vt:vector size="23" baseType="lpstr">
      <vt:lpstr>LOB OWF PW.200</vt:lpstr>
      <vt:lpstr>LOB OWF PW.201</vt:lpstr>
      <vt:lpstr>LOB IWF PW .200</vt:lpstr>
      <vt:lpstr>LOB IWF PW .201</vt:lpstr>
      <vt:lpstr>Base</vt:lpstr>
      <vt:lpstr>LOB UNM</vt:lpstr>
      <vt:lpstr>Echeancier</vt:lpstr>
      <vt:lpstr>Action Plan</vt:lpstr>
      <vt:lpstr>Delay Analysis</vt:lpstr>
      <vt:lpstr>Settings</vt:lpstr>
      <vt:lpstr>Jours Fériés</vt:lpstr>
      <vt:lpstr>Base!Criteres</vt:lpstr>
      <vt:lpstr>'LOB UNM'!Criteres</vt:lpstr>
      <vt:lpstr>'LOB IWF PW .200'!Impression_des_titres</vt:lpstr>
      <vt:lpstr>'LOB IWF PW .201'!Impression_des_titres</vt:lpstr>
      <vt:lpstr>'LOB OWF PW.200'!Impression_des_titres</vt:lpstr>
      <vt:lpstr>'LOB OWF PW.201'!Impression_des_titres</vt:lpstr>
      <vt:lpstr>'LOB UNM'!Impression_des_titres</vt:lpstr>
      <vt:lpstr>'LOB IWF PW .200'!Zone_d_impression</vt:lpstr>
      <vt:lpstr>'LOB IWF PW .201'!Zone_d_impression</vt:lpstr>
      <vt:lpstr>'LOB OWF PW.200'!Zone_d_impression</vt:lpstr>
      <vt:lpstr>'LOB OWF PW.201'!Zone_d_impression</vt:lpstr>
      <vt:lpstr>'LOB UNM'!Zone_d_impression</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JEANNIN Francis</dc:creator>
  <cp:lastModifiedBy>Loan BOREAN</cp:lastModifiedBy>
  <cp:lastPrinted>2018-05-31T14:01:53Z</cp:lastPrinted>
  <dcterms:created xsi:type="dcterms:W3CDTF">2015-04-09T11:21:10Z</dcterms:created>
  <dcterms:modified xsi:type="dcterms:W3CDTF">2018-06-06T19:18:13Z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