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000624\Desktop\Poker PERSO\"/>
    </mc:Choice>
  </mc:AlternateContent>
  <bookViews>
    <workbookView xWindow="0" yWindow="0" windowWidth="20490" windowHeight="7530" activeTab="1"/>
  </bookViews>
  <sheets>
    <sheet name="DATA" sheetId="1" r:id="rId1"/>
    <sheet name="RECAP" sheetId="2" r:id="rId2"/>
  </sheets>
  <externalReferences>
    <externalReference r:id="rId3"/>
  </externalReferences>
  <definedNames>
    <definedName name="membres">'[1]Resultats &amp; classement'!$C$5:$C$104</definedName>
    <definedName name="tablepts">[1]RepartPoints!$A$2:$AG$31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9" i="2"/>
  <c r="E10" i="2"/>
  <c r="E11" i="2"/>
  <c r="E12" i="2"/>
  <c r="E13" i="2"/>
  <c r="E14" i="2"/>
  <c r="E15" i="2"/>
  <c r="E16" i="2"/>
  <c r="E17" i="2"/>
  <c r="E18" i="2"/>
  <c r="E8" i="2"/>
  <c r="C9" i="2"/>
  <c r="C10" i="2"/>
  <c r="C11" i="2"/>
  <c r="C12" i="2"/>
  <c r="C13" i="2"/>
  <c r="C14" i="2"/>
  <c r="C15" i="2"/>
  <c r="C16" i="2"/>
  <c r="C17" i="2"/>
  <c r="C18" i="2"/>
  <c r="C4" i="2"/>
  <c r="C5" i="2"/>
  <c r="C6" i="2"/>
  <c r="C7" i="2"/>
  <c r="C8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194" i="1"/>
  <c r="D193" i="1"/>
  <c r="D192" i="1"/>
  <c r="D191" i="1"/>
  <c r="D190" i="1"/>
  <c r="E190" i="1" s="1"/>
  <c r="D189" i="1"/>
  <c r="D188" i="1"/>
  <c r="D187" i="1"/>
  <c r="D186" i="1"/>
  <c r="E186" i="1" s="1"/>
  <c r="D185" i="1"/>
  <c r="D184" i="1"/>
  <c r="F183" i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D183" i="1"/>
  <c r="E182" i="1"/>
  <c r="D182" i="1"/>
  <c r="E187" i="1" s="1"/>
  <c r="C180" i="1"/>
  <c r="F182" i="1" s="1"/>
  <c r="G179" i="1"/>
  <c r="D177" i="1"/>
  <c r="D176" i="1"/>
  <c r="D175" i="1"/>
  <c r="D174" i="1"/>
  <c r="D173" i="1"/>
  <c r="D172" i="1"/>
  <c r="E171" i="1"/>
  <c r="D171" i="1"/>
  <c r="D170" i="1"/>
  <c r="F169" i="1"/>
  <c r="F170" i="1" s="1"/>
  <c r="F171" i="1" s="1"/>
  <c r="F172" i="1" s="1"/>
  <c r="F173" i="1" s="1"/>
  <c r="F174" i="1" s="1"/>
  <c r="F175" i="1" s="1"/>
  <c r="D169" i="1"/>
  <c r="E169" i="1" s="1"/>
  <c r="F168" i="1"/>
  <c r="D168" i="1"/>
  <c r="F167" i="1"/>
  <c r="E167" i="1"/>
  <c r="D167" i="1"/>
  <c r="C165" i="1"/>
  <c r="G164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C149" i="1"/>
  <c r="D146" i="1"/>
  <c r="D145" i="1"/>
  <c r="D144" i="1"/>
  <c r="F143" i="1"/>
  <c r="F144" i="1" s="1"/>
  <c r="F145" i="1" s="1"/>
  <c r="F146" i="1" s="1"/>
  <c r="D143" i="1"/>
  <c r="D142" i="1"/>
  <c r="D141" i="1"/>
  <c r="D140" i="1"/>
  <c r="F139" i="1"/>
  <c r="F140" i="1" s="1"/>
  <c r="F141" i="1" s="1"/>
  <c r="F142" i="1" s="1"/>
  <c r="D139" i="1"/>
  <c r="F138" i="1"/>
  <c r="D138" i="1"/>
  <c r="F137" i="1"/>
  <c r="E137" i="1"/>
  <c r="D137" i="1"/>
  <c r="C135" i="1"/>
  <c r="G134" i="1"/>
  <c r="D132" i="1"/>
  <c r="D131" i="1"/>
  <c r="D130" i="1"/>
  <c r="D129" i="1"/>
  <c r="D128" i="1"/>
  <c r="D127" i="1"/>
  <c r="D126" i="1"/>
  <c r="D125" i="1"/>
  <c r="D124" i="1"/>
  <c r="F123" i="1"/>
  <c r="D123" i="1"/>
  <c r="C121" i="1"/>
  <c r="B121" i="1"/>
  <c r="B135" i="1" s="1"/>
  <c r="B149" i="1" s="1"/>
  <c r="B165" i="1" s="1"/>
  <c r="B180" i="1" s="1"/>
  <c r="G120" i="1"/>
  <c r="C110" i="1"/>
  <c r="D107" i="1"/>
  <c r="D106" i="1"/>
  <c r="D105" i="1"/>
  <c r="D104" i="1"/>
  <c r="D103" i="1"/>
  <c r="D102" i="1"/>
  <c r="D101" i="1"/>
  <c r="D100" i="1"/>
  <c r="D99" i="1"/>
  <c r="D98" i="1"/>
  <c r="C96" i="1"/>
  <c r="F93" i="1"/>
  <c r="D93" i="1"/>
  <c r="F92" i="1"/>
  <c r="D92" i="1"/>
  <c r="F91" i="1"/>
  <c r="D91" i="1"/>
  <c r="F90" i="1"/>
  <c r="D90" i="1"/>
  <c r="F89" i="1"/>
  <c r="D89" i="1"/>
  <c r="D88" i="1"/>
  <c r="C86" i="1"/>
  <c r="D83" i="1"/>
  <c r="D82" i="1"/>
  <c r="D81" i="1"/>
  <c r="D80" i="1"/>
  <c r="D79" i="1"/>
  <c r="D78" i="1"/>
  <c r="D77" i="1"/>
  <c r="D76" i="1"/>
  <c r="D75" i="1"/>
  <c r="D74" i="1"/>
  <c r="D73" i="1"/>
  <c r="F72" i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D72" i="1"/>
  <c r="F71" i="1"/>
  <c r="D71" i="1"/>
  <c r="F70" i="1"/>
  <c r="E70" i="1"/>
  <c r="D70" i="1"/>
  <c r="C68" i="1"/>
  <c r="G67" i="1"/>
  <c r="D65" i="1"/>
  <c r="D64" i="1"/>
  <c r="D63" i="1"/>
  <c r="D62" i="1"/>
  <c r="D61" i="1"/>
  <c r="D60" i="1"/>
  <c r="D59" i="1"/>
  <c r="D58" i="1"/>
  <c r="E58" i="1" s="1"/>
  <c r="D57" i="1"/>
  <c r="F56" i="1"/>
  <c r="F57" i="1" s="1"/>
  <c r="F58" i="1" s="1"/>
  <c r="F59" i="1" s="1"/>
  <c r="F60" i="1" s="1"/>
  <c r="F61" i="1" s="1"/>
  <c r="F62" i="1" s="1"/>
  <c r="F63" i="1" s="1"/>
  <c r="F64" i="1" s="1"/>
  <c r="F65" i="1" s="1"/>
  <c r="D56" i="1"/>
  <c r="F55" i="1"/>
  <c r="E55" i="1"/>
  <c r="D55" i="1"/>
  <c r="E56" i="1" s="1"/>
  <c r="C53" i="1"/>
  <c r="G52" i="1"/>
  <c r="D50" i="1"/>
  <c r="D49" i="1"/>
  <c r="D48" i="1"/>
  <c r="D47" i="1"/>
  <c r="D46" i="1"/>
  <c r="D45" i="1"/>
  <c r="E44" i="1"/>
  <c r="D44" i="1"/>
  <c r="D43" i="1"/>
  <c r="F42" i="1"/>
  <c r="F43" i="1" s="1"/>
  <c r="F44" i="1" s="1"/>
  <c r="F45" i="1" s="1"/>
  <c r="F46" i="1" s="1"/>
  <c r="F47" i="1" s="1"/>
  <c r="D42" i="1"/>
  <c r="D41" i="1"/>
  <c r="D40" i="1"/>
  <c r="E39" i="1"/>
  <c r="D39" i="1"/>
  <c r="D38" i="1"/>
  <c r="F37" i="1"/>
  <c r="F38" i="1" s="1"/>
  <c r="F39" i="1" s="1"/>
  <c r="F40" i="1" s="1"/>
  <c r="F41" i="1" s="1"/>
  <c r="D37" i="1"/>
  <c r="F36" i="1"/>
  <c r="E36" i="1"/>
  <c r="D36" i="1"/>
  <c r="C34" i="1"/>
  <c r="B34" i="1"/>
  <c r="B53" i="1" s="1"/>
  <c r="B68" i="1" s="1"/>
  <c r="B86" i="1" s="1"/>
  <c r="B96" i="1" s="1"/>
  <c r="B110" i="1" s="1"/>
  <c r="G33" i="1"/>
  <c r="D31" i="1"/>
  <c r="D30" i="1"/>
  <c r="D29" i="1"/>
  <c r="D28" i="1"/>
  <c r="D27" i="1"/>
  <c r="D26" i="1"/>
  <c r="D25" i="1"/>
  <c r="D24" i="1"/>
  <c r="D23" i="1"/>
  <c r="D22" i="1"/>
  <c r="D21" i="1"/>
  <c r="D20" i="1"/>
  <c r="F19" i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D19" i="1"/>
  <c r="C17" i="1"/>
  <c r="D13" i="1"/>
  <c r="D12" i="1"/>
  <c r="D11" i="1"/>
  <c r="D10" i="1"/>
  <c r="D9" i="1"/>
  <c r="D8" i="1"/>
  <c r="D7" i="1"/>
  <c r="D6" i="1"/>
  <c r="D5" i="1"/>
  <c r="D4" i="1"/>
  <c r="C2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48" i="1" l="1"/>
  <c r="F49" i="1" s="1"/>
  <c r="F50" i="1" s="1"/>
  <c r="E50" i="1" s="1"/>
  <c r="E47" i="1"/>
  <c r="E22" i="1"/>
  <c r="E29" i="1"/>
  <c r="E61" i="1"/>
  <c r="E83" i="1"/>
  <c r="E175" i="1"/>
  <c r="F176" i="1"/>
  <c r="F177" i="1" s="1"/>
  <c r="E177" i="1" s="1"/>
  <c r="E13" i="1"/>
  <c r="F112" i="1"/>
  <c r="F113" i="1" s="1"/>
  <c r="F114" i="1" s="1"/>
  <c r="F115" i="1" s="1"/>
  <c r="F116" i="1" s="1"/>
  <c r="F117" i="1" s="1"/>
  <c r="F118" i="1" s="1"/>
  <c r="E118" i="1" s="1"/>
  <c r="G109" i="1"/>
  <c r="E117" i="1"/>
  <c r="E21" i="1"/>
  <c r="E24" i="1"/>
  <c r="E30" i="1"/>
  <c r="E63" i="1"/>
  <c r="E9" i="1"/>
  <c r="E6" i="1"/>
  <c r="E5" i="1"/>
  <c r="E8" i="1"/>
  <c r="E11" i="1"/>
  <c r="E26" i="1"/>
  <c r="E28" i="1"/>
  <c r="E25" i="1"/>
  <c r="E20" i="1"/>
  <c r="E45" i="1"/>
  <c r="E40" i="1"/>
  <c r="E43" i="1"/>
  <c r="E48" i="1"/>
  <c r="F124" i="1"/>
  <c r="F125" i="1" s="1"/>
  <c r="F126" i="1" s="1"/>
  <c r="F127" i="1" s="1"/>
  <c r="F128" i="1" s="1"/>
  <c r="F129" i="1" s="1"/>
  <c r="F130" i="1" s="1"/>
  <c r="F131" i="1" s="1"/>
  <c r="F132" i="1" s="1"/>
  <c r="E123" i="1"/>
  <c r="E10" i="1"/>
  <c r="E60" i="1"/>
  <c r="E64" i="1"/>
  <c r="E62" i="1"/>
  <c r="E59" i="1"/>
  <c r="E146" i="1"/>
  <c r="E7" i="1"/>
  <c r="E27" i="1"/>
  <c r="E126" i="1"/>
  <c r="E145" i="1"/>
  <c r="E173" i="1"/>
  <c r="E192" i="1"/>
  <c r="E38" i="1"/>
  <c r="E46" i="1"/>
  <c r="E65" i="1"/>
  <c r="E71" i="1"/>
  <c r="E75" i="1"/>
  <c r="E77" i="1"/>
  <c r="E81" i="1"/>
  <c r="E19" i="1"/>
  <c r="E37" i="1"/>
  <c r="E42" i="1"/>
  <c r="E72" i="1"/>
  <c r="E74" i="1"/>
  <c r="E76" i="1"/>
  <c r="E78" i="1"/>
  <c r="E80" i="1"/>
  <c r="E82" i="1"/>
  <c r="G85" i="1"/>
  <c r="F88" i="1"/>
  <c r="E88" i="1"/>
  <c r="E98" i="1"/>
  <c r="F98" i="1"/>
  <c r="F99" i="1" s="1"/>
  <c r="F100" i="1" s="1"/>
  <c r="G95" i="1"/>
  <c r="E125" i="1"/>
  <c r="E127" i="1"/>
  <c r="E139" i="1"/>
  <c r="E141" i="1"/>
  <c r="E143" i="1"/>
  <c r="G148" i="1"/>
  <c r="F151" i="1"/>
  <c r="F152" i="1" s="1"/>
  <c r="F153" i="1" s="1"/>
  <c r="E183" i="1"/>
  <c r="E185" i="1"/>
  <c r="E189" i="1"/>
  <c r="E194" i="1"/>
  <c r="E191" i="1"/>
  <c r="E4" i="1"/>
  <c r="E41" i="1"/>
  <c r="E73" i="1"/>
  <c r="E79" i="1"/>
  <c r="E128" i="1"/>
  <c r="E132" i="1"/>
  <c r="E138" i="1"/>
  <c r="E140" i="1"/>
  <c r="E142" i="1"/>
  <c r="E144" i="1"/>
  <c r="E184" i="1"/>
  <c r="E188" i="1"/>
  <c r="E193" i="1"/>
  <c r="E12" i="1"/>
  <c r="G16" i="1"/>
  <c r="E23" i="1"/>
  <c r="E31" i="1"/>
  <c r="E57" i="1"/>
  <c r="E168" i="1"/>
  <c r="E170" i="1"/>
  <c r="E172" i="1"/>
  <c r="E174" i="1"/>
  <c r="E114" i="1" l="1"/>
  <c r="E112" i="1"/>
  <c r="E124" i="1"/>
  <c r="E131" i="1"/>
  <c r="E129" i="1"/>
  <c r="F101" i="1"/>
  <c r="E100" i="1"/>
  <c r="E49" i="1"/>
  <c r="E152" i="1"/>
  <c r="E99" i="1"/>
  <c r="E130" i="1"/>
  <c r="E113" i="1"/>
  <c r="F154" i="1"/>
  <c r="E153" i="1"/>
  <c r="E176" i="1"/>
  <c r="E151" i="1"/>
  <c r="E115" i="1"/>
  <c r="E116" i="1"/>
  <c r="F155" i="1" l="1"/>
  <c r="E154" i="1"/>
  <c r="F102" i="1"/>
  <c r="E101" i="1"/>
  <c r="F103" i="1" l="1"/>
  <c r="E102" i="1"/>
  <c r="F156" i="1"/>
  <c r="E155" i="1"/>
  <c r="F157" i="1" l="1"/>
  <c r="E156" i="1"/>
  <c r="F104" i="1"/>
  <c r="E103" i="1"/>
  <c r="F105" i="1" l="1"/>
  <c r="E104" i="1"/>
  <c r="F158" i="1"/>
  <c r="E157" i="1"/>
  <c r="F159" i="1" l="1"/>
  <c r="E158" i="1"/>
  <c r="F106" i="1"/>
  <c r="E105" i="1"/>
  <c r="F107" i="1" l="1"/>
  <c r="E107" i="1" s="1"/>
  <c r="E106" i="1"/>
  <c r="F160" i="1"/>
  <c r="E159" i="1"/>
  <c r="F161" i="1" l="1"/>
  <c r="E160" i="1"/>
  <c r="F162" i="1" l="1"/>
  <c r="E162" i="1" s="1"/>
  <c r="E161" i="1"/>
</calcChain>
</file>

<file path=xl/sharedStrings.xml><?xml version="1.0" encoding="utf-8"?>
<sst xmlns="http://schemas.openxmlformats.org/spreadsheetml/2006/main" count="410" uniqueCount="34">
  <si>
    <t>Date</t>
  </si>
  <si>
    <t>Nbres de joueurs</t>
  </si>
  <si>
    <t xml:space="preserve">Partie N° </t>
  </si>
  <si>
    <t>Yonnel</t>
  </si>
  <si>
    <t>joueurs participants</t>
  </si>
  <si>
    <t>vainqueur</t>
  </si>
  <si>
    <r>
      <t>vaincu / 1</t>
    </r>
    <r>
      <rPr>
        <vertAlign val="superscript"/>
        <sz val="10"/>
        <color theme="1"/>
        <rFont val="Arial1"/>
      </rPr>
      <t>er</t>
    </r>
  </si>
  <si>
    <t>Pts</t>
  </si>
  <si>
    <t>Classement</t>
  </si>
  <si>
    <t>Brice</t>
  </si>
  <si>
    <t>Laetitia</t>
  </si>
  <si>
    <t>Nicolas</t>
  </si>
  <si>
    <t>Guillaume</t>
  </si>
  <si>
    <t>Alain</t>
  </si>
  <si>
    <t>Quentin</t>
  </si>
  <si>
    <t>Nabil</t>
  </si>
  <si>
    <t>Julien L</t>
  </si>
  <si>
    <t>Yongrong</t>
  </si>
  <si>
    <t>Poket</t>
  </si>
  <si>
    <t>à</t>
  </si>
  <si>
    <t>Ammar</t>
  </si>
  <si>
    <t>Julien P</t>
  </si>
  <si>
    <t>Guillaume S</t>
  </si>
  <si>
    <t>Eric</t>
  </si>
  <si>
    <t>Christian</t>
  </si>
  <si>
    <t>christian</t>
  </si>
  <si>
    <t>Chistian</t>
  </si>
  <si>
    <t>Romain</t>
  </si>
  <si>
    <t>Jullien L</t>
  </si>
  <si>
    <t>RESULT Q1</t>
  </si>
  <si>
    <t>Pseudo</t>
  </si>
  <si>
    <t>Points</t>
  </si>
  <si>
    <t>Nb de Game</t>
  </si>
  <si>
    <t>Moy 8 (High)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</si>
</sst>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"/>
    <numFmt numFmtId="165" formatCode="hh&quot;:&quot;mm"/>
  </numFmts>
  <fonts count="8">
    <font>
      <sz val="11"/>
      <color theme="1"/>
      <name val="Calibri"/>
      <family val="2"/>
      <scheme val="minor"/>
    </font>
    <font>
      <b/>
      <u/>
      <sz val="11"/>
      <color rgb="FFFF0000"/>
      <name val="Arial1"/>
    </font>
    <font>
      <sz val="11"/>
      <color theme="0"/>
      <name val="Arial1"/>
    </font>
    <font>
      <b/>
      <sz val="11"/>
      <color rgb="FFFF0000"/>
      <name val="Arial1"/>
    </font>
    <font>
      <b/>
      <sz val="11"/>
      <color theme="1"/>
      <name val="Arial1"/>
    </font>
    <font>
      <vertAlign val="superscript"/>
      <sz val="10"/>
      <color theme="1"/>
      <name val="Arial1"/>
    </font>
    <font>
      <sz val="11"/>
      <color rgb="FF000000"/>
      <name val="Arial1"/>
    </font>
    <font>
      <sz val="10"/>
      <color theme="1"/>
      <name val="Arial1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CC"/>
        <bgColor rgb="FFFFFFCC"/>
      </patternFill>
    </fill>
    <fill>
      <patternFill patternType="solid">
        <fgColor theme="9"/>
        <bgColor rgb="FFFFFF00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rgb="FF000000"/>
      </bottom>
      <diagonal/>
    </border>
    <border>
      <left style="thin">
        <color rgb="FFFF0000"/>
      </left>
      <right style="thin">
        <color rgb="FFFF0000"/>
      </right>
      <top style="dotted">
        <color rgb="FF000000"/>
      </top>
      <bottom style="dotted">
        <color rgb="FF000000"/>
      </bottom>
      <diagonal/>
    </border>
    <border>
      <left style="thin">
        <color rgb="FFFF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dotted">
        <color rgb="FF000000"/>
      </bottom>
      <diagonal/>
    </border>
    <border>
      <left style="thin">
        <color rgb="FFFF0000"/>
      </left>
      <right/>
      <top style="thin">
        <color rgb="FFFF0000"/>
      </top>
      <bottom style="dotted">
        <color rgb="FF000000"/>
      </bottom>
      <diagonal/>
    </border>
    <border>
      <left/>
      <right/>
      <top style="thin">
        <color rgb="FFFF0000"/>
      </top>
      <bottom style="dotted">
        <color rgb="FF000000"/>
      </bottom>
      <diagonal/>
    </border>
    <border>
      <left style="medium">
        <color rgb="FFFF0000"/>
      </left>
      <right/>
      <top style="medium">
        <color rgb="FFFF0000"/>
      </top>
      <bottom style="dotted">
        <color rgb="FF000000"/>
      </bottom>
      <diagonal/>
    </border>
    <border>
      <left/>
      <right/>
      <top style="medium">
        <color rgb="FFFF0000"/>
      </top>
      <bottom style="dotted">
        <color rgb="FF000000"/>
      </bottom>
      <diagonal/>
    </border>
    <border>
      <left style="medium">
        <color rgb="FFFF0000"/>
      </left>
      <right/>
      <top/>
      <bottom style="dotted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164" fontId="0" fillId="3" borderId="6" xfId="0" applyNumberFormat="1" applyFill="1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 vertical="center"/>
    </xf>
    <xf numFmtId="0" fontId="4" fillId="3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3" borderId="10" xfId="0" applyFill="1" applyBorder="1" applyAlignment="1">
      <alignment horizontal="left"/>
    </xf>
    <xf numFmtId="0" fontId="0" fillId="3" borderId="10" xfId="0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165" fontId="0" fillId="3" borderId="12" xfId="0" applyNumberFormat="1" applyFill="1" applyBorder="1" applyAlignment="1">
      <alignment horizontal="center"/>
    </xf>
    <xf numFmtId="0" fontId="0" fillId="0" borderId="13" xfId="0" applyBorder="1"/>
    <xf numFmtId="0" fontId="4" fillId="4" borderId="14" xfId="0" applyFont="1" applyFill="1" applyBorder="1" applyAlignment="1">
      <alignment horizontal="center"/>
    </xf>
    <xf numFmtId="0" fontId="0" fillId="0" borderId="0" xfId="0" applyAlignment="1">
      <alignment horizontal="left"/>
    </xf>
    <xf numFmtId="164" fontId="0" fillId="3" borderId="7" xfId="0" applyNumberFormat="1" applyFill="1" applyBorder="1" applyAlignment="1">
      <alignment horizontal="left"/>
    </xf>
    <xf numFmtId="165" fontId="0" fillId="3" borderId="15" xfId="0" applyNumberFormat="1" applyFill="1" applyBorder="1" applyAlignment="1">
      <alignment horizontal="center"/>
    </xf>
    <xf numFmtId="0" fontId="0" fillId="3" borderId="16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0" fillId="3" borderId="13" xfId="0" applyFill="1" applyBorder="1"/>
    <xf numFmtId="0" fontId="6" fillId="5" borderId="18" xfId="0" applyFont="1" applyFill="1" applyBorder="1" applyAlignment="1">
      <alignment horizontal="left" vertical="center"/>
    </xf>
    <xf numFmtId="0" fontId="6" fillId="5" borderId="19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horizontal="left" vertical="center"/>
    </xf>
    <xf numFmtId="0" fontId="6" fillId="5" borderId="11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7" fillId="0" borderId="10" xfId="0" applyFont="1" applyFill="1" applyBorder="1" applyAlignment="1">
      <alignment horizontal="center"/>
    </xf>
    <xf numFmtId="0" fontId="0" fillId="0" borderId="10" xfId="0" applyBorder="1"/>
    <xf numFmtId="49" fontId="7" fillId="3" borderId="10" xfId="0" applyNumberFormat="1" applyFont="1" applyFill="1" applyBorder="1"/>
    <xf numFmtId="0" fontId="4" fillId="0" borderId="10" xfId="0" applyFont="1" applyBorder="1"/>
  </cellXfs>
  <cellStyles count="1">
    <cellStyle name="Normal" xfId="0" builtinId="0"/>
  </cellStyles>
  <dxfs count="13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ker_V8_30Mai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artPoints"/>
      <sheetName val="RECAP YEAR"/>
      <sheetName val="1T 2018"/>
      <sheetName val="2T 2018"/>
      <sheetName val="3T 2018"/>
      <sheetName val="4T 2018"/>
      <sheetName val="Resultats &amp; classement"/>
    </sheetNames>
    <sheetDataSet>
      <sheetData sheetId="0">
        <row r="2">
          <cell r="A2">
            <v>4</v>
          </cell>
          <cell r="B2">
            <v>4</v>
          </cell>
          <cell r="C2">
            <v>2</v>
          </cell>
          <cell r="D2">
            <v>1</v>
          </cell>
          <cell r="E2">
            <v>0</v>
          </cell>
        </row>
        <row r="3">
          <cell r="A3">
            <v>5</v>
          </cell>
          <cell r="B3">
            <v>7</v>
          </cell>
          <cell r="C3">
            <v>4</v>
          </cell>
          <cell r="D3">
            <v>2</v>
          </cell>
          <cell r="E3">
            <v>1</v>
          </cell>
          <cell r="F3">
            <v>0</v>
          </cell>
        </row>
        <row r="4">
          <cell r="A4">
            <v>6</v>
          </cell>
          <cell r="B4">
            <v>10</v>
          </cell>
          <cell r="C4">
            <v>7</v>
          </cell>
          <cell r="D4">
            <v>4</v>
          </cell>
          <cell r="E4">
            <v>2</v>
          </cell>
          <cell r="F4">
            <v>1</v>
          </cell>
          <cell r="G4">
            <v>0</v>
          </cell>
        </row>
        <row r="5">
          <cell r="A5">
            <v>7</v>
          </cell>
          <cell r="B5">
            <v>13</v>
          </cell>
          <cell r="C5">
            <v>10</v>
          </cell>
          <cell r="D5">
            <v>7</v>
          </cell>
          <cell r="E5">
            <v>4</v>
          </cell>
          <cell r="F5">
            <v>2</v>
          </cell>
          <cell r="G5">
            <v>1</v>
          </cell>
          <cell r="H5">
            <v>0</v>
          </cell>
        </row>
        <row r="6">
          <cell r="A6">
            <v>8</v>
          </cell>
          <cell r="B6">
            <v>16</v>
          </cell>
          <cell r="C6">
            <v>13</v>
          </cell>
          <cell r="D6">
            <v>10</v>
          </cell>
          <cell r="E6">
            <v>7</v>
          </cell>
          <cell r="F6">
            <v>4</v>
          </cell>
          <cell r="G6">
            <v>2</v>
          </cell>
          <cell r="H6">
            <v>1</v>
          </cell>
          <cell r="I6">
            <v>0</v>
          </cell>
        </row>
        <row r="7">
          <cell r="A7">
            <v>9</v>
          </cell>
          <cell r="B7">
            <v>19</v>
          </cell>
          <cell r="C7">
            <v>16</v>
          </cell>
          <cell r="D7">
            <v>13</v>
          </cell>
          <cell r="E7">
            <v>10</v>
          </cell>
          <cell r="F7">
            <v>7</v>
          </cell>
          <cell r="G7">
            <v>4</v>
          </cell>
          <cell r="H7">
            <v>2</v>
          </cell>
          <cell r="I7">
            <v>1</v>
          </cell>
          <cell r="J7">
            <v>0</v>
          </cell>
        </row>
        <row r="8">
          <cell r="A8">
            <v>10</v>
          </cell>
          <cell r="B8">
            <v>21</v>
          </cell>
          <cell r="C8">
            <v>19</v>
          </cell>
          <cell r="D8">
            <v>16</v>
          </cell>
          <cell r="E8">
            <v>13</v>
          </cell>
          <cell r="F8">
            <v>10</v>
          </cell>
          <cell r="G8">
            <v>7</v>
          </cell>
          <cell r="H8">
            <v>4</v>
          </cell>
          <cell r="I8">
            <v>2</v>
          </cell>
          <cell r="J8">
            <v>1</v>
          </cell>
          <cell r="K8">
            <v>0</v>
          </cell>
        </row>
        <row r="9">
          <cell r="A9">
            <v>11</v>
          </cell>
          <cell r="B9">
            <v>25</v>
          </cell>
          <cell r="C9">
            <v>21</v>
          </cell>
          <cell r="D9">
            <v>19</v>
          </cell>
          <cell r="E9">
            <v>16</v>
          </cell>
          <cell r="F9">
            <v>13</v>
          </cell>
          <cell r="G9">
            <v>10</v>
          </cell>
          <cell r="H9">
            <v>7</v>
          </cell>
          <cell r="I9">
            <v>4</v>
          </cell>
          <cell r="J9">
            <v>2</v>
          </cell>
          <cell r="K9">
            <v>1</v>
          </cell>
          <cell r="L9">
            <v>0</v>
          </cell>
        </row>
        <row r="10">
          <cell r="A10">
            <v>12</v>
          </cell>
          <cell r="B10">
            <v>29</v>
          </cell>
          <cell r="C10">
            <v>25</v>
          </cell>
          <cell r="D10">
            <v>21</v>
          </cell>
          <cell r="E10">
            <v>19</v>
          </cell>
          <cell r="F10">
            <v>16</v>
          </cell>
          <cell r="G10">
            <v>13</v>
          </cell>
          <cell r="H10">
            <v>10</v>
          </cell>
          <cell r="I10">
            <v>7</v>
          </cell>
          <cell r="J10">
            <v>4</v>
          </cell>
          <cell r="K10">
            <v>2</v>
          </cell>
          <cell r="L10">
            <v>1</v>
          </cell>
          <cell r="M10">
            <v>0</v>
          </cell>
        </row>
        <row r="11">
          <cell r="A11">
            <v>13</v>
          </cell>
          <cell r="B11">
            <v>33</v>
          </cell>
          <cell r="C11">
            <v>29</v>
          </cell>
          <cell r="D11">
            <v>25</v>
          </cell>
          <cell r="E11">
            <v>21</v>
          </cell>
          <cell r="F11">
            <v>19</v>
          </cell>
          <cell r="G11">
            <v>16</v>
          </cell>
          <cell r="H11">
            <v>13</v>
          </cell>
          <cell r="I11">
            <v>10</v>
          </cell>
          <cell r="J11">
            <v>7</v>
          </cell>
          <cell r="K11">
            <v>4</v>
          </cell>
          <cell r="L11">
            <v>2</v>
          </cell>
          <cell r="M11">
            <v>1</v>
          </cell>
          <cell r="N11">
            <v>0</v>
          </cell>
        </row>
        <row r="12">
          <cell r="A12">
            <v>14</v>
          </cell>
          <cell r="B12">
            <v>37</v>
          </cell>
          <cell r="C12">
            <v>33</v>
          </cell>
          <cell r="D12">
            <v>29</v>
          </cell>
          <cell r="E12">
            <v>25</v>
          </cell>
          <cell r="F12">
            <v>21</v>
          </cell>
          <cell r="G12">
            <v>19</v>
          </cell>
          <cell r="H12">
            <v>16</v>
          </cell>
          <cell r="I12">
            <v>13</v>
          </cell>
          <cell r="J12">
            <v>10</v>
          </cell>
          <cell r="K12">
            <v>7</v>
          </cell>
          <cell r="L12">
            <v>4</v>
          </cell>
          <cell r="M12">
            <v>2</v>
          </cell>
          <cell r="N12">
            <v>1</v>
          </cell>
          <cell r="O12">
            <v>0</v>
          </cell>
        </row>
        <row r="13">
          <cell r="A13">
            <v>15</v>
          </cell>
          <cell r="B13">
            <v>40</v>
          </cell>
          <cell r="C13">
            <v>37</v>
          </cell>
          <cell r="D13">
            <v>33</v>
          </cell>
          <cell r="E13">
            <v>29</v>
          </cell>
          <cell r="F13">
            <v>25</v>
          </cell>
          <cell r="G13">
            <v>21</v>
          </cell>
          <cell r="H13">
            <v>19</v>
          </cell>
          <cell r="I13">
            <v>16</v>
          </cell>
          <cell r="J13">
            <v>13</v>
          </cell>
          <cell r="K13">
            <v>10</v>
          </cell>
          <cell r="L13">
            <v>7</v>
          </cell>
          <cell r="M13">
            <v>4</v>
          </cell>
          <cell r="N13">
            <v>2</v>
          </cell>
          <cell r="O13">
            <v>1</v>
          </cell>
          <cell r="P13">
            <v>0</v>
          </cell>
        </row>
        <row r="14">
          <cell r="A14">
            <v>16</v>
          </cell>
          <cell r="B14">
            <v>45</v>
          </cell>
          <cell r="C14">
            <v>40</v>
          </cell>
          <cell r="D14">
            <v>37</v>
          </cell>
          <cell r="E14">
            <v>33</v>
          </cell>
          <cell r="F14">
            <v>29</v>
          </cell>
          <cell r="G14">
            <v>25</v>
          </cell>
          <cell r="H14">
            <v>21</v>
          </cell>
          <cell r="I14">
            <v>19</v>
          </cell>
          <cell r="J14">
            <v>16</v>
          </cell>
          <cell r="K14">
            <v>13</v>
          </cell>
          <cell r="L14">
            <v>10</v>
          </cell>
          <cell r="M14">
            <v>7</v>
          </cell>
          <cell r="N14">
            <v>4</v>
          </cell>
          <cell r="O14">
            <v>2</v>
          </cell>
          <cell r="P14">
            <v>1</v>
          </cell>
          <cell r="Q14">
            <v>0</v>
          </cell>
        </row>
        <row r="15">
          <cell r="A15">
            <v>17</v>
          </cell>
          <cell r="B15">
            <v>50</v>
          </cell>
          <cell r="C15">
            <v>45</v>
          </cell>
          <cell r="D15">
            <v>40</v>
          </cell>
          <cell r="E15">
            <v>37</v>
          </cell>
          <cell r="F15">
            <v>33</v>
          </cell>
          <cell r="G15">
            <v>29</v>
          </cell>
          <cell r="H15">
            <v>25</v>
          </cell>
          <cell r="I15">
            <v>21</v>
          </cell>
          <cell r="J15">
            <v>19</v>
          </cell>
          <cell r="K15">
            <v>16</v>
          </cell>
          <cell r="L15">
            <v>13</v>
          </cell>
          <cell r="M15">
            <v>10</v>
          </cell>
          <cell r="N15">
            <v>7</v>
          </cell>
          <cell r="O15">
            <v>4</v>
          </cell>
          <cell r="P15">
            <v>2</v>
          </cell>
          <cell r="Q15">
            <v>1</v>
          </cell>
          <cell r="R15">
            <v>0</v>
          </cell>
        </row>
        <row r="16">
          <cell r="A16">
            <v>18</v>
          </cell>
          <cell r="B16">
            <v>57</v>
          </cell>
          <cell r="C16">
            <v>50</v>
          </cell>
          <cell r="D16">
            <v>45</v>
          </cell>
          <cell r="E16">
            <v>40</v>
          </cell>
          <cell r="F16">
            <v>37</v>
          </cell>
          <cell r="G16">
            <v>33</v>
          </cell>
          <cell r="H16">
            <v>29</v>
          </cell>
          <cell r="I16">
            <v>25</v>
          </cell>
          <cell r="J16">
            <v>21</v>
          </cell>
          <cell r="K16">
            <v>19</v>
          </cell>
          <cell r="L16">
            <v>16</v>
          </cell>
          <cell r="M16">
            <v>13</v>
          </cell>
          <cell r="N16">
            <v>10</v>
          </cell>
          <cell r="O16">
            <v>7</v>
          </cell>
          <cell r="P16">
            <v>4</v>
          </cell>
          <cell r="Q16">
            <v>2</v>
          </cell>
          <cell r="R16">
            <v>1</v>
          </cell>
          <cell r="S16">
            <v>0</v>
          </cell>
        </row>
        <row r="17">
          <cell r="A17">
            <v>19</v>
          </cell>
          <cell r="B17">
            <v>70</v>
          </cell>
          <cell r="C17">
            <v>57</v>
          </cell>
          <cell r="D17">
            <v>50</v>
          </cell>
          <cell r="E17">
            <v>45</v>
          </cell>
          <cell r="F17">
            <v>40</v>
          </cell>
          <cell r="G17">
            <v>37</v>
          </cell>
          <cell r="H17">
            <v>33</v>
          </cell>
          <cell r="I17">
            <v>29</v>
          </cell>
          <cell r="J17">
            <v>25</v>
          </cell>
          <cell r="K17">
            <v>21</v>
          </cell>
          <cell r="L17">
            <v>19</v>
          </cell>
          <cell r="M17">
            <v>16</v>
          </cell>
          <cell r="N17">
            <v>13</v>
          </cell>
          <cell r="O17">
            <v>10</v>
          </cell>
          <cell r="P17">
            <v>7</v>
          </cell>
          <cell r="Q17">
            <v>4</v>
          </cell>
          <cell r="R17">
            <v>2</v>
          </cell>
          <cell r="S17">
            <v>1</v>
          </cell>
          <cell r="T17">
            <v>0</v>
          </cell>
        </row>
        <row r="18">
          <cell r="A18">
            <v>20</v>
          </cell>
          <cell r="B18">
            <v>85</v>
          </cell>
          <cell r="C18">
            <v>70</v>
          </cell>
          <cell r="D18">
            <v>57</v>
          </cell>
          <cell r="E18">
            <v>50</v>
          </cell>
          <cell r="F18">
            <v>45</v>
          </cell>
          <cell r="G18">
            <v>40</v>
          </cell>
          <cell r="H18">
            <v>37</v>
          </cell>
          <cell r="I18">
            <v>33</v>
          </cell>
          <cell r="J18">
            <v>29</v>
          </cell>
          <cell r="K18">
            <v>25</v>
          </cell>
          <cell r="L18">
            <v>21</v>
          </cell>
          <cell r="M18">
            <v>19</v>
          </cell>
          <cell r="N18">
            <v>16</v>
          </cell>
          <cell r="O18">
            <v>13</v>
          </cell>
          <cell r="P18">
            <v>10</v>
          </cell>
          <cell r="Q18">
            <v>7</v>
          </cell>
          <cell r="R18">
            <v>4</v>
          </cell>
          <cell r="S18">
            <v>2</v>
          </cell>
          <cell r="T18">
            <v>1</v>
          </cell>
          <cell r="U18">
            <v>0</v>
          </cell>
        </row>
        <row r="19">
          <cell r="A19">
            <v>21</v>
          </cell>
          <cell r="B19">
            <v>100</v>
          </cell>
          <cell r="C19">
            <v>85</v>
          </cell>
          <cell r="D19">
            <v>70</v>
          </cell>
          <cell r="E19">
            <v>57</v>
          </cell>
          <cell r="F19">
            <v>50</v>
          </cell>
          <cell r="G19">
            <v>45</v>
          </cell>
          <cell r="H19">
            <v>40</v>
          </cell>
          <cell r="I19">
            <v>37</v>
          </cell>
          <cell r="J19">
            <v>33</v>
          </cell>
          <cell r="K19">
            <v>29</v>
          </cell>
          <cell r="L19">
            <v>25</v>
          </cell>
          <cell r="M19">
            <v>21</v>
          </cell>
          <cell r="N19">
            <v>19</v>
          </cell>
          <cell r="O19">
            <v>16</v>
          </cell>
          <cell r="P19">
            <v>13</v>
          </cell>
          <cell r="Q19">
            <v>10</v>
          </cell>
          <cell r="R19">
            <v>7</v>
          </cell>
          <cell r="S19">
            <v>4</v>
          </cell>
          <cell r="T19">
            <v>2</v>
          </cell>
          <cell r="U19">
            <v>1</v>
          </cell>
          <cell r="V19">
            <v>0</v>
          </cell>
        </row>
        <row r="20">
          <cell r="A20">
            <v>22</v>
          </cell>
          <cell r="B20">
            <v>120</v>
          </cell>
          <cell r="C20">
            <v>100</v>
          </cell>
          <cell r="D20">
            <v>85</v>
          </cell>
          <cell r="E20">
            <v>70</v>
          </cell>
          <cell r="F20">
            <v>57</v>
          </cell>
          <cell r="G20">
            <v>50</v>
          </cell>
          <cell r="H20">
            <v>45</v>
          </cell>
          <cell r="I20">
            <v>40</v>
          </cell>
          <cell r="J20">
            <v>37</v>
          </cell>
          <cell r="K20">
            <v>33</v>
          </cell>
          <cell r="L20">
            <v>29</v>
          </cell>
          <cell r="M20">
            <v>25</v>
          </cell>
          <cell r="N20">
            <v>21</v>
          </cell>
          <cell r="O20">
            <v>19</v>
          </cell>
          <cell r="P20">
            <v>16</v>
          </cell>
          <cell r="Q20">
            <v>13</v>
          </cell>
          <cell r="R20">
            <v>10</v>
          </cell>
          <cell r="S20">
            <v>7</v>
          </cell>
          <cell r="T20">
            <v>4</v>
          </cell>
          <cell r="U20">
            <v>2</v>
          </cell>
          <cell r="V20">
            <v>1</v>
          </cell>
          <cell r="W20">
            <v>0</v>
          </cell>
        </row>
        <row r="21">
          <cell r="A21">
            <v>23</v>
          </cell>
          <cell r="B21">
            <v>380</v>
          </cell>
          <cell r="C21">
            <v>294</v>
          </cell>
          <cell r="D21">
            <v>236</v>
          </cell>
          <cell r="E21">
            <v>189</v>
          </cell>
          <cell r="F21">
            <v>160</v>
          </cell>
          <cell r="G21">
            <v>138</v>
          </cell>
          <cell r="H21">
            <v>122</v>
          </cell>
          <cell r="I21">
            <v>108</v>
          </cell>
          <cell r="J21">
            <v>95</v>
          </cell>
          <cell r="K21">
            <v>82</v>
          </cell>
          <cell r="L21">
            <v>71</v>
          </cell>
          <cell r="M21">
            <v>59</v>
          </cell>
          <cell r="N21">
            <v>50</v>
          </cell>
          <cell r="O21">
            <v>40</v>
          </cell>
          <cell r="P21">
            <v>32</v>
          </cell>
          <cell r="Q21">
            <v>26</v>
          </cell>
          <cell r="R21">
            <v>19</v>
          </cell>
          <cell r="S21">
            <v>14</v>
          </cell>
          <cell r="T21">
            <v>10</v>
          </cell>
          <cell r="U21">
            <v>7</v>
          </cell>
          <cell r="V21">
            <v>5</v>
          </cell>
          <cell r="W21">
            <v>3</v>
          </cell>
          <cell r="X21">
            <v>1</v>
          </cell>
        </row>
        <row r="22">
          <cell r="A22">
            <v>24</v>
          </cell>
          <cell r="B22">
            <v>410</v>
          </cell>
          <cell r="C22">
            <v>319</v>
          </cell>
          <cell r="D22">
            <v>255</v>
          </cell>
          <cell r="E22">
            <v>211</v>
          </cell>
          <cell r="F22">
            <v>179</v>
          </cell>
          <cell r="G22">
            <v>155</v>
          </cell>
          <cell r="H22">
            <v>135</v>
          </cell>
          <cell r="I22">
            <v>120</v>
          </cell>
          <cell r="J22">
            <v>107</v>
          </cell>
          <cell r="K22">
            <v>95</v>
          </cell>
          <cell r="L22">
            <v>82</v>
          </cell>
          <cell r="M22">
            <v>71</v>
          </cell>
          <cell r="N22">
            <v>59</v>
          </cell>
          <cell r="O22">
            <v>49</v>
          </cell>
          <cell r="P22">
            <v>40</v>
          </cell>
          <cell r="Q22">
            <v>32</v>
          </cell>
          <cell r="R22">
            <v>26</v>
          </cell>
          <cell r="S22">
            <v>19</v>
          </cell>
          <cell r="T22">
            <v>14</v>
          </cell>
          <cell r="U22">
            <v>10</v>
          </cell>
          <cell r="V22">
            <v>7</v>
          </cell>
          <cell r="W22">
            <v>5</v>
          </cell>
          <cell r="X22">
            <v>3</v>
          </cell>
          <cell r="Y22">
            <v>1</v>
          </cell>
        </row>
        <row r="23">
          <cell r="A23">
            <v>25</v>
          </cell>
          <cell r="B23">
            <v>450</v>
          </cell>
          <cell r="C23">
            <v>350</v>
          </cell>
          <cell r="D23">
            <v>282</v>
          </cell>
          <cell r="E23">
            <v>235</v>
          </cell>
          <cell r="F23">
            <v>200</v>
          </cell>
          <cell r="G23">
            <v>175</v>
          </cell>
          <cell r="H23">
            <v>155</v>
          </cell>
          <cell r="I23">
            <v>136</v>
          </cell>
          <cell r="J23">
            <v>120</v>
          </cell>
          <cell r="K23">
            <v>107</v>
          </cell>
          <cell r="L23">
            <v>95</v>
          </cell>
          <cell r="M23">
            <v>82</v>
          </cell>
          <cell r="N23">
            <v>71</v>
          </cell>
          <cell r="O23">
            <v>59</v>
          </cell>
          <cell r="P23">
            <v>49</v>
          </cell>
          <cell r="Q23">
            <v>40</v>
          </cell>
          <cell r="R23">
            <v>32</v>
          </cell>
          <cell r="S23">
            <v>26</v>
          </cell>
          <cell r="T23">
            <v>19</v>
          </cell>
          <cell r="U23">
            <v>14</v>
          </cell>
          <cell r="V23">
            <v>10</v>
          </cell>
          <cell r="W23">
            <v>7</v>
          </cell>
          <cell r="X23">
            <v>5</v>
          </cell>
          <cell r="Y23">
            <v>3</v>
          </cell>
          <cell r="Z23">
            <v>1</v>
          </cell>
        </row>
        <row r="24">
          <cell r="A24">
            <v>26</v>
          </cell>
          <cell r="B24">
            <v>490</v>
          </cell>
          <cell r="C24">
            <v>380</v>
          </cell>
          <cell r="D24">
            <v>310</v>
          </cell>
          <cell r="E24">
            <v>259</v>
          </cell>
          <cell r="F24">
            <v>223</v>
          </cell>
          <cell r="G24">
            <v>196</v>
          </cell>
          <cell r="H24">
            <v>174</v>
          </cell>
          <cell r="I24">
            <v>152</v>
          </cell>
          <cell r="J24">
            <v>136</v>
          </cell>
          <cell r="K24">
            <v>120</v>
          </cell>
          <cell r="L24">
            <v>107</v>
          </cell>
          <cell r="M24">
            <v>95</v>
          </cell>
          <cell r="N24">
            <v>82</v>
          </cell>
          <cell r="O24">
            <v>71</v>
          </cell>
          <cell r="P24">
            <v>59</v>
          </cell>
          <cell r="Q24">
            <v>49</v>
          </cell>
          <cell r="R24">
            <v>40</v>
          </cell>
          <cell r="S24">
            <v>32</v>
          </cell>
          <cell r="T24">
            <v>26</v>
          </cell>
          <cell r="U24">
            <v>19</v>
          </cell>
          <cell r="V24">
            <v>14</v>
          </cell>
          <cell r="W24">
            <v>10</v>
          </cell>
          <cell r="X24">
            <v>7</v>
          </cell>
          <cell r="Y24">
            <v>5</v>
          </cell>
          <cell r="Z24">
            <v>3</v>
          </cell>
          <cell r="AA24">
            <v>1</v>
          </cell>
        </row>
        <row r="25">
          <cell r="A25">
            <v>27</v>
          </cell>
          <cell r="B25">
            <v>530</v>
          </cell>
          <cell r="C25">
            <v>418</v>
          </cell>
          <cell r="D25">
            <v>341</v>
          </cell>
          <cell r="E25">
            <v>287</v>
          </cell>
          <cell r="F25">
            <v>247</v>
          </cell>
          <cell r="G25">
            <v>217</v>
          </cell>
          <cell r="H25">
            <v>191</v>
          </cell>
          <cell r="I25">
            <v>170</v>
          </cell>
          <cell r="J25">
            <v>151</v>
          </cell>
          <cell r="K25">
            <v>136</v>
          </cell>
          <cell r="L25">
            <v>120</v>
          </cell>
          <cell r="M25">
            <v>107</v>
          </cell>
          <cell r="N25">
            <v>95</v>
          </cell>
          <cell r="O25">
            <v>82</v>
          </cell>
          <cell r="P25">
            <v>71</v>
          </cell>
          <cell r="Q25">
            <v>59</v>
          </cell>
          <cell r="R25">
            <v>49</v>
          </cell>
          <cell r="S25">
            <v>40</v>
          </cell>
          <cell r="T25">
            <v>32</v>
          </cell>
          <cell r="U25">
            <v>26</v>
          </cell>
          <cell r="V25">
            <v>19</v>
          </cell>
          <cell r="W25">
            <v>14</v>
          </cell>
          <cell r="X25">
            <v>10</v>
          </cell>
          <cell r="Y25">
            <v>7</v>
          </cell>
          <cell r="Z25">
            <v>5</v>
          </cell>
          <cell r="AA25">
            <v>3</v>
          </cell>
          <cell r="AB25">
            <v>1</v>
          </cell>
        </row>
        <row r="26">
          <cell r="A26">
            <v>28</v>
          </cell>
          <cell r="B26">
            <v>570</v>
          </cell>
          <cell r="C26">
            <v>445</v>
          </cell>
          <cell r="D26">
            <v>375</v>
          </cell>
          <cell r="E26">
            <v>317</v>
          </cell>
          <cell r="F26">
            <v>274</v>
          </cell>
          <cell r="G26">
            <v>238</v>
          </cell>
          <cell r="H26">
            <v>213</v>
          </cell>
          <cell r="I26">
            <v>189</v>
          </cell>
          <cell r="J26">
            <v>167</v>
          </cell>
          <cell r="K26">
            <v>151</v>
          </cell>
          <cell r="L26">
            <v>136</v>
          </cell>
          <cell r="M26">
            <v>120</v>
          </cell>
          <cell r="N26">
            <v>107</v>
          </cell>
          <cell r="O26">
            <v>95</v>
          </cell>
          <cell r="P26">
            <v>82</v>
          </cell>
          <cell r="Q26">
            <v>71</v>
          </cell>
          <cell r="R26">
            <v>59</v>
          </cell>
          <cell r="S26">
            <v>49</v>
          </cell>
          <cell r="T26">
            <v>40</v>
          </cell>
          <cell r="U26">
            <v>32</v>
          </cell>
          <cell r="V26">
            <v>26</v>
          </cell>
          <cell r="W26">
            <v>19</v>
          </cell>
          <cell r="X26">
            <v>14</v>
          </cell>
          <cell r="Y26">
            <v>10</v>
          </cell>
          <cell r="Z26">
            <v>7</v>
          </cell>
          <cell r="AA26">
            <v>5</v>
          </cell>
          <cell r="AB26">
            <v>3</v>
          </cell>
          <cell r="AC26">
            <v>1</v>
          </cell>
        </row>
        <row r="27">
          <cell r="A27">
            <v>29</v>
          </cell>
          <cell r="B27">
            <v>610</v>
          </cell>
          <cell r="C27">
            <v>485</v>
          </cell>
          <cell r="D27">
            <v>405</v>
          </cell>
          <cell r="E27">
            <v>342</v>
          </cell>
          <cell r="F27">
            <v>295</v>
          </cell>
          <cell r="G27">
            <v>258</v>
          </cell>
          <cell r="H27">
            <v>232</v>
          </cell>
          <cell r="I27">
            <v>209</v>
          </cell>
          <cell r="J27">
            <v>186</v>
          </cell>
          <cell r="K27">
            <v>167</v>
          </cell>
          <cell r="L27">
            <v>151</v>
          </cell>
          <cell r="M27">
            <v>136</v>
          </cell>
          <cell r="N27">
            <v>120</v>
          </cell>
          <cell r="O27">
            <v>107</v>
          </cell>
          <cell r="P27">
            <v>95</v>
          </cell>
          <cell r="Q27">
            <v>82</v>
          </cell>
          <cell r="R27">
            <v>71</v>
          </cell>
          <cell r="S27">
            <v>59</v>
          </cell>
          <cell r="T27">
            <v>49</v>
          </cell>
          <cell r="U27">
            <v>40</v>
          </cell>
          <cell r="V27">
            <v>32</v>
          </cell>
          <cell r="W27">
            <v>26</v>
          </cell>
          <cell r="X27">
            <v>19</v>
          </cell>
          <cell r="Y27">
            <v>14</v>
          </cell>
          <cell r="Z27">
            <v>10</v>
          </cell>
          <cell r="AA27">
            <v>7</v>
          </cell>
          <cell r="AB27">
            <v>5</v>
          </cell>
          <cell r="AC27">
            <v>3</v>
          </cell>
          <cell r="AD27">
            <v>1</v>
          </cell>
        </row>
        <row r="28">
          <cell r="A28">
            <v>30</v>
          </cell>
          <cell r="B28">
            <v>660</v>
          </cell>
          <cell r="C28">
            <v>530</v>
          </cell>
          <cell r="D28">
            <v>445</v>
          </cell>
          <cell r="E28">
            <v>381</v>
          </cell>
          <cell r="F28">
            <v>323</v>
          </cell>
          <cell r="G28">
            <v>287</v>
          </cell>
          <cell r="H28">
            <v>258</v>
          </cell>
          <cell r="I28">
            <v>233</v>
          </cell>
          <cell r="J28">
            <v>205</v>
          </cell>
          <cell r="K28">
            <v>186</v>
          </cell>
          <cell r="L28">
            <v>167</v>
          </cell>
          <cell r="M28">
            <v>151</v>
          </cell>
          <cell r="N28">
            <v>136</v>
          </cell>
          <cell r="O28">
            <v>120</v>
          </cell>
          <cell r="P28">
            <v>107</v>
          </cell>
          <cell r="Q28">
            <v>95</v>
          </cell>
          <cell r="R28">
            <v>82</v>
          </cell>
          <cell r="S28">
            <v>71</v>
          </cell>
          <cell r="T28">
            <v>59</v>
          </cell>
          <cell r="U28">
            <v>49</v>
          </cell>
          <cell r="V28">
            <v>40</v>
          </cell>
          <cell r="W28">
            <v>32</v>
          </cell>
          <cell r="X28">
            <v>26</v>
          </cell>
          <cell r="Y28">
            <v>19</v>
          </cell>
          <cell r="Z28">
            <v>14</v>
          </cell>
          <cell r="AA28">
            <v>10</v>
          </cell>
          <cell r="AB28">
            <v>7</v>
          </cell>
          <cell r="AC28">
            <v>5</v>
          </cell>
          <cell r="AD28">
            <v>3</v>
          </cell>
          <cell r="AE28">
            <v>1</v>
          </cell>
        </row>
        <row r="29">
          <cell r="A29">
            <v>31</v>
          </cell>
          <cell r="B29">
            <v>710</v>
          </cell>
          <cell r="C29">
            <v>580</v>
          </cell>
          <cell r="D29">
            <v>480</v>
          </cell>
          <cell r="E29">
            <v>410</v>
          </cell>
          <cell r="F29">
            <v>353</v>
          </cell>
          <cell r="G29">
            <v>312</v>
          </cell>
          <cell r="H29">
            <v>282</v>
          </cell>
          <cell r="I29">
            <v>252</v>
          </cell>
          <cell r="J29">
            <v>226</v>
          </cell>
          <cell r="K29">
            <v>205</v>
          </cell>
          <cell r="L29">
            <v>186</v>
          </cell>
          <cell r="M29">
            <v>167</v>
          </cell>
          <cell r="N29">
            <v>151</v>
          </cell>
          <cell r="O29">
            <v>136</v>
          </cell>
          <cell r="P29">
            <v>120</v>
          </cell>
          <cell r="Q29">
            <v>107</v>
          </cell>
          <cell r="R29">
            <v>95</v>
          </cell>
          <cell r="S29">
            <v>82</v>
          </cell>
          <cell r="T29">
            <v>71</v>
          </cell>
          <cell r="U29">
            <v>59</v>
          </cell>
          <cell r="V29">
            <v>49</v>
          </cell>
          <cell r="W29">
            <v>40</v>
          </cell>
          <cell r="X29">
            <v>32</v>
          </cell>
          <cell r="Y29">
            <v>26</v>
          </cell>
          <cell r="Z29">
            <v>19</v>
          </cell>
          <cell r="AA29">
            <v>14</v>
          </cell>
          <cell r="AB29">
            <v>10</v>
          </cell>
          <cell r="AC29">
            <v>7</v>
          </cell>
          <cell r="AD29">
            <v>5</v>
          </cell>
          <cell r="AE29">
            <v>3</v>
          </cell>
          <cell r="AF29">
            <v>1</v>
          </cell>
        </row>
        <row r="30">
          <cell r="A30">
            <v>32</v>
          </cell>
          <cell r="B30">
            <v>760</v>
          </cell>
          <cell r="C30">
            <v>622</v>
          </cell>
          <cell r="D30">
            <v>525</v>
          </cell>
          <cell r="E30">
            <v>443</v>
          </cell>
          <cell r="F30">
            <v>385</v>
          </cell>
          <cell r="G30">
            <v>338</v>
          </cell>
          <cell r="H30">
            <v>304</v>
          </cell>
          <cell r="I30">
            <v>278</v>
          </cell>
          <cell r="J30">
            <v>250</v>
          </cell>
          <cell r="K30">
            <v>226</v>
          </cell>
          <cell r="L30">
            <v>205</v>
          </cell>
          <cell r="M30">
            <v>186</v>
          </cell>
          <cell r="N30">
            <v>167</v>
          </cell>
          <cell r="O30">
            <v>151</v>
          </cell>
          <cell r="P30">
            <v>136</v>
          </cell>
          <cell r="Q30">
            <v>120</v>
          </cell>
          <cell r="R30">
            <v>107</v>
          </cell>
          <cell r="S30">
            <v>95</v>
          </cell>
          <cell r="T30">
            <v>82</v>
          </cell>
          <cell r="U30">
            <v>71</v>
          </cell>
          <cell r="V30">
            <v>59</v>
          </cell>
          <cell r="W30">
            <v>49</v>
          </cell>
          <cell r="X30">
            <v>40</v>
          </cell>
          <cell r="Y30">
            <v>32</v>
          </cell>
          <cell r="Z30">
            <v>26</v>
          </cell>
          <cell r="AA30">
            <v>19</v>
          </cell>
          <cell r="AB30">
            <v>14</v>
          </cell>
          <cell r="AC30">
            <v>10</v>
          </cell>
          <cell r="AD30">
            <v>7</v>
          </cell>
          <cell r="AE30">
            <v>5</v>
          </cell>
          <cell r="AF30">
            <v>3</v>
          </cell>
          <cell r="AG30">
            <v>1</v>
          </cell>
        </row>
        <row r="31">
          <cell r="B31">
            <v>1</v>
          </cell>
          <cell r="C31">
            <v>2</v>
          </cell>
          <cell r="D31">
            <v>3</v>
          </cell>
          <cell r="E31">
            <v>4</v>
          </cell>
          <cell r="F31">
            <v>5</v>
          </cell>
          <cell r="G31">
            <v>6</v>
          </cell>
          <cell r="H31">
            <v>7</v>
          </cell>
          <cell r="I31">
            <v>8</v>
          </cell>
          <cell r="J31">
            <v>9</v>
          </cell>
          <cell r="K31">
            <v>10</v>
          </cell>
          <cell r="L31">
            <v>11</v>
          </cell>
          <cell r="M31">
            <v>12</v>
          </cell>
          <cell r="N31">
            <v>13</v>
          </cell>
          <cell r="O31">
            <v>14</v>
          </cell>
          <cell r="P31">
            <v>15</v>
          </cell>
          <cell r="Q31">
            <v>16</v>
          </cell>
          <cell r="R31">
            <v>17</v>
          </cell>
          <cell r="S31">
            <v>18</v>
          </cell>
          <cell r="T31">
            <v>19</v>
          </cell>
          <cell r="U31">
            <v>20</v>
          </cell>
          <cell r="V31">
            <v>21</v>
          </cell>
          <cell r="W31">
            <v>22</v>
          </cell>
          <cell r="X31">
            <v>23</v>
          </cell>
          <cell r="Y31">
            <v>24</v>
          </cell>
          <cell r="Z31">
            <v>25</v>
          </cell>
          <cell r="AA31">
            <v>26</v>
          </cell>
          <cell r="AB31">
            <v>27</v>
          </cell>
          <cell r="AC31">
            <v>28</v>
          </cell>
          <cell r="AD31">
            <v>29</v>
          </cell>
          <cell r="AE31">
            <v>30</v>
          </cell>
          <cell r="AF31">
            <v>31</v>
          </cell>
          <cell r="AG31">
            <v>32</v>
          </cell>
        </row>
      </sheetData>
      <sheetData sheetId="1"/>
      <sheetData sheetId="2">
        <row r="1">
          <cell r="B1" t="str">
            <v>Date</v>
          </cell>
        </row>
        <row r="2">
          <cell r="B2">
            <v>43104</v>
          </cell>
        </row>
        <row r="3">
          <cell r="B3" t="str">
            <v>joueurs participants</v>
          </cell>
        </row>
        <row r="4">
          <cell r="B4" t="str">
            <v>Brice</v>
          </cell>
        </row>
        <row r="5">
          <cell r="B5" t="str">
            <v>Nicolas</v>
          </cell>
        </row>
        <row r="6">
          <cell r="B6" t="str">
            <v>Guillaume</v>
          </cell>
        </row>
        <row r="7">
          <cell r="B7" t="str">
            <v>Alain</v>
          </cell>
        </row>
        <row r="8">
          <cell r="B8" t="str">
            <v>Quentin</v>
          </cell>
        </row>
        <row r="9">
          <cell r="B9" t="str">
            <v>Julien L</v>
          </cell>
        </row>
        <row r="10">
          <cell r="B10" t="str">
            <v>Laetitia</v>
          </cell>
        </row>
        <row r="11">
          <cell r="B11" t="str">
            <v>Yongrong</v>
          </cell>
        </row>
        <row r="12">
          <cell r="B12" t="str">
            <v>Nabil</v>
          </cell>
        </row>
        <row r="13">
          <cell r="B13" t="str">
            <v>Yonnel</v>
          </cell>
        </row>
        <row r="16">
          <cell r="B16" t="str">
            <v>Date</v>
          </cell>
        </row>
        <row r="17">
          <cell r="B17">
            <v>43110</v>
          </cell>
        </row>
        <row r="18">
          <cell r="B18" t="str">
            <v>joueurs participants</v>
          </cell>
        </row>
        <row r="19">
          <cell r="B19" t="str">
            <v>Ammar</v>
          </cell>
        </row>
        <row r="20">
          <cell r="B20" t="str">
            <v>Yongrong</v>
          </cell>
        </row>
        <row r="21">
          <cell r="B21" t="str">
            <v>Laetitia</v>
          </cell>
        </row>
        <row r="22">
          <cell r="B22" t="str">
            <v>Quentin</v>
          </cell>
        </row>
        <row r="23">
          <cell r="B23" t="str">
            <v>Yonnel</v>
          </cell>
        </row>
        <row r="24">
          <cell r="B24" t="str">
            <v>Eric</v>
          </cell>
        </row>
        <row r="25">
          <cell r="B25" t="str">
            <v>Alain</v>
          </cell>
        </row>
        <row r="26">
          <cell r="B26" t="str">
            <v>Nabil</v>
          </cell>
        </row>
        <row r="27">
          <cell r="B27" t="str">
            <v>Guillaume</v>
          </cell>
        </row>
        <row r="28">
          <cell r="B28" t="str">
            <v>Brice</v>
          </cell>
        </row>
        <row r="29">
          <cell r="B29" t="str">
            <v>Nicolas</v>
          </cell>
        </row>
        <row r="30">
          <cell r="B30" t="str">
            <v>Christian</v>
          </cell>
        </row>
        <row r="31">
          <cell r="B31" t="str">
            <v>Julien P</v>
          </cell>
        </row>
        <row r="33">
          <cell r="B33" t="str">
            <v>Date</v>
          </cell>
        </row>
        <row r="34">
          <cell r="B34">
            <v>43117</v>
          </cell>
        </row>
        <row r="35">
          <cell r="B35" t="str">
            <v>joueurs participants</v>
          </cell>
        </row>
        <row r="36">
          <cell r="B36" t="str">
            <v>Yonnel</v>
          </cell>
        </row>
        <row r="37">
          <cell r="B37" t="str">
            <v>Ammar</v>
          </cell>
        </row>
        <row r="38">
          <cell r="B38" t="str">
            <v>Quentin</v>
          </cell>
        </row>
        <row r="39">
          <cell r="B39" t="str">
            <v>Julien P</v>
          </cell>
        </row>
        <row r="40">
          <cell r="B40" t="str">
            <v>Laetitia</v>
          </cell>
        </row>
        <row r="41">
          <cell r="B41" t="str">
            <v>Nabil</v>
          </cell>
        </row>
        <row r="42">
          <cell r="B42" t="str">
            <v>Yongrong</v>
          </cell>
        </row>
        <row r="43">
          <cell r="B43" t="str">
            <v>Christian</v>
          </cell>
        </row>
        <row r="44">
          <cell r="B44" t="str">
            <v>Eric</v>
          </cell>
        </row>
        <row r="45">
          <cell r="B45" t="str">
            <v>Alain</v>
          </cell>
        </row>
        <row r="46">
          <cell r="B46" t="str">
            <v>Nicolas</v>
          </cell>
        </row>
        <row r="47">
          <cell r="B47" t="str">
            <v>Guillaume</v>
          </cell>
        </row>
        <row r="48">
          <cell r="B48" t="str">
            <v>Romain</v>
          </cell>
        </row>
        <row r="49">
          <cell r="B49" t="str">
            <v>Julien L</v>
          </cell>
        </row>
        <row r="50">
          <cell r="B50" t="str">
            <v>Brice</v>
          </cell>
        </row>
        <row r="52">
          <cell r="B52" t="str">
            <v>Date</v>
          </cell>
        </row>
        <row r="53">
          <cell r="B53">
            <v>43124</v>
          </cell>
        </row>
        <row r="54">
          <cell r="B54" t="str">
            <v>joueurs participants</v>
          </cell>
        </row>
        <row r="55">
          <cell r="B55" t="str">
            <v>Christian</v>
          </cell>
        </row>
        <row r="56">
          <cell r="B56" t="str">
            <v>Eric</v>
          </cell>
        </row>
        <row r="57">
          <cell r="B57" t="str">
            <v>Brice</v>
          </cell>
        </row>
        <row r="58">
          <cell r="B58" t="str">
            <v>Laetitia</v>
          </cell>
        </row>
        <row r="59">
          <cell r="B59" t="str">
            <v>Guillaume</v>
          </cell>
        </row>
        <row r="60">
          <cell r="B60" t="str">
            <v>Alain</v>
          </cell>
        </row>
        <row r="61">
          <cell r="B61" t="str">
            <v>Nabil</v>
          </cell>
        </row>
        <row r="62">
          <cell r="B62" t="str">
            <v>Ammar</v>
          </cell>
        </row>
        <row r="63">
          <cell r="B63" t="str">
            <v>Quentin</v>
          </cell>
        </row>
        <row r="64">
          <cell r="B64" t="str">
            <v>Yongrong</v>
          </cell>
        </row>
        <row r="65">
          <cell r="B65" t="str">
            <v>Nicolas</v>
          </cell>
        </row>
        <row r="67">
          <cell r="B67" t="str">
            <v>Date</v>
          </cell>
        </row>
        <row r="68">
          <cell r="B68">
            <v>43131</v>
          </cell>
        </row>
        <row r="69">
          <cell r="B69" t="str">
            <v>joueurs participants</v>
          </cell>
        </row>
        <row r="70">
          <cell r="B70" t="str">
            <v>Christian</v>
          </cell>
        </row>
        <row r="71">
          <cell r="B71" t="str">
            <v>Yonnel</v>
          </cell>
        </row>
        <row r="72">
          <cell r="B72" t="str">
            <v>Guillaume</v>
          </cell>
        </row>
        <row r="73">
          <cell r="B73" t="str">
            <v>Laetitia</v>
          </cell>
        </row>
        <row r="74">
          <cell r="B74" t="str">
            <v>Alain</v>
          </cell>
        </row>
        <row r="75">
          <cell r="B75" t="str">
            <v>Quentin</v>
          </cell>
        </row>
        <row r="76">
          <cell r="B76" t="str">
            <v>Brice</v>
          </cell>
        </row>
        <row r="77">
          <cell r="B77" t="str">
            <v>Nabil</v>
          </cell>
        </row>
        <row r="78">
          <cell r="B78" t="str">
            <v>Romain</v>
          </cell>
        </row>
        <row r="79">
          <cell r="B79" t="str">
            <v>Yongrong</v>
          </cell>
        </row>
        <row r="80">
          <cell r="B80" t="str">
            <v>Nicolas</v>
          </cell>
        </row>
        <row r="81">
          <cell r="B81" t="str">
            <v>Eric</v>
          </cell>
        </row>
        <row r="82">
          <cell r="B82" t="str">
            <v>Julien L</v>
          </cell>
        </row>
        <row r="83">
          <cell r="B83" t="str">
            <v>Ammar</v>
          </cell>
        </row>
        <row r="85">
          <cell r="B85" t="str">
            <v>Date</v>
          </cell>
        </row>
        <row r="86">
          <cell r="B86">
            <v>43138</v>
          </cell>
        </row>
        <row r="87">
          <cell r="B87" t="str">
            <v>joueurs participants</v>
          </cell>
        </row>
        <row r="95">
          <cell r="B95" t="str">
            <v>Date</v>
          </cell>
        </row>
        <row r="96">
          <cell r="B96">
            <v>43145</v>
          </cell>
        </row>
        <row r="97">
          <cell r="B97" t="str">
            <v>joueurs participants</v>
          </cell>
        </row>
        <row r="98">
          <cell r="B98" t="str">
            <v>Nicolas</v>
          </cell>
        </row>
        <row r="99">
          <cell r="B99" t="str">
            <v>Brice</v>
          </cell>
        </row>
        <row r="100">
          <cell r="B100" t="str">
            <v>Alain</v>
          </cell>
        </row>
        <row r="101">
          <cell r="B101" t="str">
            <v>Nabil</v>
          </cell>
        </row>
        <row r="102">
          <cell r="B102" t="str">
            <v>Ammar</v>
          </cell>
        </row>
        <row r="103">
          <cell r="B103" t="str">
            <v>Guillaume</v>
          </cell>
        </row>
        <row r="104">
          <cell r="B104" t="str">
            <v>Eric</v>
          </cell>
        </row>
        <row r="105">
          <cell r="B105" t="str">
            <v>Christian</v>
          </cell>
        </row>
        <row r="106">
          <cell r="B106" t="str">
            <v>Laetitia</v>
          </cell>
        </row>
        <row r="107">
          <cell r="B107" t="str">
            <v>Julien L</v>
          </cell>
        </row>
        <row r="109">
          <cell r="B109" t="str">
            <v>Date</v>
          </cell>
        </row>
        <row r="110">
          <cell r="B110">
            <v>43152</v>
          </cell>
        </row>
        <row r="111">
          <cell r="B111" t="str">
            <v>joueurs participants</v>
          </cell>
        </row>
        <row r="112">
          <cell r="B112" t="str">
            <v>Christian</v>
          </cell>
        </row>
        <row r="113">
          <cell r="B113" t="str">
            <v>Ammar</v>
          </cell>
        </row>
        <row r="114">
          <cell r="B114" t="str">
            <v>Eric</v>
          </cell>
        </row>
        <row r="115">
          <cell r="B115" t="str">
            <v>Laetitia</v>
          </cell>
        </row>
        <row r="116">
          <cell r="B116" t="str">
            <v>Quentin</v>
          </cell>
        </row>
        <row r="117">
          <cell r="B117" t="str">
            <v>Brice</v>
          </cell>
        </row>
        <row r="118">
          <cell r="B118" t="str">
            <v>Guillaume</v>
          </cell>
        </row>
        <row r="120">
          <cell r="B120" t="str">
            <v>Date</v>
          </cell>
        </row>
        <row r="121">
          <cell r="B121">
            <v>43159</v>
          </cell>
        </row>
        <row r="122">
          <cell r="B122" t="str">
            <v>joueurs participants</v>
          </cell>
        </row>
        <row r="123">
          <cell r="B123" t="str">
            <v>Christian</v>
          </cell>
        </row>
        <row r="124">
          <cell r="B124" t="str">
            <v>Nicolas</v>
          </cell>
        </row>
        <row r="125">
          <cell r="B125" t="str">
            <v>Alain</v>
          </cell>
        </row>
        <row r="126">
          <cell r="B126" t="str">
            <v>Julien P</v>
          </cell>
        </row>
        <row r="127">
          <cell r="B127" t="str">
            <v>Guillaume</v>
          </cell>
        </row>
        <row r="128">
          <cell r="B128" t="str">
            <v>Quentin</v>
          </cell>
        </row>
        <row r="129">
          <cell r="B129" t="str">
            <v>Julien L</v>
          </cell>
        </row>
        <row r="130">
          <cell r="B130" t="str">
            <v>Nabil</v>
          </cell>
        </row>
        <row r="131">
          <cell r="B131" t="str">
            <v>Brice</v>
          </cell>
        </row>
        <row r="132">
          <cell r="B132" t="str">
            <v>Ammar</v>
          </cell>
        </row>
        <row r="134">
          <cell r="B134" t="str">
            <v>Date</v>
          </cell>
        </row>
        <row r="135">
          <cell r="B135">
            <v>43166</v>
          </cell>
        </row>
        <row r="136">
          <cell r="B136" t="str">
            <v>joueurs participants</v>
          </cell>
        </row>
        <row r="137">
          <cell r="B137" t="str">
            <v>Guillaume</v>
          </cell>
        </row>
        <row r="138">
          <cell r="B138" t="str">
            <v>Brice</v>
          </cell>
        </row>
        <row r="139">
          <cell r="B139" t="str">
            <v>Julien L</v>
          </cell>
        </row>
        <row r="140">
          <cell r="B140" t="str">
            <v>Nicolas</v>
          </cell>
        </row>
        <row r="141">
          <cell r="B141" t="str">
            <v>Yonnel</v>
          </cell>
        </row>
        <row r="142">
          <cell r="B142" t="str">
            <v>Eric</v>
          </cell>
        </row>
        <row r="143">
          <cell r="B143" t="str">
            <v>Alain</v>
          </cell>
        </row>
        <row r="144">
          <cell r="B144" t="str">
            <v>Laetitia</v>
          </cell>
        </row>
        <row r="145">
          <cell r="B145" t="str">
            <v>Romain</v>
          </cell>
        </row>
        <row r="146">
          <cell r="B146" t="str">
            <v>Ammar</v>
          </cell>
        </row>
        <row r="148">
          <cell r="B148" t="str">
            <v>Date</v>
          </cell>
        </row>
        <row r="149">
          <cell r="B149">
            <v>43173</v>
          </cell>
        </row>
        <row r="150">
          <cell r="B150" t="str">
            <v>joueurs participants</v>
          </cell>
        </row>
        <row r="151">
          <cell r="B151" t="str">
            <v>Christian</v>
          </cell>
        </row>
        <row r="152">
          <cell r="B152" t="str">
            <v>Guillaume</v>
          </cell>
        </row>
        <row r="153">
          <cell r="B153" t="str">
            <v>Brice</v>
          </cell>
        </row>
        <row r="154">
          <cell r="B154" t="str">
            <v>Laetitia</v>
          </cell>
        </row>
        <row r="155">
          <cell r="B155" t="str">
            <v>Ammar</v>
          </cell>
        </row>
        <row r="156">
          <cell r="B156" t="str">
            <v>Yonnel</v>
          </cell>
        </row>
        <row r="157">
          <cell r="B157" t="str">
            <v>Eric</v>
          </cell>
        </row>
        <row r="158">
          <cell r="B158" t="str">
            <v>Julien L</v>
          </cell>
        </row>
        <row r="159">
          <cell r="B159" t="str">
            <v>Quentin</v>
          </cell>
        </row>
        <row r="160">
          <cell r="B160" t="str">
            <v>Nicolas</v>
          </cell>
        </row>
        <row r="161">
          <cell r="B161" t="str">
            <v>Alain</v>
          </cell>
        </row>
        <row r="162">
          <cell r="B162" t="str">
            <v>Romain</v>
          </cell>
        </row>
        <row r="164">
          <cell r="B164" t="str">
            <v>Date</v>
          </cell>
        </row>
        <row r="165">
          <cell r="B165">
            <v>43180</v>
          </cell>
        </row>
        <row r="166">
          <cell r="B166" t="str">
            <v>joueurs participants</v>
          </cell>
        </row>
        <row r="167">
          <cell r="B167" t="str">
            <v>Laetitia</v>
          </cell>
        </row>
        <row r="168">
          <cell r="B168" t="str">
            <v>Ammar</v>
          </cell>
        </row>
        <row r="169">
          <cell r="B169" t="str">
            <v>Guillaume</v>
          </cell>
        </row>
        <row r="170">
          <cell r="B170" t="str">
            <v>Christian</v>
          </cell>
        </row>
        <row r="171">
          <cell r="B171" t="str">
            <v>Yonnel</v>
          </cell>
        </row>
        <row r="172">
          <cell r="B172" t="str">
            <v>Nicolas</v>
          </cell>
        </row>
        <row r="173">
          <cell r="B173" t="str">
            <v>Brice</v>
          </cell>
        </row>
        <row r="174">
          <cell r="B174" t="str">
            <v>Julien L</v>
          </cell>
        </row>
        <row r="175">
          <cell r="B175" t="str">
            <v>Eric</v>
          </cell>
        </row>
        <row r="176">
          <cell r="B176" t="str">
            <v>Romain</v>
          </cell>
        </row>
        <row r="177">
          <cell r="B177" t="str">
            <v>Quentin</v>
          </cell>
        </row>
        <row r="179">
          <cell r="B179" t="str">
            <v>Date</v>
          </cell>
        </row>
        <row r="180">
          <cell r="B180">
            <v>43187</v>
          </cell>
        </row>
        <row r="181">
          <cell r="B181" t="str">
            <v>joueurs participants</v>
          </cell>
        </row>
        <row r="182">
          <cell r="B182" t="str">
            <v>Christian</v>
          </cell>
        </row>
        <row r="183">
          <cell r="B183" t="str">
            <v>Laetitia</v>
          </cell>
        </row>
        <row r="184">
          <cell r="B184" t="str">
            <v>Alain</v>
          </cell>
        </row>
        <row r="185">
          <cell r="B185" t="str">
            <v>Nabil</v>
          </cell>
        </row>
        <row r="186">
          <cell r="B186" t="str">
            <v>Quentin</v>
          </cell>
        </row>
        <row r="187">
          <cell r="B187" t="str">
            <v>Romain</v>
          </cell>
        </row>
        <row r="188">
          <cell r="B188" t="str">
            <v>Yonnel</v>
          </cell>
        </row>
        <row r="189">
          <cell r="B189" t="str">
            <v>Eric</v>
          </cell>
        </row>
        <row r="190">
          <cell r="B190" t="str">
            <v>Nicolas</v>
          </cell>
        </row>
        <row r="191">
          <cell r="B191" t="str">
            <v>Guillaume</v>
          </cell>
        </row>
        <row r="192">
          <cell r="B192" t="str">
            <v>Ammar</v>
          </cell>
        </row>
        <row r="193">
          <cell r="B193" t="str">
            <v>Brice</v>
          </cell>
        </row>
        <row r="194">
          <cell r="B194" t="str">
            <v>Julien L</v>
          </cell>
        </row>
      </sheetData>
      <sheetData sheetId="3"/>
      <sheetData sheetId="4"/>
      <sheetData sheetId="5"/>
      <sheetData sheetId="6">
        <row r="5">
          <cell r="C5" t="str">
            <v>Brice</v>
          </cell>
        </row>
        <row r="6">
          <cell r="C6" t="str">
            <v>Quentin</v>
          </cell>
        </row>
        <row r="7">
          <cell r="C7" t="str">
            <v>Yongrong</v>
          </cell>
        </row>
        <row r="8">
          <cell r="C8" t="str">
            <v>Ammar</v>
          </cell>
        </row>
        <row r="9">
          <cell r="C9" t="str">
            <v>Nicolas</v>
          </cell>
        </row>
        <row r="10">
          <cell r="C10" t="str">
            <v>Nabil</v>
          </cell>
        </row>
        <row r="11">
          <cell r="C11" t="str">
            <v>Eric</v>
          </cell>
        </row>
        <row r="12">
          <cell r="C12" t="str">
            <v>Alain</v>
          </cell>
        </row>
        <row r="13">
          <cell r="C13" t="str">
            <v>Julien L</v>
          </cell>
        </row>
        <row r="14">
          <cell r="C14" t="str">
            <v>Christian</v>
          </cell>
        </row>
        <row r="15">
          <cell r="C15" t="str">
            <v>Daniel</v>
          </cell>
        </row>
        <row r="16">
          <cell r="C16" t="str">
            <v>Julien P</v>
          </cell>
        </row>
        <row r="17">
          <cell r="C17" t="str">
            <v>Yonnel</v>
          </cell>
        </row>
        <row r="18">
          <cell r="C18" t="str">
            <v>Laetitia</v>
          </cell>
        </row>
        <row r="19">
          <cell r="C19" t="str">
            <v>Julien N</v>
          </cell>
        </row>
        <row r="20">
          <cell r="C20" t="str">
            <v>Boris</v>
          </cell>
        </row>
        <row r="21">
          <cell r="C21" t="str">
            <v>Guillaume</v>
          </cell>
        </row>
        <row r="22">
          <cell r="C22" t="str">
            <v>Alexis</v>
          </cell>
        </row>
        <row r="23">
          <cell r="C23" t="str">
            <v>Romain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4"/>
  <sheetViews>
    <sheetView workbookViewId="0">
      <selection sqref="A1:XFD1048576"/>
    </sheetView>
  </sheetViews>
  <sheetFormatPr baseColWidth="10" defaultRowHeight="15"/>
  <cols>
    <col min="1" max="1" width="4" customWidth="1"/>
    <col min="2" max="3" width="21.5703125" style="25" customWidth="1"/>
    <col min="4" max="4" width="21.5703125" style="10" customWidth="1"/>
    <col min="5" max="5" width="12.28515625" style="10" customWidth="1"/>
    <col min="6" max="6" width="12.28515625" customWidth="1"/>
    <col min="7" max="7" width="10.28515625" hidden="1" customWidth="1"/>
    <col min="8" max="1023" width="12.28515625" customWidth="1"/>
  </cols>
  <sheetData>
    <row r="1" spans="1:7" ht="15.75" thickBot="1">
      <c r="A1" s="1"/>
      <c r="B1" s="2" t="s">
        <v>0</v>
      </c>
      <c r="C1" s="3" t="s">
        <v>1</v>
      </c>
      <c r="D1" s="4" t="s">
        <v>2</v>
      </c>
      <c r="E1" s="5"/>
      <c r="F1" s="6"/>
      <c r="G1" s="7"/>
    </row>
    <row r="2" spans="1:7" ht="15.75" thickBot="1">
      <c r="A2" s="8"/>
      <c r="B2" s="9">
        <v>43104</v>
      </c>
      <c r="C2" s="3">
        <f>COUNTA(B4:B13)</f>
        <v>10</v>
      </c>
      <c r="D2" s="4">
        <v>1</v>
      </c>
      <c r="F2" s="11"/>
      <c r="G2" s="12" t="s">
        <v>3</v>
      </c>
    </row>
    <row r="3" spans="1:7">
      <c r="A3" s="8"/>
      <c r="B3" s="13" t="s">
        <v>4</v>
      </c>
      <c r="C3" s="14" t="s">
        <v>5</v>
      </c>
      <c r="D3" s="15" t="s">
        <v>6</v>
      </c>
      <c r="E3" s="16" t="s">
        <v>7</v>
      </c>
      <c r="F3" s="16" t="s">
        <v>8</v>
      </c>
      <c r="G3" s="17"/>
    </row>
    <row r="4" spans="1:7">
      <c r="A4" s="18">
        <v>1</v>
      </c>
      <c r="B4" s="19" t="s">
        <v>9</v>
      </c>
      <c r="C4" s="19" t="s">
        <v>10</v>
      </c>
      <c r="D4" s="20" t="str">
        <f t="shared" ref="D4:D13" si="0">_xlfn.IFS(B4&lt;&gt;C4,C4,B4=C4,B4)</f>
        <v>Laetitia</v>
      </c>
      <c r="E4" s="21">
        <f>IF(C2=F4,0)</f>
        <v>0</v>
      </c>
      <c r="F4" s="21">
        <f>IF(C2=0,"",C2)</f>
        <v>10</v>
      </c>
      <c r="G4" s="22">
        <v>0.87569444444444444</v>
      </c>
    </row>
    <row r="5" spans="1:7">
      <c r="A5" s="23">
        <v>2</v>
      </c>
      <c r="B5" s="19" t="s">
        <v>11</v>
      </c>
      <c r="C5" s="19" t="s">
        <v>3</v>
      </c>
      <c r="D5" s="20" t="str">
        <f t="shared" si="0"/>
        <v>Yonnel</v>
      </c>
      <c r="E5" s="21">
        <f>IF(D5="","",IF(SUMPRODUCT(C3:C4=D5,D3:D4=G2)=1,VLOOKUP(C2,tablepts,F5+1)+10,VLOOKUP(C2,tablepts,F5+1)))</f>
        <v>1</v>
      </c>
      <c r="F5" s="24">
        <f t="shared" ref="F5:F13" si="1">IF(B5="","",F4-1)</f>
        <v>9</v>
      </c>
      <c r="G5" s="22">
        <v>0.87569444444444444</v>
      </c>
    </row>
    <row r="6" spans="1:7">
      <c r="A6" s="23">
        <v>3</v>
      </c>
      <c r="B6" s="19" t="s">
        <v>12</v>
      </c>
      <c r="C6" s="19" t="s">
        <v>3</v>
      </c>
      <c r="D6" s="20" t="str">
        <f t="shared" si="0"/>
        <v>Yonnel</v>
      </c>
      <c r="E6" s="21">
        <f>IF(D6="","",IF(SUMPRODUCT(C3:C5=D6,D3:D5=G2)=1,VLOOKUP(C2,tablepts,F6+1)+10,VLOOKUP(C2,tablepts,F6+1)))</f>
        <v>2</v>
      </c>
      <c r="F6" s="24">
        <f t="shared" si="1"/>
        <v>8</v>
      </c>
      <c r="G6" s="22">
        <v>0.89722222222222225</v>
      </c>
    </row>
    <row r="7" spans="1:7">
      <c r="A7" s="23">
        <v>4</v>
      </c>
      <c r="B7" s="19" t="s">
        <v>13</v>
      </c>
      <c r="C7" s="19" t="s">
        <v>3</v>
      </c>
      <c r="D7" s="20" t="str">
        <f t="shared" si="0"/>
        <v>Yonnel</v>
      </c>
      <c r="E7" s="21">
        <f>IF(D7="","",IF(SUMPRODUCT(C3:C6=D7,D3:D6=G2)=1,VLOOKUP(C2,tablepts,F7+1)+10,VLOOKUP(C2,tablepts,F7+1)))</f>
        <v>4</v>
      </c>
      <c r="F7" s="24">
        <f t="shared" si="1"/>
        <v>7</v>
      </c>
      <c r="G7" s="22">
        <v>0.92152777777777772</v>
      </c>
    </row>
    <row r="8" spans="1:7">
      <c r="A8" s="23">
        <v>5</v>
      </c>
      <c r="B8" s="19" t="s">
        <v>14</v>
      </c>
      <c r="C8" s="19" t="s">
        <v>15</v>
      </c>
      <c r="D8" s="20" t="str">
        <f t="shared" si="0"/>
        <v>Nabil</v>
      </c>
      <c r="E8" s="21">
        <f>IF(D8="","",IF(SUMPRODUCT(C3:C7=D8,D3:D7=G2)=1,VLOOKUP(C2,tablepts,F8+1)+10,VLOOKUP(C2,tablepts,F8+1)))</f>
        <v>7</v>
      </c>
      <c r="F8" s="24">
        <f t="shared" si="1"/>
        <v>6</v>
      </c>
      <c r="G8" s="22">
        <v>0.9277777777777777</v>
      </c>
    </row>
    <row r="9" spans="1:7">
      <c r="A9" s="23">
        <v>6</v>
      </c>
      <c r="B9" s="19" t="s">
        <v>16</v>
      </c>
      <c r="C9" s="19" t="s">
        <v>3</v>
      </c>
      <c r="D9" s="20" t="str">
        <f t="shared" si="0"/>
        <v>Yonnel</v>
      </c>
      <c r="E9" s="21">
        <f>IF(D9="","",IF(SUMPRODUCT(C3:C8=D9,D3:D8=G2)=1,VLOOKUP(C2,tablepts,F9+1)+10,VLOOKUP(C2,tablepts,F9+1)))</f>
        <v>10</v>
      </c>
      <c r="F9" s="24">
        <f t="shared" si="1"/>
        <v>5</v>
      </c>
      <c r="G9" s="22">
        <v>0.92916666666666659</v>
      </c>
    </row>
    <row r="10" spans="1:7">
      <c r="A10" s="23">
        <v>7</v>
      </c>
      <c r="B10" s="19" t="s">
        <v>10</v>
      </c>
      <c r="C10" s="19" t="s">
        <v>10</v>
      </c>
      <c r="D10" s="20" t="str">
        <f t="shared" si="0"/>
        <v>Laetitia</v>
      </c>
      <c r="E10" s="21">
        <f>IF(D10="","",IF(SUMPRODUCT(C3:C9=D10,D3:D9=G2)=1,VLOOKUP(C2,tablepts,F10+1)+10,VLOOKUP(C2,tablepts,F10+1)))</f>
        <v>13</v>
      </c>
      <c r="F10" s="24">
        <f t="shared" si="1"/>
        <v>4</v>
      </c>
      <c r="G10" s="22">
        <v>0.93055555555555547</v>
      </c>
    </row>
    <row r="11" spans="1:7">
      <c r="A11" s="23">
        <v>8</v>
      </c>
      <c r="B11" s="19" t="s">
        <v>17</v>
      </c>
      <c r="C11" s="19" t="s">
        <v>17</v>
      </c>
      <c r="D11" s="20" t="str">
        <f t="shared" si="0"/>
        <v>Yongrong</v>
      </c>
      <c r="E11" s="21">
        <f>IF(D11="","",IF(SUMPRODUCT(C3:C10=D11,D3:D10=G2)=1,VLOOKUP(C2,tablepts,F11+1)+10,VLOOKUP(C2,tablepts,F11+1)))</f>
        <v>16</v>
      </c>
      <c r="F11" s="24">
        <f t="shared" si="1"/>
        <v>3</v>
      </c>
      <c r="G11" s="22">
        <v>0.93958333333333333</v>
      </c>
    </row>
    <row r="12" spans="1:7">
      <c r="A12" s="23">
        <v>9</v>
      </c>
      <c r="B12" s="19" t="s">
        <v>15</v>
      </c>
      <c r="C12" s="19" t="s">
        <v>15</v>
      </c>
      <c r="D12" s="20" t="str">
        <f t="shared" si="0"/>
        <v>Nabil</v>
      </c>
      <c r="E12" s="21">
        <f>IF(D12="","",IF(SUMPRODUCT(C3:C11=D12,D3:D11=G2)=1,VLOOKUP(C2,tablepts,F12+1)+10,VLOOKUP(C2,tablepts,F12+1)))</f>
        <v>19</v>
      </c>
      <c r="F12" s="24">
        <f t="shared" si="1"/>
        <v>2</v>
      </c>
      <c r="G12" s="22">
        <v>0.94097222222222221</v>
      </c>
    </row>
    <row r="13" spans="1:7">
      <c r="A13" s="23">
        <v>10</v>
      </c>
      <c r="B13" s="19" t="s">
        <v>3</v>
      </c>
      <c r="C13" s="19" t="s">
        <v>3</v>
      </c>
      <c r="D13" s="20" t="str">
        <f t="shared" si="0"/>
        <v>Yonnel</v>
      </c>
      <c r="E13" s="21">
        <f>IF(D13="","",IF(SUMPRODUCT(C3:C12=D13,D3:D12=G2)=1,VLOOKUP(C2,tablepts,F13+1)+10,VLOOKUP(C2,tablepts,F13+1)))</f>
        <v>21</v>
      </c>
      <c r="F13" s="24">
        <f t="shared" si="1"/>
        <v>1</v>
      </c>
      <c r="G13" s="22">
        <v>0.94513888888888886</v>
      </c>
    </row>
    <row r="15" spans="1:7" ht="15.75" thickBot="1"/>
    <row r="16" spans="1:7" ht="15.75" thickBot="1">
      <c r="A16" s="1"/>
      <c r="B16" s="2" t="s">
        <v>0</v>
      </c>
      <c r="C16" s="3" t="s">
        <v>1</v>
      </c>
      <c r="D16" s="4" t="s">
        <v>2</v>
      </c>
      <c r="E16" s="5"/>
      <c r="F16" s="6"/>
      <c r="G16" s="7" t="str">
        <f ca="1">IF(C17=0,"",VLOOKUP(RANDBETWEEN(1,C17),A19:B31,2,0))</f>
        <v>Yongrong</v>
      </c>
    </row>
    <row r="17" spans="1:7" ht="15.75" thickBot="1">
      <c r="A17" s="8"/>
      <c r="B17" s="26">
        <v>43110</v>
      </c>
      <c r="C17" s="3">
        <f>COUNTA(B19:B31)</f>
        <v>13</v>
      </c>
      <c r="D17" s="4">
        <v>2</v>
      </c>
      <c r="F17" s="11"/>
      <c r="G17" s="12" t="s">
        <v>18</v>
      </c>
    </row>
    <row r="18" spans="1:7">
      <c r="A18" s="8"/>
      <c r="B18" s="13" t="s">
        <v>4</v>
      </c>
      <c r="C18" s="14" t="s">
        <v>5</v>
      </c>
      <c r="D18" s="15" t="s">
        <v>6</v>
      </c>
      <c r="E18" s="16" t="s">
        <v>7</v>
      </c>
      <c r="F18" s="16" t="s">
        <v>8</v>
      </c>
      <c r="G18" s="17" t="s">
        <v>19</v>
      </c>
    </row>
    <row r="19" spans="1:7">
      <c r="A19" s="18">
        <v>1</v>
      </c>
      <c r="B19" s="19" t="s">
        <v>20</v>
      </c>
      <c r="C19" s="19" t="s">
        <v>11</v>
      </c>
      <c r="D19" s="20" t="str">
        <f>_xlfn.IFS(B19&lt;&gt;C19,C19,B19=C19,B19)</f>
        <v>Nicolas</v>
      </c>
      <c r="E19" s="21">
        <f>IF(C17=F19,0)</f>
        <v>0</v>
      </c>
      <c r="F19" s="21">
        <f>IF(C17=0,"",C17)</f>
        <v>13</v>
      </c>
      <c r="G19" s="27">
        <v>0.64236111111111116</v>
      </c>
    </row>
    <row r="20" spans="1:7">
      <c r="A20" s="23">
        <v>2</v>
      </c>
      <c r="B20" s="19" t="s">
        <v>17</v>
      </c>
      <c r="C20" s="19" t="s">
        <v>21</v>
      </c>
      <c r="D20" s="20" t="str">
        <f t="shared" ref="D20:D31" si="2">_xlfn.IFS(B20&lt;&gt;C20,C20,B20=C20,B20)</f>
        <v>Julien P</v>
      </c>
      <c r="E20" s="21">
        <f>IF(D20="","",IF(SUMPRODUCT(C18:C19=D20,D18:D19=G17)=1,VLOOKUP(C17,tablepts,F20+1)+10,VLOOKUP(C17,tablepts,F20+1)))</f>
        <v>1</v>
      </c>
      <c r="F20" s="24">
        <f t="shared" ref="F20:F31" si="3">IF(B20="","",F19-1)</f>
        <v>12</v>
      </c>
      <c r="G20" s="22">
        <v>0.65625</v>
      </c>
    </row>
    <row r="21" spans="1:7">
      <c r="A21" s="23">
        <v>3</v>
      </c>
      <c r="B21" s="19" t="s">
        <v>10</v>
      </c>
      <c r="C21" s="19" t="s">
        <v>9</v>
      </c>
      <c r="D21" s="20" t="str">
        <f t="shared" si="2"/>
        <v>Brice</v>
      </c>
      <c r="E21" s="21">
        <f>IF(D21="","",IF(SUMPRODUCT(C18:C20=D21,D18:D20=G17)=1,VLOOKUP(C17,tablepts,F21+1)+10,VLOOKUP(C17,tablepts,F21+1)))</f>
        <v>2</v>
      </c>
      <c r="F21" s="24">
        <f t="shared" si="3"/>
        <v>11</v>
      </c>
      <c r="G21" s="22">
        <v>0.6645833333333333</v>
      </c>
    </row>
    <row r="22" spans="1:7">
      <c r="A22" s="23">
        <v>4</v>
      </c>
      <c r="B22" s="19" t="s">
        <v>14</v>
      </c>
      <c r="C22" s="19" t="s">
        <v>22</v>
      </c>
      <c r="D22" s="20" t="str">
        <f t="shared" si="2"/>
        <v>Guillaume S</v>
      </c>
      <c r="E22" s="21">
        <f>IF(D22="","",IF(SUMPRODUCT(C18:C21=D22,D18:D21=G17)=1,VLOOKUP(C17,tablepts,F22+1)+10,VLOOKUP(C17,tablepts,F22+1)))</f>
        <v>4</v>
      </c>
      <c r="F22" s="24">
        <f t="shared" si="3"/>
        <v>10</v>
      </c>
      <c r="G22" s="22">
        <v>0.68055555555555547</v>
      </c>
    </row>
    <row r="23" spans="1:7">
      <c r="A23" s="23">
        <v>5</v>
      </c>
      <c r="B23" s="19" t="s">
        <v>3</v>
      </c>
      <c r="C23" s="19" t="s">
        <v>3</v>
      </c>
      <c r="D23" s="20" t="str">
        <f t="shared" si="2"/>
        <v>Yonnel</v>
      </c>
      <c r="E23" s="21">
        <f>IF(D23="","",IF(SUMPRODUCT(C18:C22=D23,D18:D22=G17)=1,VLOOKUP(C17,tablepts,F23+1)+10,VLOOKUP(C17,tablepts,F23+1)))</f>
        <v>7</v>
      </c>
      <c r="F23" s="24">
        <f t="shared" si="3"/>
        <v>9</v>
      </c>
      <c r="G23" s="22">
        <v>0.69513888888888886</v>
      </c>
    </row>
    <row r="24" spans="1:7">
      <c r="A24" s="23">
        <v>6</v>
      </c>
      <c r="B24" s="19" t="s">
        <v>23</v>
      </c>
      <c r="C24" s="19" t="s">
        <v>23</v>
      </c>
      <c r="D24" s="20" t="str">
        <f t="shared" si="2"/>
        <v>Eric</v>
      </c>
      <c r="E24" s="21">
        <f>IF(D24="","",IF(SUMPRODUCT(C18:C23=D24,D18:D23=G17)=1,VLOOKUP(C17,tablepts,F24+1)+10,VLOOKUP(C17,tablepts,F24+1)))</f>
        <v>10</v>
      </c>
      <c r="F24" s="24">
        <f t="shared" si="3"/>
        <v>8</v>
      </c>
      <c r="G24" s="22">
        <v>0.70694444444444438</v>
      </c>
    </row>
    <row r="25" spans="1:7">
      <c r="A25" s="23">
        <v>7</v>
      </c>
      <c r="B25" s="19" t="s">
        <v>13</v>
      </c>
      <c r="C25" s="19" t="s">
        <v>13</v>
      </c>
      <c r="D25" s="20" t="str">
        <f t="shared" si="2"/>
        <v>Alain</v>
      </c>
      <c r="E25" s="21">
        <f>IF(D25="","",IF(SUMPRODUCT(C18:C24=D25,D18:D24=G17)=1,VLOOKUP(C17,tablepts,F25+1)+10,VLOOKUP(C17,tablepts,F25+1)))</f>
        <v>13</v>
      </c>
      <c r="F25" s="24">
        <f t="shared" si="3"/>
        <v>7</v>
      </c>
      <c r="G25" s="22">
        <v>0.7104166666666667</v>
      </c>
    </row>
    <row r="26" spans="1:7">
      <c r="A26" s="23">
        <v>8</v>
      </c>
      <c r="B26" s="19" t="s">
        <v>15</v>
      </c>
      <c r="C26" s="19" t="s">
        <v>15</v>
      </c>
      <c r="D26" s="20" t="str">
        <f t="shared" si="2"/>
        <v>Nabil</v>
      </c>
      <c r="E26" s="21">
        <f>IF(D26="","",IF(SUMPRODUCT(C18:C25=D26,D18:D25=G17)=1,VLOOKUP(C17,tablepts,F26+1)+10,VLOOKUP(C17,tablepts,F26+1)))</f>
        <v>16</v>
      </c>
      <c r="F26" s="24">
        <f t="shared" si="3"/>
        <v>6</v>
      </c>
      <c r="G26" s="22">
        <v>0.72638888888888897</v>
      </c>
    </row>
    <row r="27" spans="1:7">
      <c r="A27" s="23">
        <v>9</v>
      </c>
      <c r="B27" s="19" t="s">
        <v>12</v>
      </c>
      <c r="C27" s="19" t="s">
        <v>12</v>
      </c>
      <c r="D27" s="20" t="str">
        <f t="shared" si="2"/>
        <v>Guillaume</v>
      </c>
      <c r="E27" s="21">
        <f>IF(D27="","",IF(SUMPRODUCT(C18:C26=D27,D18:D26=G17)=1,VLOOKUP(C17,tablepts,F27+1)+10,VLOOKUP(C17,tablepts,F27+1)))</f>
        <v>19</v>
      </c>
      <c r="F27" s="24">
        <f t="shared" si="3"/>
        <v>5</v>
      </c>
      <c r="G27" s="22">
        <v>0.74305555555555558</v>
      </c>
    </row>
    <row r="28" spans="1:7">
      <c r="A28" s="23">
        <v>10</v>
      </c>
      <c r="B28" s="19" t="s">
        <v>9</v>
      </c>
      <c r="C28" s="19" t="s">
        <v>10</v>
      </c>
      <c r="D28" s="20" t="str">
        <f t="shared" si="2"/>
        <v>Laetitia</v>
      </c>
      <c r="E28" s="21">
        <f>IF(D28="","",IF(SUMPRODUCT(C18:C27=D28,D18:D27=G17)=1,VLOOKUP(C17,tablepts,F28+1)+10,VLOOKUP(C17,tablepts,F28+1)))</f>
        <v>21</v>
      </c>
      <c r="F28" s="24">
        <f t="shared" si="3"/>
        <v>4</v>
      </c>
      <c r="G28" s="22">
        <v>0.74652777777777779</v>
      </c>
    </row>
    <row r="29" spans="1:7">
      <c r="A29" s="23">
        <v>11</v>
      </c>
      <c r="B29" s="19" t="s">
        <v>11</v>
      </c>
      <c r="C29" s="19" t="s">
        <v>11</v>
      </c>
      <c r="D29" s="20" t="str">
        <f t="shared" si="2"/>
        <v>Nicolas</v>
      </c>
      <c r="E29" s="21">
        <f>IF(D29="","",IF(SUMPRODUCT(C18:C28=D29,D18:D28=G17)=1,VLOOKUP(C17,tablepts,F29+1)+10,VLOOKUP(C17,tablepts,F29+1)))</f>
        <v>25</v>
      </c>
      <c r="F29" s="24">
        <f t="shared" si="3"/>
        <v>3</v>
      </c>
      <c r="G29" s="22"/>
    </row>
    <row r="30" spans="1:7">
      <c r="A30" s="23">
        <v>12</v>
      </c>
      <c r="B30" s="19" t="s">
        <v>24</v>
      </c>
      <c r="C30" s="19" t="s">
        <v>25</v>
      </c>
      <c r="D30" s="20" t="str">
        <f t="shared" si="2"/>
        <v>Christian</v>
      </c>
      <c r="E30" s="21">
        <f>IF(D30="","",IF(SUMPRODUCT(C18:C29=D30,D18:D29=G17)=1,VLOOKUP(C17,tablepts,F30+1)+10,VLOOKUP(C17,tablepts,F30+1)))</f>
        <v>29</v>
      </c>
      <c r="F30" s="24">
        <f t="shared" si="3"/>
        <v>2</v>
      </c>
      <c r="G30" s="22"/>
    </row>
    <row r="31" spans="1:7">
      <c r="A31" s="23">
        <v>13</v>
      </c>
      <c r="B31" s="19" t="s">
        <v>21</v>
      </c>
      <c r="C31" s="19" t="s">
        <v>21</v>
      </c>
      <c r="D31" s="20" t="str">
        <f t="shared" si="2"/>
        <v>Julien P</v>
      </c>
      <c r="E31" s="21">
        <f>IF(D31="","",IF(SUMPRODUCT(C18:C30=D31,D18:D30=G17)=1,VLOOKUP(C17,tablepts,F31+1)+10,VLOOKUP(C17,tablepts,F31+1)))</f>
        <v>33</v>
      </c>
      <c r="F31" s="24">
        <f t="shared" si="3"/>
        <v>1</v>
      </c>
      <c r="G31" s="22"/>
    </row>
    <row r="32" spans="1:7" ht="15.75" thickBot="1"/>
    <row r="33" spans="1:7" ht="15.75" thickBot="1">
      <c r="A33" s="1"/>
      <c r="B33" s="2" t="s">
        <v>0</v>
      </c>
      <c r="C33" s="3" t="s">
        <v>1</v>
      </c>
      <c r="D33" s="4" t="s">
        <v>2</v>
      </c>
      <c r="E33" s="5"/>
      <c r="F33" s="6"/>
      <c r="G33" s="7" t="str">
        <f ca="1">IF(C34=0,"",VLOOKUP(RANDBETWEEN(1,C34),A36:B50,2,0))</f>
        <v>Eric</v>
      </c>
    </row>
    <row r="34" spans="1:7" ht="15.75" thickBot="1">
      <c r="A34" s="8"/>
      <c r="B34" s="26">
        <f>B17+7</f>
        <v>43117</v>
      </c>
      <c r="C34" s="3">
        <f>COUNTA(B36:B50)</f>
        <v>15</v>
      </c>
      <c r="D34" s="4">
        <v>3</v>
      </c>
      <c r="F34" s="11"/>
      <c r="G34" s="12"/>
    </row>
    <row r="35" spans="1:7">
      <c r="A35" s="8"/>
      <c r="B35" s="13" t="s">
        <v>4</v>
      </c>
      <c r="C35" s="14" t="s">
        <v>5</v>
      </c>
      <c r="D35" s="15" t="s">
        <v>6</v>
      </c>
      <c r="E35" s="16" t="s">
        <v>7</v>
      </c>
      <c r="F35" s="16" t="s">
        <v>8</v>
      </c>
      <c r="G35" s="17" t="s">
        <v>19</v>
      </c>
    </row>
    <row r="36" spans="1:7">
      <c r="A36" s="18">
        <v>1</v>
      </c>
      <c r="B36" s="19" t="s">
        <v>3</v>
      </c>
      <c r="C36" s="19" t="s">
        <v>9</v>
      </c>
      <c r="D36" s="20" t="str">
        <f>_xlfn.IFS(B36&lt;&gt;C36,C36,B36=C36,B36)</f>
        <v>Brice</v>
      </c>
      <c r="E36" s="21">
        <f>IF(C34=F36,0)</f>
        <v>0</v>
      </c>
      <c r="F36" s="21">
        <f>IF(C34=0,"",C34)</f>
        <v>15</v>
      </c>
      <c r="G36" s="27"/>
    </row>
    <row r="37" spans="1:7">
      <c r="A37" s="23">
        <v>2</v>
      </c>
      <c r="B37" s="19" t="s">
        <v>20</v>
      </c>
      <c r="C37" s="19" t="s">
        <v>9</v>
      </c>
      <c r="D37" s="20" t="str">
        <f t="shared" ref="D37:D50" si="4">_xlfn.IFS(B37&lt;&gt;C37,C37,B37=C37,B37)</f>
        <v>Brice</v>
      </c>
      <c r="E37" s="21">
        <f>IF(D37="","",IF(SUMPRODUCT(C35:C36=D37,D35:D36=G34)=1,VLOOKUP(C34,tablepts,F37+1)+10,VLOOKUP(C34,tablepts,F37+1)))</f>
        <v>1</v>
      </c>
      <c r="F37" s="24">
        <f t="shared" ref="F37:F50" si="5">IF(B37="","",F36-1)</f>
        <v>14</v>
      </c>
      <c r="G37" s="22"/>
    </row>
    <row r="38" spans="1:7">
      <c r="A38" s="23">
        <v>3</v>
      </c>
      <c r="B38" s="19" t="s">
        <v>14</v>
      </c>
      <c r="C38" s="19" t="s">
        <v>9</v>
      </c>
      <c r="D38" s="20" t="str">
        <f t="shared" si="4"/>
        <v>Brice</v>
      </c>
      <c r="E38" s="21">
        <f>IF(D38="","",IF(SUMPRODUCT(C35:C37=D38,D35:D37=G34)=1,VLOOKUP(C34,tablepts,F38+1)+10,VLOOKUP(C34,tablepts,F38+1)))</f>
        <v>2</v>
      </c>
      <c r="F38" s="24">
        <f t="shared" si="5"/>
        <v>13</v>
      </c>
      <c r="G38" s="22"/>
    </row>
    <row r="39" spans="1:7">
      <c r="A39" s="23">
        <v>4</v>
      </c>
      <c r="B39" s="19" t="s">
        <v>21</v>
      </c>
      <c r="C39" s="19" t="s">
        <v>13</v>
      </c>
      <c r="D39" s="20" t="str">
        <f t="shared" si="4"/>
        <v>Alain</v>
      </c>
      <c r="E39" s="21">
        <f>IF(D39="","",IF(SUMPRODUCT(C35:C38=D39,D35:D38=G34)=1,VLOOKUP(C34,tablepts,F39+1)+10,VLOOKUP(C34,tablepts,F39+1)))</f>
        <v>4</v>
      </c>
      <c r="F39" s="24">
        <f t="shared" si="5"/>
        <v>12</v>
      </c>
      <c r="G39" s="22"/>
    </row>
    <row r="40" spans="1:7">
      <c r="A40" s="23">
        <v>5</v>
      </c>
      <c r="B40" s="19" t="s">
        <v>10</v>
      </c>
      <c r="C40" s="19" t="s">
        <v>13</v>
      </c>
      <c r="D40" s="20" t="str">
        <f t="shared" si="4"/>
        <v>Alain</v>
      </c>
      <c r="E40" s="21">
        <f>IF(D40="","",IF(SUMPRODUCT(C35:C39=D40,D35:D39=G34)=1,VLOOKUP(C34,tablepts,F40+1)+10,VLOOKUP(C34,tablepts,F40+1)))</f>
        <v>7</v>
      </c>
      <c r="F40" s="24">
        <f t="shared" si="5"/>
        <v>11</v>
      </c>
      <c r="G40" s="22"/>
    </row>
    <row r="41" spans="1:7">
      <c r="A41" s="23">
        <v>6</v>
      </c>
      <c r="B41" s="19" t="s">
        <v>15</v>
      </c>
      <c r="C41" s="19" t="s">
        <v>15</v>
      </c>
      <c r="D41" s="20" t="str">
        <f t="shared" si="4"/>
        <v>Nabil</v>
      </c>
      <c r="E41" s="21">
        <f>IF(D41="","",IF(SUMPRODUCT(C35:C40=D41,D35:D40=G34)=1,VLOOKUP(C34,tablepts,F41+1)+10,VLOOKUP(C34,tablepts,F41+1)))</f>
        <v>10</v>
      </c>
      <c r="F41" s="24">
        <f t="shared" si="5"/>
        <v>10</v>
      </c>
      <c r="G41" s="22"/>
    </row>
    <row r="42" spans="1:7">
      <c r="A42" s="23">
        <v>7</v>
      </c>
      <c r="B42" s="19" t="s">
        <v>17</v>
      </c>
      <c r="C42" s="19" t="s">
        <v>17</v>
      </c>
      <c r="D42" s="20" t="str">
        <f t="shared" si="4"/>
        <v>Yongrong</v>
      </c>
      <c r="E42" s="21">
        <f>IF(D42="","",IF(SUMPRODUCT(C35:C41=D42,D35:D41=G34)=1,VLOOKUP(C34,tablepts,F42+1)+10,VLOOKUP(C34,tablepts,F42+1)))</f>
        <v>13</v>
      </c>
      <c r="F42" s="24">
        <f t="shared" si="5"/>
        <v>9</v>
      </c>
      <c r="G42" s="22"/>
    </row>
    <row r="43" spans="1:7">
      <c r="A43" s="23">
        <v>8</v>
      </c>
      <c r="B43" s="19" t="s">
        <v>24</v>
      </c>
      <c r="C43" s="19" t="s">
        <v>26</v>
      </c>
      <c r="D43" s="20" t="str">
        <f t="shared" si="4"/>
        <v>Chistian</v>
      </c>
      <c r="E43" s="21">
        <f>IF(D43="","",IF(SUMPRODUCT(C35:C42=D43,D35:D42=G34)=1,VLOOKUP(C34,tablepts,F43+1)+10,VLOOKUP(C34,tablepts,F43+1)))</f>
        <v>16</v>
      </c>
      <c r="F43" s="24">
        <f t="shared" si="5"/>
        <v>8</v>
      </c>
      <c r="G43" s="22"/>
    </row>
    <row r="44" spans="1:7">
      <c r="A44" s="23">
        <v>9</v>
      </c>
      <c r="B44" s="19" t="s">
        <v>23</v>
      </c>
      <c r="C44" s="19" t="s">
        <v>23</v>
      </c>
      <c r="D44" s="20" t="str">
        <f t="shared" si="4"/>
        <v>Eric</v>
      </c>
      <c r="E44" s="21">
        <f>IF(D44="","",IF(SUMPRODUCT(C35:C43=D44,D35:D43=G34)=1,VLOOKUP(C34,tablepts,F44+1)+10,VLOOKUP(C34,tablepts,F44+1)))</f>
        <v>19</v>
      </c>
      <c r="F44" s="24">
        <f t="shared" si="5"/>
        <v>7</v>
      </c>
      <c r="G44" s="22"/>
    </row>
    <row r="45" spans="1:7">
      <c r="A45" s="23">
        <v>10</v>
      </c>
      <c r="B45" s="19" t="s">
        <v>13</v>
      </c>
      <c r="C45" s="19" t="s">
        <v>13</v>
      </c>
      <c r="D45" s="20" t="str">
        <f t="shared" si="4"/>
        <v>Alain</v>
      </c>
      <c r="E45" s="21">
        <f>IF(D45="","",IF(SUMPRODUCT(C35:C44=D45,D35:D44=G34)=1,VLOOKUP(C34,tablepts,F45+1)+10,VLOOKUP(C34,tablepts,F45+1)))</f>
        <v>21</v>
      </c>
      <c r="F45" s="24">
        <f t="shared" si="5"/>
        <v>6</v>
      </c>
      <c r="G45" s="22"/>
    </row>
    <row r="46" spans="1:7">
      <c r="A46" s="23">
        <v>11</v>
      </c>
      <c r="B46" s="19" t="s">
        <v>11</v>
      </c>
      <c r="C46" s="19" t="s">
        <v>11</v>
      </c>
      <c r="D46" s="20" t="str">
        <f t="shared" si="4"/>
        <v>Nicolas</v>
      </c>
      <c r="E46" s="21">
        <f>IF(D46="","",IF(SUMPRODUCT(C35:C45=D46,D35:D45=G34)=1,VLOOKUP(C34,tablepts,F46+1)+10,VLOOKUP(C34,tablepts,F46+1)))</f>
        <v>25</v>
      </c>
      <c r="F46" s="24">
        <f t="shared" si="5"/>
        <v>5</v>
      </c>
      <c r="G46" s="22"/>
    </row>
    <row r="47" spans="1:7">
      <c r="A47" s="23">
        <v>12</v>
      </c>
      <c r="B47" s="19" t="s">
        <v>12</v>
      </c>
      <c r="C47" s="19" t="s">
        <v>12</v>
      </c>
      <c r="D47" s="20" t="str">
        <f t="shared" si="4"/>
        <v>Guillaume</v>
      </c>
      <c r="E47" s="21">
        <f>IF(D47="","",IF(SUMPRODUCT(C35:C46=D47,D35:D46=G34)=1,VLOOKUP(C34,tablepts,F47+1)+10,VLOOKUP(C34,tablepts,F47+1)))</f>
        <v>29</v>
      </c>
      <c r="F47" s="24">
        <f t="shared" si="5"/>
        <v>4</v>
      </c>
      <c r="G47" s="22"/>
    </row>
    <row r="48" spans="1:7">
      <c r="A48" s="23">
        <v>13</v>
      </c>
      <c r="B48" s="19" t="s">
        <v>27</v>
      </c>
      <c r="C48" s="19" t="s">
        <v>27</v>
      </c>
      <c r="D48" s="20" t="str">
        <f t="shared" si="4"/>
        <v>Romain</v>
      </c>
      <c r="E48" s="21">
        <f>IF(D48="","",IF(SUMPRODUCT(C35:C47=D48,D35:D47=G34)=1,VLOOKUP(C34,tablepts,F48+1)+10,VLOOKUP(C34,tablepts,F48+1)))</f>
        <v>33</v>
      </c>
      <c r="F48" s="24">
        <f t="shared" si="5"/>
        <v>3</v>
      </c>
      <c r="G48" s="22"/>
    </row>
    <row r="49" spans="1:7">
      <c r="A49" s="23">
        <v>14</v>
      </c>
      <c r="B49" s="19" t="s">
        <v>16</v>
      </c>
      <c r="C49" s="19" t="s">
        <v>16</v>
      </c>
      <c r="D49" s="20" t="str">
        <f t="shared" si="4"/>
        <v>Julien L</v>
      </c>
      <c r="E49" s="21">
        <f>IF(D49="","",IF(SUMPRODUCT(C35:C48=D49,D35:D48=G34)=1,VLOOKUP(C34,tablepts,F49+1)+10,VLOOKUP(C34,tablepts,F49+1)))</f>
        <v>37</v>
      </c>
      <c r="F49" s="24">
        <f t="shared" si="5"/>
        <v>2</v>
      </c>
      <c r="G49" s="22"/>
    </row>
    <row r="50" spans="1:7">
      <c r="A50" s="23">
        <v>15</v>
      </c>
      <c r="B50" s="19" t="s">
        <v>9</v>
      </c>
      <c r="C50" s="19" t="s">
        <v>9</v>
      </c>
      <c r="D50" s="20" t="str">
        <f t="shared" si="4"/>
        <v>Brice</v>
      </c>
      <c r="E50" s="21">
        <f>IF(D50="","",IF(SUMPRODUCT(C35:C49=D50,D35:D49=G34)=1,VLOOKUP(C34,tablepts,F50+1)+10,VLOOKUP(C34,tablepts,F50+1)))</f>
        <v>40</v>
      </c>
      <c r="F50" s="24">
        <f t="shared" si="5"/>
        <v>1</v>
      </c>
      <c r="G50" s="22"/>
    </row>
    <row r="51" spans="1:7" ht="15.75" thickBot="1"/>
    <row r="52" spans="1:7" ht="15.75" thickBot="1">
      <c r="A52" s="1"/>
      <c r="B52" s="2" t="s">
        <v>0</v>
      </c>
      <c r="C52" s="3" t="s">
        <v>1</v>
      </c>
      <c r="D52" s="4" t="s">
        <v>2</v>
      </c>
      <c r="E52" s="5"/>
      <c r="F52" s="6"/>
      <c r="G52" s="7" t="str">
        <f ca="1">IF(C53=0,"",VLOOKUP(RANDBETWEEN(1,C53),A55:B65,2,0))</f>
        <v>Nabil</v>
      </c>
    </row>
    <row r="53" spans="1:7" ht="15.75" thickBot="1">
      <c r="A53" s="8"/>
      <c r="B53" s="26">
        <f>B34+7</f>
        <v>43124</v>
      </c>
      <c r="C53" s="3">
        <f>COUNTA(B55:B65)</f>
        <v>11</v>
      </c>
      <c r="D53" s="4">
        <v>4</v>
      </c>
      <c r="F53" s="11"/>
      <c r="G53" s="12"/>
    </row>
    <row r="54" spans="1:7">
      <c r="A54" s="8"/>
      <c r="B54" s="13" t="s">
        <v>4</v>
      </c>
      <c r="C54" s="14" t="s">
        <v>5</v>
      </c>
      <c r="D54" s="15" t="s">
        <v>6</v>
      </c>
      <c r="E54" s="16" t="s">
        <v>7</v>
      </c>
      <c r="F54" s="16" t="s">
        <v>8</v>
      </c>
      <c r="G54" s="17" t="s">
        <v>19</v>
      </c>
    </row>
    <row r="55" spans="1:7">
      <c r="A55" s="18">
        <v>1</v>
      </c>
      <c r="B55" s="28" t="s">
        <v>24</v>
      </c>
      <c r="C55" s="29" t="s">
        <v>11</v>
      </c>
      <c r="D55" s="20" t="str">
        <f>_xlfn.IFS(B55&lt;&gt;C55,C55,B55=C55,B55)</f>
        <v>Nicolas</v>
      </c>
      <c r="E55" s="21">
        <f>IF(C53=F55,0)</f>
        <v>0</v>
      </c>
      <c r="F55" s="21">
        <f>IF(C53=0,"",C53)</f>
        <v>11</v>
      </c>
      <c r="G55" s="27"/>
    </row>
    <row r="56" spans="1:7">
      <c r="A56" s="23">
        <v>2</v>
      </c>
      <c r="B56" s="30" t="s">
        <v>23</v>
      </c>
      <c r="C56" s="31" t="s">
        <v>11</v>
      </c>
      <c r="D56" s="20" t="str">
        <f t="shared" ref="D56:D65" si="6">_xlfn.IFS(B56&lt;&gt;C56,C56,B56=C56,B56)</f>
        <v>Nicolas</v>
      </c>
      <c r="E56" s="21">
        <f>IF(D56="","",IF(SUMPRODUCT(C54:C55=D56,D54:D55=G53)=1,VLOOKUP(C53,tablepts,F56+1)+10,VLOOKUP(C53,tablepts,F56+1)))</f>
        <v>1</v>
      </c>
      <c r="F56" s="24">
        <f t="shared" ref="F56:F65" si="7">IF(B56="","",F55-1)</f>
        <v>10</v>
      </c>
      <c r="G56" s="22"/>
    </row>
    <row r="57" spans="1:7">
      <c r="A57" s="23">
        <v>3</v>
      </c>
      <c r="B57" s="30" t="s">
        <v>9</v>
      </c>
      <c r="C57" s="31" t="s">
        <v>17</v>
      </c>
      <c r="D57" s="20" t="str">
        <f t="shared" si="6"/>
        <v>Yongrong</v>
      </c>
      <c r="E57" s="21">
        <f>IF(D57="","",IF(SUMPRODUCT(C54:C56=D57,D54:D56=G53)=1,VLOOKUP(C53,tablepts,F57+1)+10,VLOOKUP(C53,tablepts,F57+1)))</f>
        <v>2</v>
      </c>
      <c r="F57" s="24">
        <f t="shared" si="7"/>
        <v>9</v>
      </c>
      <c r="G57" s="22"/>
    </row>
    <row r="58" spans="1:7">
      <c r="A58" s="23">
        <v>4</v>
      </c>
      <c r="B58" s="30" t="s">
        <v>10</v>
      </c>
      <c r="C58" s="31" t="s">
        <v>11</v>
      </c>
      <c r="D58" s="20" t="str">
        <f t="shared" si="6"/>
        <v>Nicolas</v>
      </c>
      <c r="E58" s="21">
        <f>IF(D58="","",IF(SUMPRODUCT(C54:C57=D58,D54:D57=G53)=1,VLOOKUP(C53,tablepts,F58+1)+10,VLOOKUP(C53,tablepts,F58+1)))</f>
        <v>4</v>
      </c>
      <c r="F58" s="24">
        <f t="shared" si="7"/>
        <v>8</v>
      </c>
      <c r="G58" s="22"/>
    </row>
    <row r="59" spans="1:7">
      <c r="A59" s="23">
        <v>5</v>
      </c>
      <c r="B59" s="30" t="s">
        <v>12</v>
      </c>
      <c r="C59" s="31" t="s">
        <v>12</v>
      </c>
      <c r="D59" s="20" t="str">
        <f t="shared" si="6"/>
        <v>Guillaume</v>
      </c>
      <c r="E59" s="21">
        <f>IF(D59="","",IF(SUMPRODUCT(C54:C58=D59,D54:D58=G53)=1,VLOOKUP(C53,tablepts,F59+1)+10,VLOOKUP(C53,tablepts,F59+1)))</f>
        <v>7</v>
      </c>
      <c r="F59" s="24">
        <f t="shared" si="7"/>
        <v>7</v>
      </c>
      <c r="G59" s="22"/>
    </row>
    <row r="60" spans="1:7">
      <c r="A60" s="23">
        <v>6</v>
      </c>
      <c r="B60" s="30" t="s">
        <v>13</v>
      </c>
      <c r="C60" s="31" t="s">
        <v>13</v>
      </c>
      <c r="D60" s="20" t="str">
        <f t="shared" si="6"/>
        <v>Alain</v>
      </c>
      <c r="E60" s="21">
        <f>IF(D60="","",IF(SUMPRODUCT(C54:C59=D60,D54:D59=G53)=1,VLOOKUP(C53,tablepts,F60+1)+10,VLOOKUP(C53,tablepts,F60+1)))</f>
        <v>10</v>
      </c>
      <c r="F60" s="24">
        <f t="shared" si="7"/>
        <v>6</v>
      </c>
      <c r="G60" s="22"/>
    </row>
    <row r="61" spans="1:7">
      <c r="A61" s="23">
        <v>7</v>
      </c>
      <c r="B61" s="30" t="s">
        <v>15</v>
      </c>
      <c r="C61" s="31" t="s">
        <v>15</v>
      </c>
      <c r="D61" s="20" t="str">
        <f t="shared" si="6"/>
        <v>Nabil</v>
      </c>
      <c r="E61" s="21">
        <f>IF(D61="","",IF(SUMPRODUCT(C54:C60=D61,D54:D60=G53)=1,VLOOKUP(C53,tablepts,F61+1)+10,VLOOKUP(C53,tablepts,F61+1)))</f>
        <v>13</v>
      </c>
      <c r="F61" s="24">
        <f t="shared" si="7"/>
        <v>5</v>
      </c>
      <c r="G61" s="22"/>
    </row>
    <row r="62" spans="1:7">
      <c r="A62" s="23">
        <v>8</v>
      </c>
      <c r="B62" s="30" t="s">
        <v>20</v>
      </c>
      <c r="C62" s="31" t="s">
        <v>20</v>
      </c>
      <c r="D62" s="20" t="str">
        <f t="shared" si="6"/>
        <v>Ammar</v>
      </c>
      <c r="E62" s="21">
        <f>IF(D62="","",IF(SUMPRODUCT(C54:C61=D62,D54:D61=G53)=1,VLOOKUP(C53,tablepts,F62+1)+10,VLOOKUP(C53,tablepts,F62+1)))</f>
        <v>16</v>
      </c>
      <c r="F62" s="24">
        <f t="shared" si="7"/>
        <v>4</v>
      </c>
      <c r="G62" s="22"/>
    </row>
    <row r="63" spans="1:7">
      <c r="A63" s="23">
        <v>9</v>
      </c>
      <c r="B63" s="30" t="s">
        <v>14</v>
      </c>
      <c r="C63" s="31" t="s">
        <v>14</v>
      </c>
      <c r="D63" s="20" t="str">
        <f t="shared" si="6"/>
        <v>Quentin</v>
      </c>
      <c r="E63" s="21">
        <f>IF(D63="","",IF(SUMPRODUCT(C54:C62=D63,D54:D62=G53)=1,VLOOKUP(C53,tablepts,F63+1)+10,VLOOKUP(C53,tablepts,F63+1)))</f>
        <v>19</v>
      </c>
      <c r="F63" s="24">
        <f t="shared" si="7"/>
        <v>3</v>
      </c>
      <c r="G63" s="22"/>
    </row>
    <row r="64" spans="1:7">
      <c r="A64" s="23">
        <v>10</v>
      </c>
      <c r="B64" s="30" t="s">
        <v>17</v>
      </c>
      <c r="C64" s="31" t="s">
        <v>17</v>
      </c>
      <c r="D64" s="20" t="str">
        <f t="shared" si="6"/>
        <v>Yongrong</v>
      </c>
      <c r="E64" s="21">
        <f>IF(D64="","",IF(SUMPRODUCT(C54:C63=D64,D54:D63=G53)=1,VLOOKUP(C53,tablepts,F64+1)+10,VLOOKUP(C53,tablepts,F64+1)))</f>
        <v>21</v>
      </c>
      <c r="F64" s="24">
        <f t="shared" si="7"/>
        <v>2</v>
      </c>
      <c r="G64" s="22"/>
    </row>
    <row r="65" spans="1:7">
      <c r="A65" s="23">
        <v>11</v>
      </c>
      <c r="B65" s="30" t="s">
        <v>11</v>
      </c>
      <c r="C65" s="31" t="s">
        <v>11</v>
      </c>
      <c r="D65" s="20" t="str">
        <f t="shared" si="6"/>
        <v>Nicolas</v>
      </c>
      <c r="E65" s="21">
        <f>IF(D65="","",IF(SUMPRODUCT(C54:C64=D65,D54:D64=G53)=1,VLOOKUP(C53,tablepts,F65+1)+10,VLOOKUP(C53,tablepts,F65+1)))</f>
        <v>25</v>
      </c>
      <c r="F65" s="24">
        <f t="shared" si="7"/>
        <v>1</v>
      </c>
      <c r="G65" s="22"/>
    </row>
    <row r="66" spans="1:7" ht="15.75" thickBot="1"/>
    <row r="67" spans="1:7" ht="15.75" thickBot="1">
      <c r="A67" s="1"/>
      <c r="B67" s="2" t="s">
        <v>0</v>
      </c>
      <c r="C67" s="3" t="s">
        <v>1</v>
      </c>
      <c r="D67" s="4" t="s">
        <v>2</v>
      </c>
      <c r="E67" s="5"/>
      <c r="F67" s="6"/>
      <c r="G67" s="7" t="str">
        <f ca="1">IF(C68=0,"",VLOOKUP(RANDBETWEEN(1,C68),A70:B83,2,0))</f>
        <v>Julien L</v>
      </c>
    </row>
    <row r="68" spans="1:7" ht="15.75" thickBot="1">
      <c r="A68" s="8"/>
      <c r="B68" s="26">
        <f>B53+7</f>
        <v>43131</v>
      </c>
      <c r="C68" s="3">
        <f>COUNTA(B70:B83)</f>
        <v>14</v>
      </c>
      <c r="D68" s="4">
        <v>5</v>
      </c>
      <c r="F68" s="11"/>
      <c r="G68" s="12"/>
    </row>
    <row r="69" spans="1:7">
      <c r="A69" s="8"/>
      <c r="B69" s="13" t="s">
        <v>4</v>
      </c>
      <c r="C69" s="14" t="s">
        <v>5</v>
      </c>
      <c r="D69" s="15" t="s">
        <v>6</v>
      </c>
      <c r="E69" s="16" t="s">
        <v>7</v>
      </c>
      <c r="F69" s="16" t="s">
        <v>8</v>
      </c>
      <c r="G69" s="17" t="s">
        <v>19</v>
      </c>
    </row>
    <row r="70" spans="1:7">
      <c r="A70" s="18">
        <v>1</v>
      </c>
      <c r="B70" s="28" t="s">
        <v>24</v>
      </c>
      <c r="C70" s="29" t="s">
        <v>11</v>
      </c>
      <c r="D70" s="20" t="str">
        <f>_xlfn.IFS(B70&lt;&gt;C70,C70,B70=C70,B70)</f>
        <v>Nicolas</v>
      </c>
      <c r="E70" s="21">
        <f>IF(C68=F70,0)</f>
        <v>0</v>
      </c>
      <c r="F70" s="21">
        <f>IF(C68=0,"",C68)</f>
        <v>14</v>
      </c>
      <c r="G70" s="27"/>
    </row>
    <row r="71" spans="1:7">
      <c r="A71" s="23">
        <v>2</v>
      </c>
      <c r="B71" s="30" t="s">
        <v>3</v>
      </c>
      <c r="C71" s="31" t="s">
        <v>16</v>
      </c>
      <c r="D71" s="20" t="str">
        <f t="shared" ref="D71:D83" si="8">_xlfn.IFS(B71&lt;&gt;C71,C71,B71=C71,B71)</f>
        <v>Julien L</v>
      </c>
      <c r="E71" s="21">
        <f>IF(D71="","",IF(SUMPRODUCT(C69:C70=D71,D69:D70=G68)=1,VLOOKUP(C68,tablepts,F71+1)+10,VLOOKUP(C68,tablepts,F71+1)))</f>
        <v>1</v>
      </c>
      <c r="F71" s="24">
        <f t="shared" ref="F71:F83" si="9">IF(B71="","",F70-1)</f>
        <v>13</v>
      </c>
      <c r="G71" s="22"/>
    </row>
    <row r="72" spans="1:7">
      <c r="A72" s="23">
        <v>3</v>
      </c>
      <c r="B72" s="30" t="s">
        <v>12</v>
      </c>
      <c r="C72" s="31" t="s">
        <v>9</v>
      </c>
      <c r="D72" s="20" t="str">
        <f t="shared" si="8"/>
        <v>Brice</v>
      </c>
      <c r="E72" s="21">
        <f>IF(D72="","",IF(SUMPRODUCT(C69:C71=D72,D69:D71=G68)=1,VLOOKUP(C68,tablepts,F72+1)+10,VLOOKUP(C68,tablepts,F72+1)))</f>
        <v>2</v>
      </c>
      <c r="F72" s="24">
        <f t="shared" si="9"/>
        <v>12</v>
      </c>
      <c r="G72" s="22"/>
    </row>
    <row r="73" spans="1:7">
      <c r="A73" s="23">
        <v>4</v>
      </c>
      <c r="B73" s="30" t="s">
        <v>10</v>
      </c>
      <c r="C73" s="31" t="s">
        <v>20</v>
      </c>
      <c r="D73" s="20" t="str">
        <f t="shared" si="8"/>
        <v>Ammar</v>
      </c>
      <c r="E73" s="21">
        <f>IF(D73="","",IF(SUMPRODUCT(C69:C72=D73,D69:D72=G68)=1,VLOOKUP(C68,tablepts,F73+1)+10,VLOOKUP(C68,tablepts,F73+1)))</f>
        <v>4</v>
      </c>
      <c r="F73" s="24">
        <f t="shared" si="9"/>
        <v>11</v>
      </c>
      <c r="G73" s="22"/>
    </row>
    <row r="74" spans="1:7">
      <c r="A74" s="23">
        <v>5</v>
      </c>
      <c r="B74" s="30" t="s">
        <v>13</v>
      </c>
      <c r="C74" s="31" t="s">
        <v>20</v>
      </c>
      <c r="D74" s="20" t="str">
        <f t="shared" si="8"/>
        <v>Ammar</v>
      </c>
      <c r="E74" s="21">
        <f>IF(D74="","",IF(SUMPRODUCT(C69:C73=D74,D69:D73=G68)=1,VLOOKUP(C68,tablepts,F74+1)+10,VLOOKUP(C68,tablepts,F74+1)))</f>
        <v>7</v>
      </c>
      <c r="F74" s="24">
        <f t="shared" si="9"/>
        <v>10</v>
      </c>
      <c r="G74" s="22"/>
    </row>
    <row r="75" spans="1:7">
      <c r="A75" s="23">
        <v>6</v>
      </c>
      <c r="B75" s="30" t="s">
        <v>14</v>
      </c>
      <c r="C75" s="31" t="s">
        <v>16</v>
      </c>
      <c r="D75" s="20" t="str">
        <f t="shared" si="8"/>
        <v>Julien L</v>
      </c>
      <c r="E75" s="21">
        <f>IF(D75="","",IF(SUMPRODUCT(C69:C74=D75,D69:D74=G68)=1,VLOOKUP(C68,tablepts,F75+1)+10,VLOOKUP(C68,tablepts,F75+1)))</f>
        <v>10</v>
      </c>
      <c r="F75" s="24">
        <f t="shared" si="9"/>
        <v>9</v>
      </c>
      <c r="G75" s="22"/>
    </row>
    <row r="76" spans="1:7">
      <c r="A76" s="23">
        <v>7</v>
      </c>
      <c r="B76" s="30" t="s">
        <v>9</v>
      </c>
      <c r="C76" s="31" t="s">
        <v>17</v>
      </c>
      <c r="D76" s="20" t="str">
        <f t="shared" si="8"/>
        <v>Yongrong</v>
      </c>
      <c r="E76" s="21">
        <f>IF(D76="","",IF(SUMPRODUCT(C69:C75=D76,D69:D75=G68)=1,VLOOKUP(C68,tablepts,F76+1)+10,VLOOKUP(C68,tablepts,F76+1)))</f>
        <v>13</v>
      </c>
      <c r="F76" s="24">
        <f t="shared" si="9"/>
        <v>8</v>
      </c>
      <c r="G76" s="22"/>
    </row>
    <row r="77" spans="1:7">
      <c r="A77" s="23">
        <v>8</v>
      </c>
      <c r="B77" s="30" t="s">
        <v>15</v>
      </c>
      <c r="C77" s="31" t="s">
        <v>15</v>
      </c>
      <c r="D77" s="20" t="str">
        <f t="shared" si="8"/>
        <v>Nabil</v>
      </c>
      <c r="E77" s="21">
        <f>IF(D77="","",IF(SUMPRODUCT(C69:C76=D77,D69:D76=G68)=1,VLOOKUP(C68,tablepts,F77+1)+10,VLOOKUP(C68,tablepts,F77+1)))</f>
        <v>16</v>
      </c>
      <c r="F77" s="24">
        <f t="shared" si="9"/>
        <v>7</v>
      </c>
      <c r="G77" s="22"/>
    </row>
    <row r="78" spans="1:7">
      <c r="A78" s="23">
        <v>9</v>
      </c>
      <c r="B78" s="30" t="s">
        <v>27</v>
      </c>
      <c r="C78" s="31" t="s">
        <v>27</v>
      </c>
      <c r="D78" s="20" t="str">
        <f t="shared" si="8"/>
        <v>Romain</v>
      </c>
      <c r="E78" s="21">
        <f>IF(D78="","",IF(SUMPRODUCT(C69:C77=D78,D69:D77=G68)=1,VLOOKUP(C68,tablepts,F78+1)+10,VLOOKUP(C68,tablepts,F78+1)))</f>
        <v>19</v>
      </c>
      <c r="F78" s="24">
        <f t="shared" si="9"/>
        <v>6</v>
      </c>
      <c r="G78" s="22"/>
    </row>
    <row r="79" spans="1:7">
      <c r="A79" s="23">
        <v>10</v>
      </c>
      <c r="B79" s="30" t="s">
        <v>17</v>
      </c>
      <c r="C79" s="31" t="s">
        <v>17</v>
      </c>
      <c r="D79" s="20" t="str">
        <f t="shared" si="8"/>
        <v>Yongrong</v>
      </c>
      <c r="E79" s="21">
        <f>IF(D79="","",IF(SUMPRODUCT(C69:C78=D79,D69:D78=G68)=1,VLOOKUP(C68,tablepts,F79+1)+10,VLOOKUP(C68,tablepts,F79+1)))</f>
        <v>21</v>
      </c>
      <c r="F79" s="24">
        <f t="shared" si="9"/>
        <v>5</v>
      </c>
      <c r="G79" s="22"/>
    </row>
    <row r="80" spans="1:7">
      <c r="A80" s="23">
        <v>11</v>
      </c>
      <c r="B80" s="30" t="s">
        <v>11</v>
      </c>
      <c r="C80" s="31" t="s">
        <v>11</v>
      </c>
      <c r="D80" s="20" t="str">
        <f t="shared" si="8"/>
        <v>Nicolas</v>
      </c>
      <c r="E80" s="21">
        <f>IF(D80="","",IF(SUMPRODUCT(C69:C79=D80,D69:D79=G68)=1,VLOOKUP(C68,tablepts,F80+1)+10,VLOOKUP(C68,tablepts,F80+1)))</f>
        <v>25</v>
      </c>
      <c r="F80" s="24">
        <f t="shared" si="9"/>
        <v>4</v>
      </c>
      <c r="G80" s="22"/>
    </row>
    <row r="81" spans="1:7">
      <c r="A81" s="23">
        <v>12</v>
      </c>
      <c r="B81" s="30" t="s">
        <v>23</v>
      </c>
      <c r="C81" s="31" t="s">
        <v>23</v>
      </c>
      <c r="D81" s="20" t="str">
        <f t="shared" si="8"/>
        <v>Eric</v>
      </c>
      <c r="E81" s="21">
        <f>IF(D81="","",IF(SUMPRODUCT(C69:C80=D81,D69:D80=G68)=1,VLOOKUP(C68,tablepts,F81+1)+10,VLOOKUP(C68,tablepts,F81+1)))</f>
        <v>29</v>
      </c>
      <c r="F81" s="24">
        <f t="shared" si="9"/>
        <v>3</v>
      </c>
      <c r="G81" s="22"/>
    </row>
    <row r="82" spans="1:7">
      <c r="A82" s="23">
        <v>13</v>
      </c>
      <c r="B82" s="30" t="s">
        <v>16</v>
      </c>
      <c r="C82" s="31" t="s">
        <v>16</v>
      </c>
      <c r="D82" s="20" t="str">
        <f t="shared" si="8"/>
        <v>Julien L</v>
      </c>
      <c r="E82" s="21">
        <f>IF(D82="","",IF(SUMPRODUCT(C69:C81=D82,D69:D81=G68)=1,VLOOKUP(C68,tablepts,F82+1)+10,VLOOKUP(C68,tablepts,F82+1)))</f>
        <v>33</v>
      </c>
      <c r="F82" s="24">
        <f t="shared" si="9"/>
        <v>2</v>
      </c>
      <c r="G82" s="22"/>
    </row>
    <row r="83" spans="1:7">
      <c r="A83" s="23">
        <v>14</v>
      </c>
      <c r="B83" s="30" t="s">
        <v>20</v>
      </c>
      <c r="C83" s="31" t="s">
        <v>20</v>
      </c>
      <c r="D83" s="20" t="str">
        <f t="shared" si="8"/>
        <v>Ammar</v>
      </c>
      <c r="E83" s="21">
        <f>IF(D83="","",IF(SUMPRODUCT(C69:C82=D83,D69:D82=G68)=1,VLOOKUP(C68,tablepts,F83+1)+10,VLOOKUP(C68,tablepts,F83+1)))</f>
        <v>37</v>
      </c>
      <c r="F83" s="24">
        <f t="shared" si="9"/>
        <v>1</v>
      </c>
      <c r="G83" s="22"/>
    </row>
    <row r="84" spans="1:7" ht="15.75" thickBot="1"/>
    <row r="85" spans="1:7" ht="15.75" thickBot="1">
      <c r="A85" s="1"/>
      <c r="B85" s="2" t="s">
        <v>0</v>
      </c>
      <c r="C85" s="3" t="s">
        <v>1</v>
      </c>
      <c r="D85" s="4" t="s">
        <v>2</v>
      </c>
      <c r="E85" s="5"/>
      <c r="F85" s="6"/>
      <c r="G85" s="7" t="str">
        <f ca="1">IF(C86=0,"",VLOOKUP(RANDBETWEEN(1,C86),A88:B93,2,0))</f>
        <v/>
      </c>
    </row>
    <row r="86" spans="1:7" ht="15.75" thickBot="1">
      <c r="A86" s="8"/>
      <c r="B86" s="26">
        <f>B68+7</f>
        <v>43138</v>
      </c>
      <c r="C86" s="3">
        <f>COUNTA(B88:B93)</f>
        <v>0</v>
      </c>
      <c r="D86" s="4">
        <v>6</v>
      </c>
      <c r="F86" s="11"/>
      <c r="G86" s="12"/>
    </row>
    <row r="87" spans="1:7">
      <c r="A87" s="8"/>
      <c r="B87" s="13" t="s">
        <v>4</v>
      </c>
      <c r="C87" s="14" t="s">
        <v>5</v>
      </c>
      <c r="D87" s="15" t="s">
        <v>6</v>
      </c>
      <c r="E87" s="16" t="s">
        <v>7</v>
      </c>
      <c r="F87" s="16" t="s">
        <v>8</v>
      </c>
      <c r="G87" s="17" t="s">
        <v>19</v>
      </c>
    </row>
    <row r="88" spans="1:7">
      <c r="A88" s="18">
        <v>1</v>
      </c>
      <c r="B88" s="28"/>
      <c r="C88" s="29"/>
      <c r="D88" s="20">
        <f>_xlfn.IFS(B88&lt;&gt;C88,C88,B88=C88,B88)</f>
        <v>0</v>
      </c>
      <c r="E88" s="21" t="b">
        <f>IF(C86=F88,0)</f>
        <v>0</v>
      </c>
      <c r="F88" s="21" t="str">
        <f>IF(C86=0,"",C86)</f>
        <v/>
      </c>
      <c r="G88" s="27"/>
    </row>
    <row r="89" spans="1:7">
      <c r="A89" s="23">
        <v>2</v>
      </c>
      <c r="B89" s="30"/>
      <c r="C89" s="31"/>
      <c r="D89" s="20">
        <f t="shared" ref="D89:D93" si="10">_xlfn.IFS(B89&lt;&gt;C89,C89,B89=C89,B89)</f>
        <v>0</v>
      </c>
      <c r="E89" s="21"/>
      <c r="F89" s="24" t="str">
        <f t="shared" ref="F89:F93" si="11">IF(B89="","",F88-1)</f>
        <v/>
      </c>
      <c r="G89" s="22"/>
    </row>
    <row r="90" spans="1:7">
      <c r="A90" s="23">
        <v>3</v>
      </c>
      <c r="B90" s="30"/>
      <c r="C90" s="31"/>
      <c r="D90" s="20">
        <f t="shared" si="10"/>
        <v>0</v>
      </c>
      <c r="E90" s="21"/>
      <c r="F90" s="24" t="str">
        <f t="shared" si="11"/>
        <v/>
      </c>
      <c r="G90" s="22"/>
    </row>
    <row r="91" spans="1:7">
      <c r="A91" s="23">
        <v>4</v>
      </c>
      <c r="B91" s="30"/>
      <c r="C91" s="31"/>
      <c r="D91" s="20">
        <f t="shared" si="10"/>
        <v>0</v>
      </c>
      <c r="E91" s="21"/>
      <c r="F91" s="24" t="str">
        <f t="shared" si="11"/>
        <v/>
      </c>
      <c r="G91" s="22"/>
    </row>
    <row r="92" spans="1:7">
      <c r="A92" s="23">
        <v>5</v>
      </c>
      <c r="B92" s="30"/>
      <c r="C92" s="31"/>
      <c r="D92" s="20">
        <f t="shared" si="10"/>
        <v>0</v>
      </c>
      <c r="E92" s="21"/>
      <c r="F92" s="24" t="str">
        <f t="shared" si="11"/>
        <v/>
      </c>
      <c r="G92" s="22"/>
    </row>
    <row r="93" spans="1:7">
      <c r="A93" s="23">
        <v>6</v>
      </c>
      <c r="B93" s="30"/>
      <c r="C93" s="31"/>
      <c r="D93" s="20">
        <f t="shared" si="10"/>
        <v>0</v>
      </c>
      <c r="E93" s="21"/>
      <c r="F93" s="24" t="str">
        <f t="shared" si="11"/>
        <v/>
      </c>
      <c r="G93" s="22"/>
    </row>
    <row r="94" spans="1:7" ht="15.75" thickBot="1"/>
    <row r="95" spans="1:7" ht="15.75" thickBot="1">
      <c r="A95" s="1"/>
      <c r="B95" s="2" t="s">
        <v>0</v>
      </c>
      <c r="C95" s="3" t="s">
        <v>1</v>
      </c>
      <c r="D95" s="4" t="s">
        <v>2</v>
      </c>
      <c r="E95" s="5"/>
      <c r="F95" s="6"/>
      <c r="G95" s="7" t="str">
        <f ca="1">IF(C96=0,"",VLOOKUP(RANDBETWEEN(1,C96),A98:B107,2,0))</f>
        <v>Laetitia</v>
      </c>
    </row>
    <row r="96" spans="1:7" ht="15.75" thickBot="1">
      <c r="A96" s="8"/>
      <c r="B96" s="26">
        <f>B86+7</f>
        <v>43145</v>
      </c>
      <c r="C96" s="3">
        <f>COUNTA(B98:B107)</f>
        <v>10</v>
      </c>
      <c r="D96" s="4">
        <v>7</v>
      </c>
      <c r="F96" s="11"/>
      <c r="G96" s="12"/>
    </row>
    <row r="97" spans="1:7">
      <c r="A97" s="8"/>
      <c r="B97" s="13" t="s">
        <v>4</v>
      </c>
      <c r="C97" s="14" t="s">
        <v>5</v>
      </c>
      <c r="D97" s="15" t="s">
        <v>6</v>
      </c>
      <c r="E97" s="16" t="s">
        <v>7</v>
      </c>
      <c r="F97" s="16" t="s">
        <v>8</v>
      </c>
      <c r="G97" s="17" t="s">
        <v>19</v>
      </c>
    </row>
    <row r="98" spans="1:7">
      <c r="A98" s="18">
        <v>1</v>
      </c>
      <c r="B98" s="28" t="s">
        <v>11</v>
      </c>
      <c r="C98" s="29" t="s">
        <v>24</v>
      </c>
      <c r="D98" s="20" t="str">
        <f>_xlfn.IFS(B98&lt;&gt;C98,C98,B98=C98,B98)</f>
        <v>Christian</v>
      </c>
      <c r="E98" s="21">
        <f>IF(C96=F98,0)</f>
        <v>0</v>
      </c>
      <c r="F98" s="21">
        <f>IF(C96=0,"",C96)</f>
        <v>10</v>
      </c>
      <c r="G98" s="27"/>
    </row>
    <row r="99" spans="1:7">
      <c r="A99" s="23">
        <v>2</v>
      </c>
      <c r="B99" s="30" t="s">
        <v>9</v>
      </c>
      <c r="C99" s="31" t="s">
        <v>10</v>
      </c>
      <c r="D99" s="20" t="str">
        <f t="shared" ref="D99:D107" si="12">_xlfn.IFS(B99&lt;&gt;C99,C99,B99=C99,B99)</f>
        <v>Laetitia</v>
      </c>
      <c r="E99" s="21">
        <f>IF(D99="","",IF(SUMPRODUCT(C97:C98=D99,D97:D98=G96)=1,VLOOKUP(C96,tablepts,F99+1)+10,VLOOKUP(C96,tablepts,F99+1)))</f>
        <v>1</v>
      </c>
      <c r="F99" s="24">
        <f t="shared" ref="F99:F107" si="13">IF(B99="","",F98-1)</f>
        <v>9</v>
      </c>
      <c r="G99" s="22"/>
    </row>
    <row r="100" spans="1:7">
      <c r="A100" s="23">
        <v>3</v>
      </c>
      <c r="B100" s="30" t="s">
        <v>13</v>
      </c>
      <c r="C100" s="31" t="s">
        <v>23</v>
      </c>
      <c r="D100" s="20" t="str">
        <f t="shared" si="12"/>
        <v>Eric</v>
      </c>
      <c r="E100" s="21">
        <f>IF(D100="","",IF(SUMPRODUCT(C97:C99=D100,D97:D99=G96)=1,VLOOKUP(C96,tablepts,F100+1)+10,VLOOKUP(C96,tablepts,F100+1)))</f>
        <v>2</v>
      </c>
      <c r="F100" s="24">
        <f t="shared" si="13"/>
        <v>8</v>
      </c>
      <c r="G100" s="22"/>
    </row>
    <row r="101" spans="1:7">
      <c r="A101" s="23">
        <v>4</v>
      </c>
      <c r="B101" s="30" t="s">
        <v>15</v>
      </c>
      <c r="C101" s="31" t="s">
        <v>24</v>
      </c>
      <c r="D101" s="20" t="str">
        <f t="shared" si="12"/>
        <v>Christian</v>
      </c>
      <c r="E101" s="21">
        <f>IF(D101="","",IF(SUMPRODUCT(C97:C100=D101,D97:D100=G96)=1,VLOOKUP(C96,tablepts,F101+1)+10,VLOOKUP(C96,tablepts,F101+1)))</f>
        <v>4</v>
      </c>
      <c r="F101" s="24">
        <f t="shared" si="13"/>
        <v>7</v>
      </c>
      <c r="G101" s="22"/>
    </row>
    <row r="102" spans="1:7">
      <c r="A102" s="23">
        <v>5</v>
      </c>
      <c r="B102" s="30" t="s">
        <v>20</v>
      </c>
      <c r="C102" s="31" t="s">
        <v>20</v>
      </c>
      <c r="D102" s="20" t="str">
        <f t="shared" si="12"/>
        <v>Ammar</v>
      </c>
      <c r="E102" s="21">
        <f>IF(D102="","",IF(SUMPRODUCT(C97:C101=D102,D97:D101=G96)=1,VLOOKUP(C96,tablepts,F102+1)+10,VLOOKUP(C96,tablepts,F102+1)))</f>
        <v>7</v>
      </c>
      <c r="F102" s="24">
        <f t="shared" si="13"/>
        <v>6</v>
      </c>
      <c r="G102" s="22"/>
    </row>
    <row r="103" spans="1:7">
      <c r="A103" s="23">
        <v>6</v>
      </c>
      <c r="B103" s="30" t="s">
        <v>12</v>
      </c>
      <c r="C103" s="31" t="s">
        <v>12</v>
      </c>
      <c r="D103" s="20" t="str">
        <f t="shared" si="12"/>
        <v>Guillaume</v>
      </c>
      <c r="E103" s="21">
        <f>IF(D103="","",IF(SUMPRODUCT(C97:C102=D103,D97:D102=G96)=1,VLOOKUP(C96,tablepts,F103+1)+10,VLOOKUP(C96,tablepts,F103+1)))</f>
        <v>10</v>
      </c>
      <c r="F103" s="24">
        <f t="shared" si="13"/>
        <v>5</v>
      </c>
      <c r="G103" s="22"/>
    </row>
    <row r="104" spans="1:7">
      <c r="A104" s="23">
        <v>7</v>
      </c>
      <c r="B104" s="30" t="s">
        <v>23</v>
      </c>
      <c r="C104" s="31" t="s">
        <v>23</v>
      </c>
      <c r="D104" s="20" t="str">
        <f t="shared" si="12"/>
        <v>Eric</v>
      </c>
      <c r="E104" s="21">
        <f>IF(D104="","",IF(SUMPRODUCT(C97:C103=D104,D97:D103=G96)=1,VLOOKUP(C96,tablepts,F104+1)+10,VLOOKUP(C96,tablepts,F104+1)))</f>
        <v>13</v>
      </c>
      <c r="F104" s="24">
        <f t="shared" si="13"/>
        <v>4</v>
      </c>
      <c r="G104" s="22"/>
    </row>
    <row r="105" spans="1:7">
      <c r="A105" s="23">
        <v>8</v>
      </c>
      <c r="B105" s="30" t="s">
        <v>24</v>
      </c>
      <c r="C105" s="31" t="s">
        <v>24</v>
      </c>
      <c r="D105" s="20" t="str">
        <f t="shared" si="12"/>
        <v>Christian</v>
      </c>
      <c r="E105" s="21">
        <f>IF(D105="","",IF(SUMPRODUCT(C97:C104=D105,D97:D104=G96)=1,VLOOKUP(C96,tablepts,F105+1)+10,VLOOKUP(C96,tablepts,F105+1)))</f>
        <v>16</v>
      </c>
      <c r="F105" s="24">
        <f t="shared" si="13"/>
        <v>3</v>
      </c>
      <c r="G105" s="22"/>
    </row>
    <row r="106" spans="1:7">
      <c r="A106" s="23">
        <v>9</v>
      </c>
      <c r="B106" s="30" t="s">
        <v>10</v>
      </c>
      <c r="C106" s="31" t="s">
        <v>10</v>
      </c>
      <c r="D106" s="20" t="str">
        <f t="shared" si="12"/>
        <v>Laetitia</v>
      </c>
      <c r="E106" s="21">
        <f>IF(D106="","",IF(SUMPRODUCT(C97:C105=D106,D97:D105=G96)=1,VLOOKUP(C96,tablepts,F106+1)+10,VLOOKUP(C96,tablepts,F106+1)))</f>
        <v>19</v>
      </c>
      <c r="F106" s="24">
        <f t="shared" si="13"/>
        <v>2</v>
      </c>
      <c r="G106" s="22"/>
    </row>
    <row r="107" spans="1:7">
      <c r="A107" s="23">
        <v>10</v>
      </c>
      <c r="B107" s="30" t="s">
        <v>16</v>
      </c>
      <c r="C107" s="31" t="s">
        <v>16</v>
      </c>
      <c r="D107" s="20" t="str">
        <f t="shared" si="12"/>
        <v>Julien L</v>
      </c>
      <c r="E107" s="21">
        <f>IF(D107="","",IF(SUMPRODUCT(C97:C106=D107,D97:D106=G96)=1,VLOOKUP(C96,tablepts,F107+1)+10,VLOOKUP(C96,tablepts,F107+1)))</f>
        <v>21</v>
      </c>
      <c r="F107" s="24">
        <f t="shared" si="13"/>
        <v>1</v>
      </c>
      <c r="G107" s="22"/>
    </row>
    <row r="108" spans="1:7" ht="15.75" thickBot="1"/>
    <row r="109" spans="1:7" ht="15.75" thickBot="1">
      <c r="A109" s="1"/>
      <c r="B109" s="2" t="s">
        <v>0</v>
      </c>
      <c r="C109" s="3" t="s">
        <v>1</v>
      </c>
      <c r="D109" s="4" t="s">
        <v>2</v>
      </c>
      <c r="E109" s="5"/>
      <c r="F109" s="6"/>
      <c r="G109" s="7" t="str">
        <f ca="1">IF(C110=0,"",VLOOKUP(RANDBETWEEN(1,C110),A112:B118,2,0))</f>
        <v>Laetitia</v>
      </c>
    </row>
    <row r="110" spans="1:7" ht="15.75" thickBot="1">
      <c r="A110" s="8"/>
      <c r="B110" s="26">
        <f>B96+7</f>
        <v>43152</v>
      </c>
      <c r="C110" s="3">
        <f>COUNTA(B112:B118)</f>
        <v>7</v>
      </c>
      <c r="D110" s="4">
        <v>8</v>
      </c>
      <c r="F110" s="11"/>
      <c r="G110" s="12"/>
    </row>
    <row r="111" spans="1:7">
      <c r="A111" s="8"/>
      <c r="B111" s="13" t="s">
        <v>4</v>
      </c>
      <c r="C111" s="14" t="s">
        <v>5</v>
      </c>
      <c r="D111" s="15" t="s">
        <v>6</v>
      </c>
      <c r="E111" s="16" t="s">
        <v>7</v>
      </c>
      <c r="F111" s="16" t="s">
        <v>8</v>
      </c>
      <c r="G111" s="17" t="s">
        <v>19</v>
      </c>
    </row>
    <row r="112" spans="1:7">
      <c r="A112" s="18">
        <v>1</v>
      </c>
      <c r="B112" s="28" t="s">
        <v>24</v>
      </c>
      <c r="C112" s="29"/>
      <c r="D112" s="32" t="s">
        <v>12</v>
      </c>
      <c r="E112" s="21">
        <f>IF(C110=F112,0)</f>
        <v>0</v>
      </c>
      <c r="F112" s="21">
        <f>IF(C110=0,"",C110)</f>
        <v>7</v>
      </c>
      <c r="G112" s="27"/>
    </row>
    <row r="113" spans="1:7">
      <c r="A113" s="23">
        <v>2</v>
      </c>
      <c r="B113" s="30" t="s">
        <v>20</v>
      </c>
      <c r="C113" s="31"/>
      <c r="D113" s="32" t="s">
        <v>14</v>
      </c>
      <c r="E113" s="21">
        <f>IF(D113="","",IF(SUMPRODUCT(C111:C112=D113,D111:D112=G110)=1,VLOOKUP(C110,tablepts,F113+1)+10,VLOOKUP(C110,tablepts,F113+1)))</f>
        <v>1</v>
      </c>
      <c r="F113" s="24">
        <f t="shared" ref="F113:F118" si="14">IF(B113="","",F112-1)</f>
        <v>6</v>
      </c>
      <c r="G113" s="22"/>
    </row>
    <row r="114" spans="1:7">
      <c r="A114" s="23">
        <v>3</v>
      </c>
      <c r="B114" s="30" t="s">
        <v>23</v>
      </c>
      <c r="C114" s="31"/>
      <c r="D114" s="32" t="s">
        <v>12</v>
      </c>
      <c r="E114" s="21">
        <f>IF(D114="","",IF(SUMPRODUCT(C111:C113=D114,D111:D113=G110)=1,VLOOKUP(C110,tablepts,F114+1)+10,VLOOKUP(C110,tablepts,F114+1)))</f>
        <v>2</v>
      </c>
      <c r="F114" s="24">
        <f t="shared" si="14"/>
        <v>5</v>
      </c>
      <c r="G114" s="22"/>
    </row>
    <row r="115" spans="1:7">
      <c r="A115" s="23">
        <v>4</v>
      </c>
      <c r="B115" s="30" t="s">
        <v>10</v>
      </c>
      <c r="C115" s="31"/>
      <c r="D115" s="32" t="s">
        <v>10</v>
      </c>
      <c r="E115" s="21">
        <f>IF(D115="","",IF(SUMPRODUCT(C111:C114=D115,D111:D114=G110)=1,VLOOKUP(C110,tablepts,F115+1)+10,VLOOKUP(C110,tablepts,F115+1)))</f>
        <v>4</v>
      </c>
      <c r="F115" s="24">
        <f t="shared" si="14"/>
        <v>4</v>
      </c>
      <c r="G115" s="22"/>
    </row>
    <row r="116" spans="1:7">
      <c r="A116" s="23">
        <v>5</v>
      </c>
      <c r="B116" s="30" t="s">
        <v>14</v>
      </c>
      <c r="C116" s="31"/>
      <c r="D116" s="32" t="s">
        <v>14</v>
      </c>
      <c r="E116" s="21">
        <f>IF(D116="","",IF(SUMPRODUCT(C111:C115=D116,D111:D115=G110)=1,VLOOKUP(C110,tablepts,F116+1)+10,VLOOKUP(C110,tablepts,F116+1)))</f>
        <v>7</v>
      </c>
      <c r="F116" s="24">
        <f t="shared" si="14"/>
        <v>3</v>
      </c>
      <c r="G116" s="22"/>
    </row>
    <row r="117" spans="1:7">
      <c r="A117" s="23">
        <v>6</v>
      </c>
      <c r="B117" s="30" t="s">
        <v>9</v>
      </c>
      <c r="C117" s="31"/>
      <c r="D117" s="32" t="s">
        <v>9</v>
      </c>
      <c r="E117" s="21">
        <f>IF(D117="","",IF(SUMPRODUCT(C111:C116=D117,D111:D116=G110)=1,VLOOKUP(C110,tablepts,F117+1)+10,VLOOKUP(C110,tablepts,F117+1)))</f>
        <v>10</v>
      </c>
      <c r="F117" s="24">
        <f t="shared" si="14"/>
        <v>2</v>
      </c>
      <c r="G117" s="22"/>
    </row>
    <row r="118" spans="1:7">
      <c r="A118" s="23">
        <v>7</v>
      </c>
      <c r="B118" s="30" t="s">
        <v>12</v>
      </c>
      <c r="C118" s="31"/>
      <c r="D118" s="32" t="s">
        <v>12</v>
      </c>
      <c r="E118" s="21">
        <f>IF(D118="","",IF(SUMPRODUCT(C111:C117=D118,D111:D117=G110)=1,VLOOKUP(C110,tablepts,F118+1)+10,VLOOKUP(C110,tablepts,F118+1)))</f>
        <v>13</v>
      </c>
      <c r="F118" s="24">
        <f t="shared" si="14"/>
        <v>1</v>
      </c>
      <c r="G118" s="22"/>
    </row>
    <row r="119" spans="1:7" ht="15.75" thickBot="1"/>
    <row r="120" spans="1:7" ht="15.75" thickBot="1">
      <c r="A120" s="1"/>
      <c r="B120" s="2" t="s">
        <v>0</v>
      </c>
      <c r="C120" s="3" t="s">
        <v>1</v>
      </c>
      <c r="D120" s="4" t="s">
        <v>2</v>
      </c>
      <c r="E120" s="5"/>
      <c r="F120" s="6"/>
      <c r="G120" s="7" t="str">
        <f ca="1">IF(C121=0,"",VLOOKUP(RANDBETWEEN(1,C121),A123:B132,2,0))</f>
        <v>Brice</v>
      </c>
    </row>
    <row r="121" spans="1:7" ht="15.75" thickBot="1">
      <c r="A121" s="8"/>
      <c r="B121" s="26">
        <f>B110+7</f>
        <v>43159</v>
      </c>
      <c r="C121" s="3">
        <f>COUNTA(B123:B132)</f>
        <v>10</v>
      </c>
      <c r="D121" s="4">
        <v>9</v>
      </c>
      <c r="F121" s="11"/>
      <c r="G121" s="12"/>
    </row>
    <row r="122" spans="1:7">
      <c r="A122" s="8"/>
      <c r="B122" s="13" t="s">
        <v>4</v>
      </c>
      <c r="C122" s="14" t="s">
        <v>5</v>
      </c>
      <c r="D122" s="15" t="s">
        <v>6</v>
      </c>
      <c r="E122" s="16" t="s">
        <v>7</v>
      </c>
      <c r="F122" s="16" t="s">
        <v>8</v>
      </c>
      <c r="G122" s="17" t="s">
        <v>19</v>
      </c>
    </row>
    <row r="123" spans="1:7">
      <c r="A123" s="18">
        <v>1</v>
      </c>
      <c r="B123" s="28" t="s">
        <v>24</v>
      </c>
      <c r="C123" s="28" t="s">
        <v>24</v>
      </c>
      <c r="D123" s="20" t="str">
        <f>_xlfn.IFS(B123&lt;&gt;C123,C123,B123=C123,B123)</f>
        <v>Christian</v>
      </c>
      <c r="E123" s="21">
        <f>IF(C121=F123,0)</f>
        <v>0</v>
      </c>
      <c r="F123" s="21">
        <f>IF(C121=0,"",C121)</f>
        <v>10</v>
      </c>
      <c r="G123" s="27"/>
    </row>
    <row r="124" spans="1:7">
      <c r="A124" s="23">
        <v>2</v>
      </c>
      <c r="B124" s="30" t="s">
        <v>11</v>
      </c>
      <c r="C124" s="30" t="s">
        <v>11</v>
      </c>
      <c r="D124" s="20" t="str">
        <f t="shared" ref="D124:D132" si="15">_xlfn.IFS(B124&lt;&gt;C124,C124,B124=C124,B124)</f>
        <v>Nicolas</v>
      </c>
      <c r="E124" s="21">
        <f>IF(D124="","",IF(SUMPRODUCT(C122:C123=D124,D122:D123=G121)=1,VLOOKUP(C121,tablepts,F124+1)+10,VLOOKUP(C121,tablepts,F124+1)))</f>
        <v>1</v>
      </c>
      <c r="F124" s="24">
        <f t="shared" ref="F124:F132" si="16">IF(B124="","",F123-1)</f>
        <v>9</v>
      </c>
      <c r="G124" s="22"/>
    </row>
    <row r="125" spans="1:7">
      <c r="A125" s="23">
        <v>3</v>
      </c>
      <c r="B125" s="30" t="s">
        <v>13</v>
      </c>
      <c r="C125" s="30" t="s">
        <v>13</v>
      </c>
      <c r="D125" s="20" t="str">
        <f t="shared" si="15"/>
        <v>Alain</v>
      </c>
      <c r="E125" s="21">
        <f>IF(D125="","",IF(SUMPRODUCT(C122:C124=D125,D122:D124=G121)=1,VLOOKUP(C121,tablepts,F125+1)+10,VLOOKUP(C121,tablepts,F125+1)))</f>
        <v>2</v>
      </c>
      <c r="F125" s="24">
        <f t="shared" si="16"/>
        <v>8</v>
      </c>
      <c r="G125" s="22"/>
    </row>
    <row r="126" spans="1:7">
      <c r="A126" s="23">
        <v>4</v>
      </c>
      <c r="B126" s="30" t="s">
        <v>21</v>
      </c>
      <c r="C126" s="30" t="s">
        <v>21</v>
      </c>
      <c r="D126" s="20" t="str">
        <f t="shared" si="15"/>
        <v>Julien P</v>
      </c>
      <c r="E126" s="21">
        <f>IF(D126="","",IF(SUMPRODUCT(C122:C125=D126,D122:D125=G121)=1,VLOOKUP(C121,tablepts,F126+1)+10,VLOOKUP(C121,tablepts,F126+1)))</f>
        <v>4</v>
      </c>
      <c r="F126" s="24">
        <f t="shared" si="16"/>
        <v>7</v>
      </c>
      <c r="G126" s="22"/>
    </row>
    <row r="127" spans="1:7">
      <c r="A127" s="23">
        <v>5</v>
      </c>
      <c r="B127" s="30" t="s">
        <v>12</v>
      </c>
      <c r="C127" s="30" t="s">
        <v>12</v>
      </c>
      <c r="D127" s="20" t="str">
        <f t="shared" si="15"/>
        <v>Guillaume</v>
      </c>
      <c r="E127" s="21">
        <f>IF(D127="","",IF(SUMPRODUCT(C122:C126=D127,D122:D126=G121)=1,VLOOKUP(C121,tablepts,F127+1)+10,VLOOKUP(C121,tablepts,F127+1)))</f>
        <v>7</v>
      </c>
      <c r="F127" s="24">
        <f t="shared" si="16"/>
        <v>6</v>
      </c>
      <c r="G127" s="22"/>
    </row>
    <row r="128" spans="1:7">
      <c r="A128" s="23">
        <v>6</v>
      </c>
      <c r="B128" s="30" t="s">
        <v>14</v>
      </c>
      <c r="C128" s="30" t="s">
        <v>14</v>
      </c>
      <c r="D128" s="20" t="str">
        <f t="shared" si="15"/>
        <v>Quentin</v>
      </c>
      <c r="E128" s="21">
        <f>IF(D128="","",IF(SUMPRODUCT(C122:C127=D128,D122:D127=G121)=1,VLOOKUP(C121,tablepts,F128+1)+10,VLOOKUP(C121,tablepts,F128+1)))</f>
        <v>10</v>
      </c>
      <c r="F128" s="24">
        <f t="shared" si="16"/>
        <v>5</v>
      </c>
      <c r="G128" s="22"/>
    </row>
    <row r="129" spans="1:7">
      <c r="A129" s="23">
        <v>7</v>
      </c>
      <c r="B129" s="30" t="s">
        <v>16</v>
      </c>
      <c r="C129" s="30" t="s">
        <v>16</v>
      </c>
      <c r="D129" s="20" t="str">
        <f t="shared" si="15"/>
        <v>Julien L</v>
      </c>
      <c r="E129" s="21">
        <f>IF(D129="","",IF(SUMPRODUCT(C122:C128=D129,D122:D128=G121)=1,VLOOKUP(C121,tablepts,F129+1)+10,VLOOKUP(C121,tablepts,F129+1)))</f>
        <v>13</v>
      </c>
      <c r="F129" s="24">
        <f t="shared" si="16"/>
        <v>4</v>
      </c>
      <c r="G129" s="22"/>
    </row>
    <row r="130" spans="1:7">
      <c r="A130" s="23">
        <v>8</v>
      </c>
      <c r="B130" s="30" t="s">
        <v>15</v>
      </c>
      <c r="C130" s="30" t="s">
        <v>15</v>
      </c>
      <c r="D130" s="20" t="str">
        <f t="shared" si="15"/>
        <v>Nabil</v>
      </c>
      <c r="E130" s="21">
        <f>IF(D130="","",IF(SUMPRODUCT(C122:C129=D130,D122:D129=G121)=1,VLOOKUP(C121,tablepts,F130+1)+10,VLOOKUP(C121,tablepts,F130+1)))</f>
        <v>16</v>
      </c>
      <c r="F130" s="24">
        <f t="shared" si="16"/>
        <v>3</v>
      </c>
      <c r="G130" s="22"/>
    </row>
    <row r="131" spans="1:7">
      <c r="A131" s="23">
        <v>9</v>
      </c>
      <c r="B131" s="30" t="s">
        <v>9</v>
      </c>
      <c r="C131" s="30" t="s">
        <v>9</v>
      </c>
      <c r="D131" s="20" t="str">
        <f t="shared" si="15"/>
        <v>Brice</v>
      </c>
      <c r="E131" s="21">
        <f>IF(D131="","",IF(SUMPRODUCT(C122:C130=D131,D122:D130=G121)=1,VLOOKUP(C121,tablepts,F131+1)+10,VLOOKUP(C121,tablepts,F131+1)))</f>
        <v>19</v>
      </c>
      <c r="F131" s="24">
        <f t="shared" si="16"/>
        <v>2</v>
      </c>
      <c r="G131" s="22"/>
    </row>
    <row r="132" spans="1:7">
      <c r="A132" s="23">
        <v>10</v>
      </c>
      <c r="B132" s="30" t="s">
        <v>20</v>
      </c>
      <c r="C132" s="30" t="s">
        <v>20</v>
      </c>
      <c r="D132" s="20" t="str">
        <f t="shared" si="15"/>
        <v>Ammar</v>
      </c>
      <c r="E132" s="21">
        <f>IF(D132="","",IF(SUMPRODUCT(C122:C131=D132,D122:D131=G121)=1,VLOOKUP(C121,tablepts,F132+1)+10,VLOOKUP(C121,tablepts,F132+1)))</f>
        <v>21</v>
      </c>
      <c r="F132" s="24">
        <f t="shared" si="16"/>
        <v>1</v>
      </c>
      <c r="G132" s="22"/>
    </row>
    <row r="133" spans="1:7" ht="15.75" thickBot="1"/>
    <row r="134" spans="1:7" ht="15.75" thickBot="1">
      <c r="A134" s="1"/>
      <c r="B134" s="2" t="s">
        <v>0</v>
      </c>
      <c r="C134" s="3" t="s">
        <v>1</v>
      </c>
      <c r="D134" s="4" t="s">
        <v>2</v>
      </c>
      <c r="E134" s="5"/>
      <c r="F134" s="6"/>
      <c r="G134" s="7" t="str">
        <f ca="1">IF(C135=0,"",VLOOKUP(RANDBETWEEN(1,C135),A137:B146,2,0))</f>
        <v>Romain</v>
      </c>
    </row>
    <row r="135" spans="1:7" ht="15.75" thickBot="1">
      <c r="A135" s="8"/>
      <c r="B135" s="26">
        <f>B121+7</f>
        <v>43166</v>
      </c>
      <c r="C135" s="3">
        <f>COUNTA(B137:B146)</f>
        <v>10</v>
      </c>
      <c r="D135" s="4">
        <v>10</v>
      </c>
      <c r="F135" s="11"/>
      <c r="G135" s="12"/>
    </row>
    <row r="136" spans="1:7" ht="15.75" thickBot="1">
      <c r="A136" s="8"/>
      <c r="B136" s="13" t="s">
        <v>4</v>
      </c>
      <c r="C136" s="14" t="s">
        <v>5</v>
      </c>
      <c r="D136" s="15" t="s">
        <v>6</v>
      </c>
      <c r="E136" s="16" t="s">
        <v>7</v>
      </c>
      <c r="F136" s="16" t="s">
        <v>8</v>
      </c>
      <c r="G136" s="17" t="s">
        <v>19</v>
      </c>
    </row>
    <row r="137" spans="1:7">
      <c r="A137" s="18">
        <v>1</v>
      </c>
      <c r="B137" s="33" t="s">
        <v>12</v>
      </c>
      <c r="C137" s="34" t="s">
        <v>16</v>
      </c>
      <c r="D137" s="20" t="str">
        <f>_xlfn.IFS(B137&lt;&gt;C137,C137,B137=C137,B137)</f>
        <v>Julien L</v>
      </c>
      <c r="E137" s="21">
        <f>IF(C135=F137,0)</f>
        <v>0</v>
      </c>
      <c r="F137" s="21">
        <f>IF(C135=0,"",C135)</f>
        <v>10</v>
      </c>
      <c r="G137" s="27"/>
    </row>
    <row r="138" spans="1:7">
      <c r="A138" s="23">
        <v>2</v>
      </c>
      <c r="B138" s="35" t="s">
        <v>9</v>
      </c>
      <c r="C138" s="36" t="s">
        <v>10</v>
      </c>
      <c r="D138" s="20" t="str">
        <f t="shared" ref="D138:D146" si="17">_xlfn.IFS(B138&lt;&gt;C138,C138,B138=C138,B138)</f>
        <v>Laetitia</v>
      </c>
      <c r="E138" s="21">
        <f>IF(D138="","",IF(SUMPRODUCT(C136:C137=D138,D136:D137=G135)=1,VLOOKUP(C135,tablepts,F138+1)+10,VLOOKUP(C135,tablepts,F138+1)))</f>
        <v>1</v>
      </c>
      <c r="F138" s="24">
        <f t="shared" ref="F138:F146" si="18">IF(B138="","",F137-1)</f>
        <v>9</v>
      </c>
      <c r="G138" s="22"/>
    </row>
    <row r="139" spans="1:7">
      <c r="A139" s="23">
        <v>3</v>
      </c>
      <c r="B139" s="35" t="s">
        <v>16</v>
      </c>
      <c r="C139" s="36" t="s">
        <v>13</v>
      </c>
      <c r="D139" s="20" t="str">
        <f t="shared" si="17"/>
        <v>Alain</v>
      </c>
      <c r="E139" s="21">
        <f>IF(D139="","",IF(SUMPRODUCT(C136:C138=D139,D136:D138=G135)=1,VLOOKUP(C135,tablepts,F139+1)+10,VLOOKUP(C135,tablepts,F139+1)))</f>
        <v>2</v>
      </c>
      <c r="F139" s="24">
        <f t="shared" si="18"/>
        <v>8</v>
      </c>
      <c r="G139" s="22"/>
    </row>
    <row r="140" spans="1:7">
      <c r="A140" s="23">
        <v>4</v>
      </c>
      <c r="B140" s="35" t="s">
        <v>11</v>
      </c>
      <c r="C140" s="36" t="s">
        <v>20</v>
      </c>
      <c r="D140" s="20" t="str">
        <f t="shared" si="17"/>
        <v>Ammar</v>
      </c>
      <c r="E140" s="21">
        <f>IF(D140="","",IF(SUMPRODUCT(C136:C139=D140,D136:D139=G135)=1,VLOOKUP(C135,tablepts,F140+1)+10,VLOOKUP(C135,tablepts,F140+1)))</f>
        <v>4</v>
      </c>
      <c r="F140" s="24">
        <f t="shared" si="18"/>
        <v>7</v>
      </c>
      <c r="G140" s="22"/>
    </row>
    <row r="141" spans="1:7">
      <c r="A141" s="23">
        <v>5</v>
      </c>
      <c r="B141" s="35" t="s">
        <v>3</v>
      </c>
      <c r="C141" s="31" t="s">
        <v>3</v>
      </c>
      <c r="D141" s="20" t="str">
        <f t="shared" si="17"/>
        <v>Yonnel</v>
      </c>
      <c r="E141" s="21">
        <f>IF(D141="","",IF(SUMPRODUCT(C136:C140=D141,D136:D140=G135)=1,VLOOKUP(C135,tablepts,F141+1)+10,VLOOKUP(C135,tablepts,F141+1)))</f>
        <v>7</v>
      </c>
      <c r="F141" s="24">
        <f t="shared" si="18"/>
        <v>6</v>
      </c>
      <c r="G141" s="22"/>
    </row>
    <row r="142" spans="1:7">
      <c r="A142" s="23">
        <v>6</v>
      </c>
      <c r="B142" s="35" t="s">
        <v>23</v>
      </c>
      <c r="C142" s="31" t="s">
        <v>23</v>
      </c>
      <c r="D142" s="20" t="str">
        <f t="shared" si="17"/>
        <v>Eric</v>
      </c>
      <c r="E142" s="21">
        <f>IF(D142="","",IF(SUMPRODUCT(C136:C141=D142,D136:D141=G135)=1,VLOOKUP(C135,tablepts,F142+1)+10,VLOOKUP(C135,tablepts,F142+1)))</f>
        <v>10</v>
      </c>
      <c r="F142" s="24">
        <f t="shared" si="18"/>
        <v>5</v>
      </c>
      <c r="G142" s="22"/>
    </row>
    <row r="143" spans="1:7">
      <c r="A143" s="23">
        <v>7</v>
      </c>
      <c r="B143" s="35" t="s">
        <v>13</v>
      </c>
      <c r="C143" s="31" t="s">
        <v>13</v>
      </c>
      <c r="D143" s="20" t="str">
        <f t="shared" si="17"/>
        <v>Alain</v>
      </c>
      <c r="E143" s="21">
        <f>IF(D143="","",IF(SUMPRODUCT(C136:C142=D143,D136:D142=G135)=1,VLOOKUP(C135,tablepts,F143+1)+10,VLOOKUP(C135,tablepts,F143+1)))</f>
        <v>13</v>
      </c>
      <c r="F143" s="24">
        <f t="shared" si="18"/>
        <v>4</v>
      </c>
      <c r="G143" s="22"/>
    </row>
    <row r="144" spans="1:7">
      <c r="A144" s="23">
        <v>8</v>
      </c>
      <c r="B144" s="35" t="s">
        <v>10</v>
      </c>
      <c r="C144" s="31" t="s">
        <v>10</v>
      </c>
      <c r="D144" s="20" t="str">
        <f t="shared" si="17"/>
        <v>Laetitia</v>
      </c>
      <c r="E144" s="21">
        <f>IF(D144="","",IF(SUMPRODUCT(C136:C143=D144,D136:D143=G135)=1,VLOOKUP(C135,tablepts,F144+1)+10,VLOOKUP(C135,tablepts,F144+1)))</f>
        <v>16</v>
      </c>
      <c r="F144" s="24">
        <f t="shared" si="18"/>
        <v>3</v>
      </c>
      <c r="G144" s="22"/>
    </row>
    <row r="145" spans="1:7">
      <c r="A145" s="23">
        <v>9</v>
      </c>
      <c r="B145" s="35" t="s">
        <v>27</v>
      </c>
      <c r="C145" s="31" t="s">
        <v>27</v>
      </c>
      <c r="D145" s="20" t="str">
        <f t="shared" si="17"/>
        <v>Romain</v>
      </c>
      <c r="E145" s="21">
        <f>IF(D145="","",IF(SUMPRODUCT(C136:C144=D145,D136:D144=G135)=1,VLOOKUP(C135,tablepts,F145+1)+10,VLOOKUP(C135,tablepts,F145+1)))</f>
        <v>19</v>
      </c>
      <c r="F145" s="24">
        <f t="shared" si="18"/>
        <v>2</v>
      </c>
      <c r="G145" s="22"/>
    </row>
    <row r="146" spans="1:7">
      <c r="A146" s="23">
        <v>10</v>
      </c>
      <c r="B146" s="35" t="s">
        <v>20</v>
      </c>
      <c r="C146" s="31" t="s">
        <v>20</v>
      </c>
      <c r="D146" s="20" t="str">
        <f t="shared" si="17"/>
        <v>Ammar</v>
      </c>
      <c r="E146" s="21">
        <f>IF(D146="","",IF(SUMPRODUCT(C136:C145=D146,D136:D145=G135)=1,VLOOKUP(C135,tablepts,F146+1)+10,VLOOKUP(C135,tablepts,F146+1)))</f>
        <v>21</v>
      </c>
      <c r="F146" s="24">
        <f t="shared" si="18"/>
        <v>1</v>
      </c>
      <c r="G146" s="22"/>
    </row>
    <row r="147" spans="1:7" ht="15.75" thickBot="1"/>
    <row r="148" spans="1:7" ht="15.75" thickBot="1">
      <c r="A148" s="1"/>
      <c r="B148" s="2" t="s">
        <v>0</v>
      </c>
      <c r="C148" s="3" t="s">
        <v>1</v>
      </c>
      <c r="D148" s="4" t="s">
        <v>2</v>
      </c>
      <c r="E148" s="5"/>
      <c r="F148" s="6"/>
      <c r="G148" s="7" t="str">
        <f ca="1">IF(C149=0,"",VLOOKUP(RANDBETWEEN(1,C149),A151:B162,2,0))</f>
        <v>Christian</v>
      </c>
    </row>
    <row r="149" spans="1:7" ht="15.75" thickBot="1">
      <c r="A149" s="8"/>
      <c r="B149" s="26">
        <f>B135+7</f>
        <v>43173</v>
      </c>
      <c r="C149" s="3">
        <f>COUNTA(B151:B162)</f>
        <v>12</v>
      </c>
      <c r="D149" s="4">
        <v>11</v>
      </c>
      <c r="F149" s="11"/>
      <c r="G149" s="12"/>
    </row>
    <row r="150" spans="1:7">
      <c r="A150" s="8"/>
      <c r="B150" s="13" t="s">
        <v>4</v>
      </c>
      <c r="C150" s="14" t="s">
        <v>5</v>
      </c>
      <c r="D150" s="15" t="s">
        <v>6</v>
      </c>
      <c r="E150" s="16" t="s">
        <v>7</v>
      </c>
      <c r="F150" s="16" t="s">
        <v>8</v>
      </c>
      <c r="G150" s="17" t="s">
        <v>19</v>
      </c>
    </row>
    <row r="151" spans="1:7">
      <c r="A151" s="18">
        <v>1</v>
      </c>
      <c r="B151" s="28" t="s">
        <v>24</v>
      </c>
      <c r="C151" s="29" t="s">
        <v>13</v>
      </c>
      <c r="D151" s="20" t="str">
        <f>_xlfn.IFS(B151&lt;&gt;C151,C151,B151=C151,B151)</f>
        <v>Alain</v>
      </c>
      <c r="E151" s="21">
        <f>IF(C149=F151,0)</f>
        <v>0</v>
      </c>
      <c r="F151" s="21">
        <f>IF(C149=0,"",C149)</f>
        <v>12</v>
      </c>
      <c r="G151" s="27"/>
    </row>
    <row r="152" spans="1:7">
      <c r="A152" s="23">
        <v>2</v>
      </c>
      <c r="B152" s="30" t="s">
        <v>12</v>
      </c>
      <c r="C152" s="31" t="s">
        <v>14</v>
      </c>
      <c r="D152" s="20" t="str">
        <f t="shared" ref="D152:D162" si="19">_xlfn.IFS(B152&lt;&gt;C152,C152,B152=C152,B152)</f>
        <v>Quentin</v>
      </c>
      <c r="E152" s="21">
        <f>IF(D152="","",IF(SUMPRODUCT(C150:C151=D152,D150:D151=G149)=1,VLOOKUP(C149,tablepts,F152+1)+10,VLOOKUP(C149,tablepts,F152+1)))</f>
        <v>1</v>
      </c>
      <c r="F152" s="24">
        <f t="shared" ref="F152:F162" si="20">IF(B152="","",F151-1)</f>
        <v>11</v>
      </c>
      <c r="G152" s="22"/>
    </row>
    <row r="153" spans="1:7">
      <c r="A153" s="23">
        <v>3</v>
      </c>
      <c r="B153" s="30" t="s">
        <v>9</v>
      </c>
      <c r="C153" s="31" t="s">
        <v>20</v>
      </c>
      <c r="D153" s="20" t="str">
        <f t="shared" si="19"/>
        <v>Ammar</v>
      </c>
      <c r="E153" s="21">
        <f>IF(D153="","",IF(SUMPRODUCT(C150:C152=D153,D150:D152=G149)=1,VLOOKUP(C149,tablepts,F153+1)+10,VLOOKUP(C149,tablepts,F153+1)))</f>
        <v>2</v>
      </c>
      <c r="F153" s="24">
        <f t="shared" si="20"/>
        <v>10</v>
      </c>
      <c r="G153" s="22"/>
    </row>
    <row r="154" spans="1:7">
      <c r="A154" s="23">
        <v>4</v>
      </c>
      <c r="B154" s="30" t="s">
        <v>10</v>
      </c>
      <c r="C154" s="31" t="s">
        <v>27</v>
      </c>
      <c r="D154" s="20" t="str">
        <f t="shared" si="19"/>
        <v>Romain</v>
      </c>
      <c r="E154" s="21">
        <f>IF(D154="","",IF(SUMPRODUCT(C150:C153=D154,D150:D153=G149)=1,VLOOKUP(C149,tablepts,F154+1)+10,VLOOKUP(C149,tablepts,F154+1)))</f>
        <v>4</v>
      </c>
      <c r="F154" s="24">
        <f t="shared" si="20"/>
        <v>9</v>
      </c>
      <c r="G154" s="22"/>
    </row>
    <row r="155" spans="1:7">
      <c r="A155" s="23">
        <v>5</v>
      </c>
      <c r="B155" s="30" t="s">
        <v>20</v>
      </c>
      <c r="C155" s="31" t="s">
        <v>16</v>
      </c>
      <c r="D155" s="20" t="str">
        <f t="shared" si="19"/>
        <v>Julien L</v>
      </c>
      <c r="E155" s="21">
        <f>IF(D155="","",IF(SUMPRODUCT(C150:C154=D155,D150:D154=G149)=1,VLOOKUP(C149,tablepts,F155+1)+10,VLOOKUP(C149,tablepts,F155+1)))</f>
        <v>7</v>
      </c>
      <c r="F155" s="24">
        <f t="shared" si="20"/>
        <v>8</v>
      </c>
      <c r="G155" s="22"/>
    </row>
    <row r="156" spans="1:7">
      <c r="A156" s="23">
        <v>6</v>
      </c>
      <c r="B156" s="30" t="s">
        <v>3</v>
      </c>
      <c r="C156" s="31" t="s">
        <v>3</v>
      </c>
      <c r="D156" s="20" t="str">
        <f t="shared" si="19"/>
        <v>Yonnel</v>
      </c>
      <c r="E156" s="21">
        <f>IF(D156="","",IF(SUMPRODUCT(C150:C155=D156,D150:D155=G149)=1,VLOOKUP(C149,tablepts,F156+1)+10,VLOOKUP(C149,tablepts,F156+1)))</f>
        <v>10</v>
      </c>
      <c r="F156" s="24">
        <f t="shared" si="20"/>
        <v>7</v>
      </c>
      <c r="G156" s="22"/>
    </row>
    <row r="157" spans="1:7">
      <c r="A157" s="23">
        <v>7</v>
      </c>
      <c r="B157" s="30" t="s">
        <v>23</v>
      </c>
      <c r="C157" s="31" t="s">
        <v>23</v>
      </c>
      <c r="D157" s="20" t="str">
        <f t="shared" si="19"/>
        <v>Eric</v>
      </c>
      <c r="E157" s="21">
        <f>IF(D157="","",IF(SUMPRODUCT(C150:C156=D157,D150:D156=G149)=1,VLOOKUP(C149,tablepts,F157+1)+10,VLOOKUP(C149,tablepts,F157+1)))</f>
        <v>13</v>
      </c>
      <c r="F157" s="24">
        <f t="shared" si="20"/>
        <v>6</v>
      </c>
      <c r="G157" s="22"/>
    </row>
    <row r="158" spans="1:7">
      <c r="A158" s="23">
        <v>8</v>
      </c>
      <c r="B158" s="30" t="s">
        <v>16</v>
      </c>
      <c r="C158" s="31" t="s">
        <v>16</v>
      </c>
      <c r="D158" s="20" t="str">
        <f t="shared" si="19"/>
        <v>Julien L</v>
      </c>
      <c r="E158" s="21">
        <f>IF(D158="","",IF(SUMPRODUCT(C150:C157=D158,D150:D157=G149)=1,VLOOKUP(C149,tablepts,F158+1)+10,VLOOKUP(C149,tablepts,F158+1)))</f>
        <v>16</v>
      </c>
      <c r="F158" s="24">
        <f t="shared" si="20"/>
        <v>5</v>
      </c>
      <c r="G158" s="22"/>
    </row>
    <row r="159" spans="1:7">
      <c r="A159" s="23">
        <v>9</v>
      </c>
      <c r="B159" s="30" t="s">
        <v>14</v>
      </c>
      <c r="C159" s="31" t="s">
        <v>14</v>
      </c>
      <c r="D159" s="20" t="str">
        <f t="shared" si="19"/>
        <v>Quentin</v>
      </c>
      <c r="E159" s="21">
        <f>IF(D159="","",IF(SUMPRODUCT(C150:C158=D159,D150:D158=G149)=1,VLOOKUP(C149,tablepts,F159+1)+10,VLOOKUP(C149,tablepts,F159+1)))</f>
        <v>19</v>
      </c>
      <c r="F159" s="24">
        <f t="shared" si="20"/>
        <v>4</v>
      </c>
      <c r="G159" s="22"/>
    </row>
    <row r="160" spans="1:7">
      <c r="A160" s="23">
        <v>10</v>
      </c>
      <c r="B160" s="30" t="s">
        <v>11</v>
      </c>
      <c r="C160" s="31" t="s">
        <v>11</v>
      </c>
      <c r="D160" s="20" t="str">
        <f t="shared" si="19"/>
        <v>Nicolas</v>
      </c>
      <c r="E160" s="21">
        <f>IF(D160="","",IF(SUMPRODUCT(C150:C159=D160,D150:D159=G149)=1,VLOOKUP(C149,tablepts,F160+1)+10,VLOOKUP(C149,tablepts,F160+1)))</f>
        <v>21</v>
      </c>
      <c r="F160" s="24">
        <f t="shared" si="20"/>
        <v>3</v>
      </c>
      <c r="G160" s="22"/>
    </row>
    <row r="161" spans="1:7">
      <c r="A161" s="23">
        <v>11</v>
      </c>
      <c r="B161" s="30" t="s">
        <v>13</v>
      </c>
      <c r="C161" s="31" t="s">
        <v>13</v>
      </c>
      <c r="D161" s="20" t="str">
        <f t="shared" si="19"/>
        <v>Alain</v>
      </c>
      <c r="E161" s="21">
        <f>IF(D161="","",IF(SUMPRODUCT(C150:C160=D161,D150:D160=G149)=1,VLOOKUP(C149,tablepts,F161+1)+10,VLOOKUP(C149,tablepts,F161+1)))</f>
        <v>25</v>
      </c>
      <c r="F161" s="24">
        <f t="shared" si="20"/>
        <v>2</v>
      </c>
      <c r="G161" s="22"/>
    </row>
    <row r="162" spans="1:7">
      <c r="A162" s="23">
        <v>12</v>
      </c>
      <c r="B162" s="30" t="s">
        <v>27</v>
      </c>
      <c r="C162" s="31" t="s">
        <v>27</v>
      </c>
      <c r="D162" s="20" t="str">
        <f t="shared" si="19"/>
        <v>Romain</v>
      </c>
      <c r="E162" s="21">
        <f>IF(D162="","",IF(SUMPRODUCT(C150:C161=D162,D150:D161=G149)=1,VLOOKUP(C149,tablepts,F162+1)+10,VLOOKUP(C149,tablepts,F162+1)))</f>
        <v>29</v>
      </c>
      <c r="F162" s="24">
        <f t="shared" si="20"/>
        <v>1</v>
      </c>
      <c r="G162" s="22"/>
    </row>
    <row r="163" spans="1:7" ht="15.75" thickBot="1"/>
    <row r="164" spans="1:7" ht="15.75" thickBot="1">
      <c r="A164" s="1"/>
      <c r="B164" s="2" t="s">
        <v>0</v>
      </c>
      <c r="C164" s="3" t="s">
        <v>1</v>
      </c>
      <c r="D164" s="4" t="s">
        <v>2</v>
      </c>
      <c r="E164" s="5"/>
      <c r="F164" s="6"/>
      <c r="G164" s="7" t="str">
        <f ca="1">IF(C165=0,"",VLOOKUP(RANDBETWEEN(1,C165),A167:B177,2,0))</f>
        <v>Christian</v>
      </c>
    </row>
    <row r="165" spans="1:7" ht="15.75" thickBot="1">
      <c r="A165" s="8"/>
      <c r="B165" s="26">
        <f>B149+7</f>
        <v>43180</v>
      </c>
      <c r="C165" s="3">
        <f>COUNTA(B167:B177)</f>
        <v>11</v>
      </c>
      <c r="D165" s="4">
        <v>12</v>
      </c>
      <c r="F165" s="11"/>
      <c r="G165" s="12"/>
    </row>
    <row r="166" spans="1:7">
      <c r="A166" s="8"/>
      <c r="B166" s="13" t="s">
        <v>4</v>
      </c>
      <c r="C166" s="14" t="s">
        <v>5</v>
      </c>
      <c r="D166" s="15" t="s">
        <v>6</v>
      </c>
      <c r="E166" s="16" t="s">
        <v>7</v>
      </c>
      <c r="F166" s="16" t="s">
        <v>8</v>
      </c>
      <c r="G166" s="17" t="s">
        <v>19</v>
      </c>
    </row>
    <row r="167" spans="1:7">
      <c r="A167" s="18">
        <v>1</v>
      </c>
      <c r="B167" s="28" t="s">
        <v>10</v>
      </c>
      <c r="C167" s="29" t="s">
        <v>14</v>
      </c>
      <c r="D167" s="20" t="str">
        <f>_xlfn.IFS(B167&lt;&gt;C167,C167,B167=C167,B167)</f>
        <v>Quentin</v>
      </c>
      <c r="E167" s="21">
        <f>IF(C165=F167,0)</f>
        <v>0</v>
      </c>
      <c r="F167" s="21">
        <f>IF(C165=0,"",C165)</f>
        <v>11</v>
      </c>
      <c r="G167" s="27"/>
    </row>
    <row r="168" spans="1:7">
      <c r="A168" s="23">
        <v>2</v>
      </c>
      <c r="B168" s="30" t="s">
        <v>20</v>
      </c>
      <c r="C168" s="31" t="s">
        <v>14</v>
      </c>
      <c r="D168" s="20" t="str">
        <f t="shared" ref="D168:D177" si="21">_xlfn.IFS(B168&lt;&gt;C168,C168,B168=C168,B168)</f>
        <v>Quentin</v>
      </c>
      <c r="E168" s="21">
        <f>IF(D168="","",IF(SUMPRODUCT(C166:C167=D168,D166:D167=G165)=1,VLOOKUP(C165,tablepts,F168+1)+10,VLOOKUP(C165,tablepts,F168+1)))</f>
        <v>1</v>
      </c>
      <c r="F168" s="24">
        <f t="shared" ref="F168:F177" si="22">IF(B168="","",F167-1)</f>
        <v>10</v>
      </c>
      <c r="G168" s="22"/>
    </row>
    <row r="169" spans="1:7">
      <c r="A169" s="23">
        <v>3</v>
      </c>
      <c r="B169" s="30" t="s">
        <v>12</v>
      </c>
      <c r="C169" s="31" t="s">
        <v>28</v>
      </c>
      <c r="D169" s="20" t="str">
        <f t="shared" si="21"/>
        <v>Jullien L</v>
      </c>
      <c r="E169" s="21">
        <f>IF(D169="","",IF(SUMPRODUCT(C166:C168=D169,D166:D168=G165)=1,VLOOKUP(C165,tablepts,F169+1)+10,VLOOKUP(C165,tablepts,F169+1)))</f>
        <v>2</v>
      </c>
      <c r="F169" s="24">
        <f t="shared" si="22"/>
        <v>9</v>
      </c>
      <c r="G169" s="22"/>
    </row>
    <row r="170" spans="1:7">
      <c r="A170" s="23">
        <v>4</v>
      </c>
      <c r="B170" s="30" t="s">
        <v>24</v>
      </c>
      <c r="C170" s="31" t="s">
        <v>24</v>
      </c>
      <c r="D170" s="20" t="str">
        <f t="shared" si="21"/>
        <v>Christian</v>
      </c>
      <c r="E170" s="21">
        <f>IF(D170="","",IF(SUMPRODUCT(C166:C169=D170,D166:D169=G165)=1,VLOOKUP(C165,tablepts,F170+1)+10,VLOOKUP(C165,tablepts,F170+1)))</f>
        <v>4</v>
      </c>
      <c r="F170" s="24">
        <f t="shared" si="22"/>
        <v>8</v>
      </c>
      <c r="G170" s="22"/>
    </row>
    <row r="171" spans="1:7">
      <c r="A171" s="23">
        <v>5</v>
      </c>
      <c r="B171" s="30" t="s">
        <v>3</v>
      </c>
      <c r="C171" s="31" t="s">
        <v>3</v>
      </c>
      <c r="D171" s="20" t="str">
        <f t="shared" si="21"/>
        <v>Yonnel</v>
      </c>
      <c r="E171" s="21">
        <f>IF(D171="","",IF(SUMPRODUCT(C166:C170=D171,D166:D170=G165)=1,VLOOKUP(C165,tablepts,F171+1)+10,VLOOKUP(C165,tablepts,F171+1)))</f>
        <v>7</v>
      </c>
      <c r="F171" s="24">
        <f t="shared" si="22"/>
        <v>7</v>
      </c>
      <c r="G171" s="22"/>
    </row>
    <row r="172" spans="1:7">
      <c r="A172" s="23">
        <v>6</v>
      </c>
      <c r="B172" s="30" t="s">
        <v>11</v>
      </c>
      <c r="C172" s="31" t="s">
        <v>11</v>
      </c>
      <c r="D172" s="20" t="str">
        <f t="shared" si="21"/>
        <v>Nicolas</v>
      </c>
      <c r="E172" s="21">
        <f>IF(D172="","",IF(SUMPRODUCT(C166:C171=D172,D166:D171=G165)=1,VLOOKUP(C165,tablepts,F172+1)+10,VLOOKUP(C165,tablepts,F172+1)))</f>
        <v>10</v>
      </c>
      <c r="F172" s="24">
        <f t="shared" si="22"/>
        <v>6</v>
      </c>
      <c r="G172" s="22"/>
    </row>
    <row r="173" spans="1:7">
      <c r="A173" s="23">
        <v>7</v>
      </c>
      <c r="B173" s="30" t="s">
        <v>9</v>
      </c>
      <c r="C173" s="31" t="s">
        <v>9</v>
      </c>
      <c r="D173" s="20" t="str">
        <f t="shared" si="21"/>
        <v>Brice</v>
      </c>
      <c r="E173" s="21">
        <f>IF(D173="","",IF(SUMPRODUCT(C166:C172=D173,D166:D172=G165)=1,VLOOKUP(C165,tablepts,F173+1)+10,VLOOKUP(C165,tablepts,F173+1)))</f>
        <v>13</v>
      </c>
      <c r="F173" s="24">
        <f t="shared" si="22"/>
        <v>5</v>
      </c>
      <c r="G173" s="22"/>
    </row>
    <row r="174" spans="1:7">
      <c r="A174" s="23">
        <v>8</v>
      </c>
      <c r="B174" s="30" t="s">
        <v>16</v>
      </c>
      <c r="C174" s="31" t="s">
        <v>16</v>
      </c>
      <c r="D174" s="20" t="str">
        <f t="shared" si="21"/>
        <v>Julien L</v>
      </c>
      <c r="E174" s="21">
        <f>IF(D174="","",IF(SUMPRODUCT(C166:C173=D174,D166:D173=G165)=1,VLOOKUP(C165,tablepts,F174+1)+10,VLOOKUP(C165,tablepts,F174+1))+3)</f>
        <v>19</v>
      </c>
      <c r="F174" s="24">
        <f t="shared" si="22"/>
        <v>4</v>
      </c>
      <c r="G174" s="22"/>
    </row>
    <row r="175" spans="1:7">
      <c r="A175" s="23">
        <v>9</v>
      </c>
      <c r="B175" s="30" t="s">
        <v>23</v>
      </c>
      <c r="C175" s="31" t="s">
        <v>23</v>
      </c>
      <c r="D175" s="20" t="str">
        <f t="shared" si="21"/>
        <v>Eric</v>
      </c>
      <c r="E175" s="21">
        <f>IF(D175="","",IF(SUMPRODUCT(C166:C174=D175,D166:D174=G165)=1,VLOOKUP(C165,tablepts,F175+1)+10,VLOOKUP(C165,tablepts,F175+1)))</f>
        <v>19</v>
      </c>
      <c r="F175" s="24">
        <f t="shared" si="22"/>
        <v>3</v>
      </c>
      <c r="G175" s="22"/>
    </row>
    <row r="176" spans="1:7">
      <c r="A176" s="23">
        <v>10</v>
      </c>
      <c r="B176" s="30" t="s">
        <v>27</v>
      </c>
      <c r="C176" s="31" t="s">
        <v>27</v>
      </c>
      <c r="D176" s="20" t="str">
        <f t="shared" si="21"/>
        <v>Romain</v>
      </c>
      <c r="E176" s="21">
        <f>IF(D176="","",IF(SUMPRODUCT(C166:C175=D176,D166:D175=G165)=1,VLOOKUP(C165,tablepts,F176+1)+10,VLOOKUP(C165,tablepts,F176+1)))</f>
        <v>21</v>
      </c>
      <c r="F176" s="24">
        <f t="shared" si="22"/>
        <v>2</v>
      </c>
      <c r="G176" s="22"/>
    </row>
    <row r="177" spans="1:7">
      <c r="A177" s="23">
        <v>11</v>
      </c>
      <c r="B177" s="30" t="s">
        <v>14</v>
      </c>
      <c r="C177" s="31" t="s">
        <v>14</v>
      </c>
      <c r="D177" s="20" t="str">
        <f t="shared" si="21"/>
        <v>Quentin</v>
      </c>
      <c r="E177" s="21">
        <f>IF(D177="","",IF(SUMPRODUCT(C166:C176=D177,D166:D176=G165)=1,VLOOKUP(C165,tablepts,F177+1)+10,VLOOKUP(C165,tablepts,F177+1)))</f>
        <v>25</v>
      </c>
      <c r="F177" s="24">
        <f t="shared" si="22"/>
        <v>1</v>
      </c>
      <c r="G177" s="22"/>
    </row>
    <row r="178" spans="1:7" ht="15.75" thickBot="1"/>
    <row r="179" spans="1:7" ht="15.75" thickBot="1">
      <c r="A179" s="1"/>
      <c r="B179" s="2" t="s">
        <v>0</v>
      </c>
      <c r="C179" s="3" t="s">
        <v>1</v>
      </c>
      <c r="D179" s="4" t="s">
        <v>2</v>
      </c>
      <c r="E179" s="5"/>
      <c r="F179" s="6"/>
      <c r="G179" s="7" t="str">
        <f ca="1">IF(C180=0,"",VLOOKUP(RANDBETWEEN(1,C180),A182:B194,2,0))</f>
        <v>Romain</v>
      </c>
    </row>
    <row r="180" spans="1:7" ht="15.75" thickBot="1">
      <c r="A180" s="8"/>
      <c r="B180" s="26">
        <f>B165+7</f>
        <v>43187</v>
      </c>
      <c r="C180" s="3">
        <f>COUNTA(B182:B194)</f>
        <v>13</v>
      </c>
      <c r="D180" s="4">
        <v>5</v>
      </c>
      <c r="F180" s="11"/>
      <c r="G180" s="12"/>
    </row>
    <row r="181" spans="1:7">
      <c r="A181" s="8"/>
      <c r="B181" s="13" t="s">
        <v>4</v>
      </c>
      <c r="C181" s="14" t="s">
        <v>5</v>
      </c>
      <c r="D181" s="15" t="s">
        <v>6</v>
      </c>
      <c r="E181" s="16" t="s">
        <v>7</v>
      </c>
      <c r="F181" s="16" t="s">
        <v>8</v>
      </c>
      <c r="G181" s="17" t="s">
        <v>19</v>
      </c>
    </row>
    <row r="182" spans="1:7">
      <c r="A182" s="18">
        <v>1</v>
      </c>
      <c r="B182" s="28" t="s">
        <v>24</v>
      </c>
      <c r="C182" s="28" t="s">
        <v>24</v>
      </c>
      <c r="D182" s="20" t="str">
        <f>_xlfn.IFS(B182&lt;&gt;C182,C182,B182=C182,B182)</f>
        <v>Christian</v>
      </c>
      <c r="E182" s="21">
        <f>IF(C180=F182,0)</f>
        <v>0</v>
      </c>
      <c r="F182" s="21">
        <f>IF(C180=0,"",C180)</f>
        <v>13</v>
      </c>
      <c r="G182" s="27"/>
    </row>
    <row r="183" spans="1:7">
      <c r="A183" s="23">
        <v>2</v>
      </c>
      <c r="B183" s="30" t="s">
        <v>10</v>
      </c>
      <c r="C183" s="30" t="s">
        <v>10</v>
      </c>
      <c r="D183" s="20" t="str">
        <f t="shared" ref="D183:D194" si="23">_xlfn.IFS(B183&lt;&gt;C183,C183,B183=C183,B183)</f>
        <v>Laetitia</v>
      </c>
      <c r="E183" s="21">
        <f>IF(D183="","",IF(SUMPRODUCT(C181:C182=D183,D181:D182=G180)=1,VLOOKUP(C180,tablepts,F183+1)+10,VLOOKUP(C180,tablepts,F183+1)))</f>
        <v>1</v>
      </c>
      <c r="F183" s="24">
        <f t="shared" ref="F183:F194" si="24">IF(B183="","",F182-1)</f>
        <v>12</v>
      </c>
      <c r="G183" s="22"/>
    </row>
    <row r="184" spans="1:7">
      <c r="A184" s="23">
        <v>3</v>
      </c>
      <c r="B184" s="30" t="s">
        <v>13</v>
      </c>
      <c r="C184" s="30" t="s">
        <v>13</v>
      </c>
      <c r="D184" s="20" t="str">
        <f t="shared" si="23"/>
        <v>Alain</v>
      </c>
      <c r="E184" s="21">
        <f>IF(D184="","",IF(SUMPRODUCT(C181:C183=D184,D181:D183=G180)=1,VLOOKUP(C180,tablepts,F184+1)+10,VLOOKUP(C180,tablepts,F184+1)))</f>
        <v>2</v>
      </c>
      <c r="F184" s="24">
        <f t="shared" si="24"/>
        <v>11</v>
      </c>
      <c r="G184" s="22"/>
    </row>
    <row r="185" spans="1:7">
      <c r="A185" s="23">
        <v>4</v>
      </c>
      <c r="B185" s="30" t="s">
        <v>15</v>
      </c>
      <c r="C185" s="30" t="s">
        <v>15</v>
      </c>
      <c r="D185" s="20" t="str">
        <f t="shared" si="23"/>
        <v>Nabil</v>
      </c>
      <c r="E185" s="21">
        <f>IF(D185="","",IF(SUMPRODUCT(C181:C184=D185,D181:D184=G180)=1,VLOOKUP(C180,tablepts,F185+1)+10,VLOOKUP(C180,tablepts,F185+1)))</f>
        <v>4</v>
      </c>
      <c r="F185" s="24">
        <f t="shared" si="24"/>
        <v>10</v>
      </c>
      <c r="G185" s="22"/>
    </row>
    <row r="186" spans="1:7">
      <c r="A186" s="23">
        <v>5</v>
      </c>
      <c r="B186" s="30" t="s">
        <v>14</v>
      </c>
      <c r="C186" s="30" t="s">
        <v>14</v>
      </c>
      <c r="D186" s="20" t="str">
        <f t="shared" si="23"/>
        <v>Quentin</v>
      </c>
      <c r="E186" s="21">
        <f>IF(D186="","",IF(SUMPRODUCT(C181:C185=D186,D181:D185=G180)=1,VLOOKUP(C180,tablepts,F186+1)+10,VLOOKUP(C180,tablepts,F186+1)))</f>
        <v>7</v>
      </c>
      <c r="F186" s="24">
        <f t="shared" si="24"/>
        <v>9</v>
      </c>
      <c r="G186" s="22"/>
    </row>
    <row r="187" spans="1:7">
      <c r="A187" s="23">
        <v>6</v>
      </c>
      <c r="B187" s="30" t="s">
        <v>27</v>
      </c>
      <c r="C187" s="30" t="s">
        <v>27</v>
      </c>
      <c r="D187" s="20" t="str">
        <f t="shared" si="23"/>
        <v>Romain</v>
      </c>
      <c r="E187" s="21">
        <f>IF(D187="","",IF(SUMPRODUCT(C181:C186=D187,D181:D186=G180)=1,VLOOKUP(C180,tablepts,F187+1)+10,VLOOKUP(C180,tablepts,F187+1)))</f>
        <v>10</v>
      </c>
      <c r="F187" s="24">
        <f t="shared" si="24"/>
        <v>8</v>
      </c>
      <c r="G187" s="22"/>
    </row>
    <row r="188" spans="1:7">
      <c r="A188" s="23">
        <v>7</v>
      </c>
      <c r="B188" s="30" t="s">
        <v>3</v>
      </c>
      <c r="C188" s="30" t="s">
        <v>3</v>
      </c>
      <c r="D188" s="20" t="str">
        <f t="shared" si="23"/>
        <v>Yonnel</v>
      </c>
      <c r="E188" s="21">
        <f>IF(D188="","",IF(SUMPRODUCT(C181:C187=D188,D181:D187=G180)=1,VLOOKUP(C180,tablepts,F188+1)+10,VLOOKUP(C180,tablepts,F188+1)))</f>
        <v>13</v>
      </c>
      <c r="F188" s="24">
        <f t="shared" si="24"/>
        <v>7</v>
      </c>
      <c r="G188" s="22"/>
    </row>
    <row r="189" spans="1:7">
      <c r="A189" s="23">
        <v>8</v>
      </c>
      <c r="B189" s="30" t="s">
        <v>23</v>
      </c>
      <c r="C189" s="30" t="s">
        <v>23</v>
      </c>
      <c r="D189" s="20" t="str">
        <f t="shared" si="23"/>
        <v>Eric</v>
      </c>
      <c r="E189" s="21">
        <f>IF(D189="","",IF(SUMPRODUCT(C181:C188=D189,D181:D188=G180)=1,VLOOKUP(C180,tablepts,F189+1)+10,VLOOKUP(C180,tablepts,F189+1)))</f>
        <v>16</v>
      </c>
      <c r="F189" s="24">
        <f t="shared" si="24"/>
        <v>6</v>
      </c>
      <c r="G189" s="22"/>
    </row>
    <row r="190" spans="1:7">
      <c r="A190" s="23">
        <v>9</v>
      </c>
      <c r="B190" s="30" t="s">
        <v>11</v>
      </c>
      <c r="C190" s="30" t="s">
        <v>11</v>
      </c>
      <c r="D190" s="20" t="str">
        <f t="shared" si="23"/>
        <v>Nicolas</v>
      </c>
      <c r="E190" s="21">
        <f>IF(D190="","",IF(SUMPRODUCT(C181:C189=D190,D181:D189=G180)=1,VLOOKUP(C180,tablepts,F190+1)+10,VLOOKUP(C180,tablepts,F190+1)))</f>
        <v>19</v>
      </c>
      <c r="F190" s="24">
        <f t="shared" si="24"/>
        <v>5</v>
      </c>
      <c r="G190" s="22"/>
    </row>
    <row r="191" spans="1:7">
      <c r="A191" s="23">
        <v>10</v>
      </c>
      <c r="B191" s="30" t="s">
        <v>12</v>
      </c>
      <c r="C191" s="30" t="s">
        <v>12</v>
      </c>
      <c r="D191" s="20" t="str">
        <f t="shared" si="23"/>
        <v>Guillaume</v>
      </c>
      <c r="E191" s="21">
        <f>IF(D191="","",IF(SUMPRODUCT(C181:C190=D191,D181:D190=G180)=1,VLOOKUP(C180,tablepts,F191+1)+10,VLOOKUP(C180,tablepts,F191+1)))</f>
        <v>21</v>
      </c>
      <c r="F191" s="24">
        <f t="shared" si="24"/>
        <v>4</v>
      </c>
      <c r="G191" s="22"/>
    </row>
    <row r="192" spans="1:7">
      <c r="A192" s="23">
        <v>11</v>
      </c>
      <c r="B192" s="30" t="s">
        <v>20</v>
      </c>
      <c r="C192" s="30" t="s">
        <v>20</v>
      </c>
      <c r="D192" s="20" t="str">
        <f t="shared" si="23"/>
        <v>Ammar</v>
      </c>
      <c r="E192" s="21">
        <f>IF(D192="","",IF(SUMPRODUCT(C181:C191=D192,D181:D191=G180)=1,VLOOKUP(C180,tablepts,F192+1)+10,VLOOKUP(C180,tablepts,F192+1)))</f>
        <v>25</v>
      </c>
      <c r="F192" s="24">
        <f t="shared" si="24"/>
        <v>3</v>
      </c>
      <c r="G192" s="22"/>
    </row>
    <row r="193" spans="1:7">
      <c r="A193" s="23">
        <v>12</v>
      </c>
      <c r="B193" s="30" t="s">
        <v>9</v>
      </c>
      <c r="C193" s="30" t="s">
        <v>9</v>
      </c>
      <c r="D193" s="20" t="str">
        <f t="shared" si="23"/>
        <v>Brice</v>
      </c>
      <c r="E193" s="21">
        <f>IF(D193="","",IF(SUMPRODUCT(C181:C192=D193,D181:D192=G180)=1,VLOOKUP(C180,tablepts,F193+1)+10,VLOOKUP(C180,tablepts,F193+1)))</f>
        <v>29</v>
      </c>
      <c r="F193" s="24">
        <f t="shared" si="24"/>
        <v>2</v>
      </c>
      <c r="G193" s="22"/>
    </row>
    <row r="194" spans="1:7">
      <c r="A194" s="23">
        <v>13</v>
      </c>
      <c r="B194" s="30" t="s">
        <v>16</v>
      </c>
      <c r="C194" s="30" t="s">
        <v>16</v>
      </c>
      <c r="D194" s="20" t="str">
        <f t="shared" si="23"/>
        <v>Julien L</v>
      </c>
      <c r="E194" s="21">
        <f>IF(D194="","",IF(SUMPRODUCT(C181:C193=D194,D181:D193=G180)=1,VLOOKUP(C180,tablepts,F194+1)+10,VLOOKUP(C180,tablepts,F194+1)))</f>
        <v>33</v>
      </c>
      <c r="F194" s="24">
        <f t="shared" si="24"/>
        <v>1</v>
      </c>
      <c r="G194" s="22"/>
    </row>
  </sheetData>
  <conditionalFormatting sqref="G1">
    <cfRule type="expression" dxfId="12" priority="13" stopIfTrue="1">
      <formula>G2&lt;&gt;""</formula>
    </cfRule>
  </conditionalFormatting>
  <conditionalFormatting sqref="G16">
    <cfRule type="expression" dxfId="11" priority="11" stopIfTrue="1">
      <formula>G17&lt;&gt;""</formula>
    </cfRule>
  </conditionalFormatting>
  <conditionalFormatting sqref="G33">
    <cfRule type="expression" dxfId="10" priority="12" stopIfTrue="1">
      <formula>G34&lt;&gt;""</formula>
    </cfRule>
  </conditionalFormatting>
  <conditionalFormatting sqref="G52">
    <cfRule type="expression" dxfId="9" priority="10" stopIfTrue="1">
      <formula>G53&lt;&gt;""</formula>
    </cfRule>
  </conditionalFormatting>
  <conditionalFormatting sqref="G67">
    <cfRule type="expression" dxfId="8" priority="9" stopIfTrue="1">
      <formula>G68&lt;&gt;""</formula>
    </cfRule>
  </conditionalFormatting>
  <conditionalFormatting sqref="G85">
    <cfRule type="expression" dxfId="7" priority="8" stopIfTrue="1">
      <formula>G86&lt;&gt;""</formula>
    </cfRule>
  </conditionalFormatting>
  <conditionalFormatting sqref="G95">
    <cfRule type="expression" dxfId="6" priority="7" stopIfTrue="1">
      <formula>G96&lt;&gt;""</formula>
    </cfRule>
  </conditionalFormatting>
  <conditionalFormatting sqref="G109">
    <cfRule type="expression" dxfId="5" priority="6" stopIfTrue="1">
      <formula>G110&lt;&gt;""</formula>
    </cfRule>
  </conditionalFormatting>
  <conditionalFormatting sqref="G120">
    <cfRule type="expression" dxfId="4" priority="5" stopIfTrue="1">
      <formula>G121&lt;&gt;""</formula>
    </cfRule>
  </conditionalFormatting>
  <conditionalFormatting sqref="G134">
    <cfRule type="expression" dxfId="3" priority="4" stopIfTrue="1">
      <formula>G135&lt;&gt;""</formula>
    </cfRule>
  </conditionalFormatting>
  <conditionalFormatting sqref="G148">
    <cfRule type="expression" dxfId="2" priority="3" stopIfTrue="1">
      <formula>G149&lt;&gt;""</formula>
    </cfRule>
  </conditionalFormatting>
  <conditionalFormatting sqref="G164">
    <cfRule type="expression" dxfId="1" priority="2" stopIfTrue="1">
      <formula>G165&lt;&gt;""</formula>
    </cfRule>
  </conditionalFormatting>
  <conditionalFormatting sqref="G179">
    <cfRule type="expression" dxfId="0" priority="1" stopIfTrue="1">
      <formula>G180&lt;&gt;""</formula>
    </cfRule>
  </conditionalFormatting>
  <dataValidations count="1">
    <dataValidation type="list" allowBlank="1" showErrorMessage="1" sqref="G2 B4:D13 G17 G34 B151:D162 B19:D31 G53 B167:D177 G68 B55:D65 G86 B70:D83 G96 B88:D93 G110 B98:D107 G121 B36:D50 G135 B112:D118 G149 B123:D132 G165 D137:D146 G180 B182:D194">
      <formula1>membres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tabSelected="1" workbookViewId="0">
      <selection activeCell="H12" sqref="H12"/>
    </sheetView>
  </sheetViews>
  <sheetFormatPr baseColWidth="10" defaultRowHeight="15"/>
  <cols>
    <col min="2" max="2" width="9.28515625" bestFit="1" customWidth="1"/>
    <col min="3" max="3" width="7.42578125" bestFit="1" customWidth="1"/>
    <col min="4" max="4" width="13.42578125" bestFit="1" customWidth="1"/>
    <col min="5" max="5" width="13.5703125" bestFit="1" customWidth="1"/>
  </cols>
  <sheetData>
    <row r="1" spans="2:5" ht="15.75" thickBot="1"/>
    <row r="2" spans="2:5">
      <c r="B2" s="37" t="s">
        <v>29</v>
      </c>
      <c r="C2" s="38"/>
      <c r="D2" s="38"/>
      <c r="E2" s="39"/>
    </row>
    <row r="3" spans="2:5">
      <c r="B3" s="40" t="s">
        <v>30</v>
      </c>
      <c r="C3" s="41" t="s">
        <v>31</v>
      </c>
      <c r="D3" s="41" t="s">
        <v>32</v>
      </c>
      <c r="E3" s="42" t="s">
        <v>33</v>
      </c>
    </row>
    <row r="4" spans="2:5">
      <c r="B4" s="45" t="s">
        <v>9</v>
      </c>
      <c r="C4" s="43">
        <f>SUMIF(DATA!B:B,B4,DATA!E:E)</f>
        <v>151</v>
      </c>
      <c r="D4" s="44">
        <f>COUNTIF('[1]1T 2018'!B:B,IF(B4="",0,B4))</f>
        <v>12</v>
      </c>
      <c r="E4" s="46" t="str">
        <f t="shared" ref="E4:E7" si="0">IF(D4&lt;8,C4,"UP")</f>
        <v>UP</v>
      </c>
    </row>
    <row r="5" spans="2:5">
      <c r="B5" s="45" t="s">
        <v>14</v>
      </c>
      <c r="C5" s="43">
        <f>SUMIF(DATA!B:B,B5,DATA!E:E)</f>
        <v>110</v>
      </c>
      <c r="D5" s="44">
        <f>COUNTIF('[1]1T 2018'!B:B,IF(B5="",0,B5))</f>
        <v>10</v>
      </c>
      <c r="E5" s="46" t="str">
        <f t="shared" si="0"/>
        <v>UP</v>
      </c>
    </row>
    <row r="6" spans="2:5">
      <c r="B6" s="45" t="s">
        <v>17</v>
      </c>
      <c r="C6" s="43">
        <f>SUMIF(DATA!B:B,B6,DATA!E:E)</f>
        <v>72</v>
      </c>
      <c r="D6" s="44">
        <f>COUNTIF('[1]1T 2018'!B:B,IF(B6="",0,B6))</f>
        <v>5</v>
      </c>
      <c r="E6" s="46">
        <f t="shared" si="0"/>
        <v>72</v>
      </c>
    </row>
    <row r="7" spans="2:5">
      <c r="B7" s="45" t="s">
        <v>20</v>
      </c>
      <c r="C7" s="43">
        <f>SUMIF(DATA!B:B,B7,DATA!E:E)</f>
        <v>137</v>
      </c>
      <c r="D7" s="44">
        <f>COUNTIF('[1]1T 2018'!B:B,IF(B7="",0,B7))</f>
        <v>11</v>
      </c>
      <c r="E7" s="46" t="str">
        <f t="shared" si="0"/>
        <v>UP</v>
      </c>
    </row>
    <row r="8" spans="2:5">
      <c r="B8" s="45" t="s">
        <v>11</v>
      </c>
      <c r="C8" s="43">
        <f>SUMIF(DATA!B:B,B8,DATA!E:E)</f>
        <v>156</v>
      </c>
      <c r="D8" s="44">
        <f>COUNTIF('[1]1T 2018'!B:B,IF(B8="",0,B8))</f>
        <v>11</v>
      </c>
      <c r="E8" s="46" t="str">
        <f>IF(D8&lt;8,C8,"UP")</f>
        <v>UP</v>
      </c>
    </row>
    <row r="9" spans="2:5">
      <c r="B9" s="45" t="s">
        <v>15</v>
      </c>
      <c r="C9" s="43">
        <f>SUMIF(DATA!B:B,B9,DATA!E:E)</f>
        <v>98</v>
      </c>
      <c r="D9" s="44">
        <f>COUNTIF('[1]1T 2018'!B:B,IF(B9="",0,B9))</f>
        <v>8</v>
      </c>
      <c r="E9" s="46" t="str">
        <f t="shared" ref="E9:E18" si="1">IF(D9&lt;8,C9,"UP")</f>
        <v>UP</v>
      </c>
    </row>
    <row r="10" spans="2:5">
      <c r="B10" s="45" t="s">
        <v>23</v>
      </c>
      <c r="C10" s="43">
        <f>SUMIF(DATA!B:B,B10,DATA!E:E)</f>
        <v>132</v>
      </c>
      <c r="D10" s="44">
        <f>COUNTIF('[1]1T 2018'!B:B,IF(B10="",0,B10))</f>
        <v>10</v>
      </c>
      <c r="E10" s="46" t="str">
        <f t="shared" si="1"/>
        <v>UP</v>
      </c>
    </row>
    <row r="11" spans="2:5">
      <c r="B11" s="45" t="s">
        <v>13</v>
      </c>
      <c r="C11" s="43">
        <f>SUMIF(DATA!B:B,B11,DATA!E:E)</f>
        <v>99</v>
      </c>
      <c r="D11" s="44">
        <f>COUNTIF('[1]1T 2018'!B:B,IF(B11="",0,B11))</f>
        <v>10</v>
      </c>
      <c r="E11" s="46" t="str">
        <f t="shared" si="1"/>
        <v>UP</v>
      </c>
    </row>
    <row r="12" spans="2:5">
      <c r="B12" s="45" t="s">
        <v>16</v>
      </c>
      <c r="C12" s="43">
        <f>SUMIF(DATA!B:B,B12,DATA!E:E)</f>
        <v>184</v>
      </c>
      <c r="D12" s="44">
        <f>COUNTIF('[1]1T 2018'!B:B,IF(B12="",0,B12))</f>
        <v>9</v>
      </c>
      <c r="E12" s="46" t="str">
        <f t="shared" si="1"/>
        <v>UP</v>
      </c>
    </row>
    <row r="13" spans="2:5">
      <c r="B13" s="45" t="s">
        <v>24</v>
      </c>
      <c r="C13" s="43">
        <f>SUMIF(DATA!B:B,B13,DATA!E:E)</f>
        <v>65</v>
      </c>
      <c r="D13" s="44">
        <f>COUNTIF('[1]1T 2018'!B:B,IF(B13="",0,B13))</f>
        <v>10</v>
      </c>
      <c r="E13" s="46" t="str">
        <f t="shared" si="1"/>
        <v>UP</v>
      </c>
    </row>
    <row r="14" spans="2:5">
      <c r="B14" s="45" t="s">
        <v>21</v>
      </c>
      <c r="C14" s="43">
        <f>SUMIF(DATA!B:B,B14,DATA!E:E)</f>
        <v>41</v>
      </c>
      <c r="D14" s="44">
        <f>COUNTIF('[1]1T 2018'!B:B,IF(B14="",0,B14))</f>
        <v>3</v>
      </c>
      <c r="E14" s="46">
        <f t="shared" si="1"/>
        <v>41</v>
      </c>
    </row>
    <row r="15" spans="2:5">
      <c r="B15" s="45" t="s">
        <v>3</v>
      </c>
      <c r="C15" s="43">
        <f>SUMIF(DATA!B:B,B15,DATA!E:E)</f>
        <v>66</v>
      </c>
      <c r="D15" s="44">
        <f>COUNTIF('[1]1T 2018'!B:B,IF(B15="",0,B15))</f>
        <v>8</v>
      </c>
      <c r="E15" s="46" t="str">
        <f t="shared" si="1"/>
        <v>UP</v>
      </c>
    </row>
    <row r="16" spans="2:5">
      <c r="B16" s="45" t="s">
        <v>10</v>
      </c>
      <c r="C16" s="43">
        <f>SUMIF(DATA!B:B,B16,DATA!E:E)</f>
        <v>74</v>
      </c>
      <c r="D16" s="44">
        <f>COUNTIF('[1]1T 2018'!B:B,IF(B16="",0,B16))</f>
        <v>11</v>
      </c>
      <c r="E16" s="46" t="str">
        <f t="shared" si="1"/>
        <v>UP</v>
      </c>
    </row>
    <row r="17" spans="2:5">
      <c r="B17" s="45" t="s">
        <v>12</v>
      </c>
      <c r="C17" s="43">
        <f>SUMIF(DATA!B:B,B17,DATA!E:E)</f>
        <v>113</v>
      </c>
      <c r="D17" s="44">
        <f>COUNTIF('[1]1T 2018'!B:B,IF(B17="",0,B17))</f>
        <v>12</v>
      </c>
      <c r="E17" s="46" t="str">
        <f t="shared" si="1"/>
        <v>UP</v>
      </c>
    </row>
    <row r="18" spans="2:5">
      <c r="B18" s="45" t="s">
        <v>27</v>
      </c>
      <c r="C18" s="43">
        <f>SUMIF(DATA!B:B,B18,DATA!E:E)</f>
        <v>131</v>
      </c>
      <c r="D18" s="44">
        <f>COUNTIF('[1]1T 2018'!B:B,IF(B18="",0,B18))</f>
        <v>6</v>
      </c>
      <c r="E18" s="46">
        <f t="shared" si="1"/>
        <v>131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CAMPINA,NICOLAS</dc:creator>
  <cp:lastModifiedBy>CAMPINA,NICOLAS</cp:lastModifiedBy>
  <dcterms:created xsi:type="dcterms:W3CDTF">2018-06-06T10:01:29Z</dcterms:created>
  <dcterms:modified xsi:type="dcterms:W3CDTF">2018-06-06T10:07:44Z</dcterms:modified>
</cp:coreProperties>
</file>