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Users\jo\Documents\"/>
    </mc:Choice>
  </mc:AlternateContent>
  <bookViews>
    <workbookView xWindow="0" yWindow="0" windowWidth="23040" windowHeight="9972" activeTab="7"/>
  </bookViews>
  <sheets>
    <sheet name="test" sheetId="7" r:id="rId1"/>
    <sheet name="0,65" sheetId="1" r:id="rId2"/>
    <sheet name="0,66" sheetId="2" r:id="rId3"/>
    <sheet name="0,67" sheetId="3" r:id="rId4"/>
    <sheet name="0,68" sheetId="4" r:id="rId5"/>
    <sheet name="0,69" sheetId="5" r:id="rId6"/>
    <sheet name="0,70" sheetId="8" r:id="rId7"/>
    <sheet name="Traitement" sheetId="6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6" l="1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H6" i="6"/>
  <c r="G6" i="6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I72" i="8" l="1"/>
  <c r="H72" i="8"/>
  <c r="F72" i="8"/>
  <c r="G72" i="8" s="1"/>
  <c r="I71" i="8"/>
  <c r="H71" i="8"/>
  <c r="F71" i="8"/>
  <c r="G71" i="8" s="1"/>
  <c r="I70" i="8"/>
  <c r="H70" i="8"/>
  <c r="F70" i="8"/>
  <c r="G70" i="8" s="1"/>
  <c r="I69" i="8"/>
  <c r="H69" i="8"/>
  <c r="F69" i="8"/>
  <c r="G69" i="8" s="1"/>
  <c r="I68" i="8"/>
  <c r="H68" i="8"/>
  <c r="F68" i="8"/>
  <c r="G68" i="8" s="1"/>
  <c r="I67" i="8"/>
  <c r="H67" i="8"/>
  <c r="F67" i="8"/>
  <c r="G67" i="8" s="1"/>
  <c r="I66" i="8"/>
  <c r="H66" i="8"/>
  <c r="F66" i="8"/>
  <c r="G66" i="8" s="1"/>
  <c r="I65" i="8"/>
  <c r="H65" i="8"/>
  <c r="F65" i="8"/>
  <c r="G65" i="8" s="1"/>
  <c r="I64" i="8"/>
  <c r="H64" i="8"/>
  <c r="F64" i="8"/>
  <c r="G64" i="8" s="1"/>
  <c r="I63" i="8"/>
  <c r="H63" i="8"/>
  <c r="F63" i="8"/>
  <c r="G63" i="8" s="1"/>
  <c r="I62" i="8"/>
  <c r="H62" i="8"/>
  <c r="F62" i="8"/>
  <c r="G62" i="8" s="1"/>
  <c r="I61" i="8"/>
  <c r="H61" i="8"/>
  <c r="F61" i="8"/>
  <c r="G61" i="8" s="1"/>
  <c r="I60" i="8"/>
  <c r="H60" i="8"/>
  <c r="F60" i="8"/>
  <c r="G60" i="8" s="1"/>
  <c r="I59" i="8"/>
  <c r="H59" i="8"/>
  <c r="F59" i="8"/>
  <c r="G59" i="8" s="1"/>
  <c r="I58" i="8"/>
  <c r="H58" i="8"/>
  <c r="F58" i="8"/>
  <c r="G58" i="8" s="1"/>
  <c r="I57" i="8"/>
  <c r="H57" i="8"/>
  <c r="F57" i="8"/>
  <c r="G57" i="8" s="1"/>
  <c r="I56" i="8"/>
  <c r="H56" i="8"/>
  <c r="F56" i="8"/>
  <c r="G56" i="8" s="1"/>
  <c r="I55" i="8"/>
  <c r="H55" i="8"/>
  <c r="F55" i="8"/>
  <c r="G55" i="8" s="1"/>
  <c r="I54" i="8"/>
  <c r="H54" i="8"/>
  <c r="F54" i="8"/>
  <c r="G54" i="8" s="1"/>
  <c r="I53" i="8"/>
  <c r="H53" i="8"/>
  <c r="F53" i="8"/>
  <c r="G53" i="8" s="1"/>
  <c r="I52" i="8"/>
  <c r="H52" i="8"/>
  <c r="F52" i="8"/>
  <c r="G52" i="8" s="1"/>
  <c r="I51" i="8"/>
  <c r="H51" i="8"/>
  <c r="F51" i="8"/>
  <c r="G51" i="8" s="1"/>
  <c r="I50" i="8"/>
  <c r="H50" i="8"/>
  <c r="F50" i="8"/>
  <c r="G50" i="8" s="1"/>
  <c r="I49" i="8"/>
  <c r="H49" i="8"/>
  <c r="F49" i="8"/>
  <c r="G49" i="8" s="1"/>
  <c r="I48" i="8"/>
  <c r="H48" i="8"/>
  <c r="F48" i="8"/>
  <c r="G48" i="8" s="1"/>
  <c r="I47" i="8"/>
  <c r="H47" i="8"/>
  <c r="F47" i="8"/>
  <c r="G47" i="8" s="1"/>
  <c r="I46" i="8"/>
  <c r="H46" i="8"/>
  <c r="F46" i="8"/>
  <c r="G46" i="8" s="1"/>
  <c r="I45" i="8"/>
  <c r="H45" i="8"/>
  <c r="F45" i="8"/>
  <c r="G45" i="8" s="1"/>
  <c r="I44" i="8"/>
  <c r="H44" i="8"/>
  <c r="F44" i="8"/>
  <c r="G44" i="8" s="1"/>
  <c r="I43" i="8"/>
  <c r="H43" i="8"/>
  <c r="F43" i="8"/>
  <c r="G43" i="8" s="1"/>
  <c r="I42" i="8"/>
  <c r="H42" i="8"/>
  <c r="F42" i="8"/>
  <c r="G42" i="8" s="1"/>
  <c r="I41" i="8"/>
  <c r="H41" i="8"/>
  <c r="F41" i="8"/>
  <c r="G41" i="8" s="1"/>
  <c r="I40" i="8"/>
  <c r="H40" i="8"/>
  <c r="F40" i="8"/>
  <c r="G40" i="8" s="1"/>
  <c r="I39" i="8"/>
  <c r="H39" i="8"/>
  <c r="F39" i="8"/>
  <c r="G39" i="8" s="1"/>
  <c r="I38" i="8"/>
  <c r="H38" i="8"/>
  <c r="F38" i="8"/>
  <c r="G38" i="8" s="1"/>
  <c r="I37" i="8"/>
  <c r="H37" i="8"/>
  <c r="F37" i="8"/>
  <c r="G37" i="8" s="1"/>
  <c r="I36" i="8"/>
  <c r="H36" i="8"/>
  <c r="F36" i="8"/>
  <c r="G36" i="8" s="1"/>
  <c r="I35" i="8"/>
  <c r="H35" i="8"/>
  <c r="F35" i="8"/>
  <c r="G35" i="8" s="1"/>
  <c r="I34" i="8"/>
  <c r="H34" i="8"/>
  <c r="F34" i="8"/>
  <c r="G34" i="8" s="1"/>
  <c r="I33" i="8"/>
  <c r="H33" i="8"/>
  <c r="F33" i="8"/>
  <c r="G33" i="8" s="1"/>
  <c r="I32" i="8"/>
  <c r="H32" i="8"/>
  <c r="F32" i="8"/>
  <c r="G32" i="8" s="1"/>
  <c r="I31" i="8"/>
  <c r="H31" i="8"/>
  <c r="F31" i="8"/>
  <c r="G31" i="8" s="1"/>
  <c r="I30" i="8"/>
  <c r="H30" i="8"/>
  <c r="F30" i="8"/>
  <c r="G30" i="8" s="1"/>
  <c r="I29" i="8"/>
  <c r="H29" i="8"/>
  <c r="F29" i="8"/>
  <c r="G29" i="8" s="1"/>
  <c r="I28" i="8"/>
  <c r="H28" i="8"/>
  <c r="F28" i="8"/>
  <c r="G28" i="8" s="1"/>
  <c r="I27" i="8"/>
  <c r="H27" i="8"/>
  <c r="F27" i="8"/>
  <c r="G27" i="8" s="1"/>
  <c r="I26" i="8"/>
  <c r="H26" i="8"/>
  <c r="F26" i="8"/>
  <c r="G26" i="8" s="1"/>
  <c r="I25" i="8"/>
  <c r="H25" i="8"/>
  <c r="F25" i="8"/>
  <c r="G25" i="8" s="1"/>
  <c r="I24" i="8"/>
  <c r="H24" i="8"/>
  <c r="F24" i="8"/>
  <c r="G24" i="8" s="1"/>
  <c r="I23" i="8"/>
  <c r="H23" i="8"/>
  <c r="F23" i="8"/>
  <c r="G23" i="8" s="1"/>
  <c r="I22" i="8"/>
  <c r="H22" i="8"/>
  <c r="F22" i="8"/>
  <c r="G22" i="8" s="1"/>
  <c r="I21" i="8"/>
  <c r="H21" i="8"/>
  <c r="F21" i="8"/>
  <c r="G21" i="8" s="1"/>
  <c r="I20" i="8"/>
  <c r="H20" i="8"/>
  <c r="F20" i="8"/>
  <c r="G20" i="8" s="1"/>
  <c r="I19" i="8"/>
  <c r="H19" i="8"/>
  <c r="F19" i="8"/>
  <c r="G19" i="8" s="1"/>
  <c r="I18" i="8"/>
  <c r="H18" i="8"/>
  <c r="F18" i="8"/>
  <c r="G18" i="8" s="1"/>
  <c r="I17" i="8"/>
  <c r="H17" i="8"/>
  <c r="F17" i="8"/>
  <c r="G17" i="8" s="1"/>
  <c r="I16" i="8"/>
  <c r="H16" i="8"/>
  <c r="F16" i="8"/>
  <c r="G16" i="8" s="1"/>
  <c r="I15" i="8"/>
  <c r="H15" i="8"/>
  <c r="F15" i="8"/>
  <c r="G15" i="8" s="1"/>
  <c r="I14" i="8"/>
  <c r="H14" i="8"/>
  <c r="F14" i="8"/>
  <c r="G14" i="8" s="1"/>
  <c r="I13" i="8"/>
  <c r="H13" i="8"/>
  <c r="F13" i="8"/>
  <c r="G13" i="8" s="1"/>
  <c r="I12" i="8"/>
  <c r="H12" i="8"/>
  <c r="F12" i="8"/>
  <c r="G12" i="8" s="1"/>
  <c r="I11" i="8"/>
  <c r="H11" i="8"/>
  <c r="F11" i="8"/>
  <c r="G11" i="8" s="1"/>
  <c r="I10" i="8"/>
  <c r="H10" i="8"/>
  <c r="F10" i="8"/>
  <c r="G10" i="8" s="1"/>
  <c r="I9" i="8"/>
  <c r="H9" i="8"/>
  <c r="F9" i="8"/>
  <c r="G9" i="8" s="1"/>
  <c r="I8" i="8"/>
  <c r="H8" i="8"/>
  <c r="F8" i="8"/>
  <c r="G8" i="8" s="1"/>
  <c r="I7" i="8"/>
  <c r="H7" i="8"/>
  <c r="F7" i="8"/>
  <c r="G7" i="8" s="1"/>
  <c r="I6" i="8"/>
  <c r="H6" i="8"/>
  <c r="F6" i="8"/>
  <c r="G6" i="8" s="1"/>
  <c r="I5" i="8"/>
  <c r="H5" i="8"/>
  <c r="F5" i="8"/>
  <c r="G5" i="8" s="1"/>
  <c r="I4" i="8"/>
  <c r="J4" i="8" s="1"/>
  <c r="L4" i="8" s="1"/>
  <c r="H4" i="8"/>
  <c r="E4" i="8" s="1"/>
  <c r="G4" i="8" s="1"/>
  <c r="K4" i="8" s="1"/>
  <c r="F4" i="8"/>
  <c r="F72" i="5"/>
  <c r="F71" i="5"/>
  <c r="F70" i="5"/>
  <c r="F69" i="5"/>
  <c r="F68" i="5"/>
  <c r="F67" i="5"/>
  <c r="F66" i="5"/>
  <c r="F65" i="5"/>
  <c r="G65" i="5" s="1"/>
  <c r="F64" i="5"/>
  <c r="F63" i="5"/>
  <c r="F62" i="5"/>
  <c r="F61" i="5"/>
  <c r="F60" i="5"/>
  <c r="F59" i="5"/>
  <c r="F58" i="5"/>
  <c r="F57" i="5"/>
  <c r="G57" i="5" s="1"/>
  <c r="F56" i="5"/>
  <c r="F55" i="5"/>
  <c r="F54" i="5"/>
  <c r="F53" i="5"/>
  <c r="F52" i="5"/>
  <c r="F51" i="5"/>
  <c r="F50" i="5"/>
  <c r="F49" i="5"/>
  <c r="G49" i="5" s="1"/>
  <c r="F48" i="5"/>
  <c r="F47" i="5"/>
  <c r="F46" i="5"/>
  <c r="F45" i="5"/>
  <c r="F44" i="5"/>
  <c r="F43" i="5"/>
  <c r="F42" i="5"/>
  <c r="F41" i="5"/>
  <c r="G41" i="5" s="1"/>
  <c r="F40" i="5"/>
  <c r="F39" i="5"/>
  <c r="F38" i="5"/>
  <c r="F37" i="5"/>
  <c r="F36" i="5"/>
  <c r="F35" i="5"/>
  <c r="F34" i="5"/>
  <c r="F33" i="5"/>
  <c r="G33" i="5" s="1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G17" i="5" s="1"/>
  <c r="F16" i="5"/>
  <c r="F15" i="5"/>
  <c r="F14" i="5"/>
  <c r="F13" i="5"/>
  <c r="F12" i="5"/>
  <c r="F11" i="5"/>
  <c r="F10" i="5"/>
  <c r="F9" i="5"/>
  <c r="G9" i="5" s="1"/>
  <c r="F8" i="5"/>
  <c r="F7" i="5"/>
  <c r="F6" i="5"/>
  <c r="F5" i="5"/>
  <c r="F4" i="5"/>
  <c r="F72" i="4"/>
  <c r="F71" i="4"/>
  <c r="F70" i="4"/>
  <c r="F69" i="4"/>
  <c r="F68" i="4"/>
  <c r="G68" i="4" s="1"/>
  <c r="F67" i="4"/>
  <c r="G67" i="4" s="1"/>
  <c r="F66" i="4"/>
  <c r="F65" i="4"/>
  <c r="G65" i="4" s="1"/>
  <c r="F64" i="4"/>
  <c r="F63" i="4"/>
  <c r="F62" i="4"/>
  <c r="F61" i="4"/>
  <c r="F60" i="4"/>
  <c r="G60" i="4" s="1"/>
  <c r="F59" i="4"/>
  <c r="G59" i="4" s="1"/>
  <c r="F58" i="4"/>
  <c r="F57" i="4"/>
  <c r="G57" i="4" s="1"/>
  <c r="F56" i="4"/>
  <c r="F55" i="4"/>
  <c r="F54" i="4"/>
  <c r="F53" i="4"/>
  <c r="F52" i="4"/>
  <c r="G52" i="4" s="1"/>
  <c r="F51" i="4"/>
  <c r="G51" i="4" s="1"/>
  <c r="F50" i="4"/>
  <c r="F49" i="4"/>
  <c r="G49" i="4" s="1"/>
  <c r="F48" i="4"/>
  <c r="F47" i="4"/>
  <c r="F46" i="4"/>
  <c r="F45" i="4"/>
  <c r="F44" i="4"/>
  <c r="G44" i="4" s="1"/>
  <c r="F43" i="4"/>
  <c r="G43" i="4" s="1"/>
  <c r="F42" i="4"/>
  <c r="F41" i="4"/>
  <c r="F40" i="4"/>
  <c r="F39" i="4"/>
  <c r="F38" i="4"/>
  <c r="F37" i="4"/>
  <c r="F36" i="4"/>
  <c r="G36" i="4" s="1"/>
  <c r="F35" i="4"/>
  <c r="G35" i="4" s="1"/>
  <c r="F34" i="4"/>
  <c r="F33" i="4"/>
  <c r="G33" i="4" s="1"/>
  <c r="F32" i="4"/>
  <c r="F31" i="4"/>
  <c r="F30" i="4"/>
  <c r="F29" i="4"/>
  <c r="F28" i="4"/>
  <c r="G28" i="4" s="1"/>
  <c r="F27" i="4"/>
  <c r="G27" i="4" s="1"/>
  <c r="F26" i="4"/>
  <c r="F25" i="4"/>
  <c r="F24" i="4"/>
  <c r="F23" i="4"/>
  <c r="F22" i="4"/>
  <c r="F21" i="4"/>
  <c r="F20" i="4"/>
  <c r="G20" i="4" s="1"/>
  <c r="F19" i="4"/>
  <c r="F18" i="4"/>
  <c r="F17" i="4"/>
  <c r="G17" i="4" s="1"/>
  <c r="F16" i="4"/>
  <c r="F15" i="4"/>
  <c r="F14" i="4"/>
  <c r="F13" i="4"/>
  <c r="F12" i="4"/>
  <c r="F11" i="4"/>
  <c r="G11" i="4" s="1"/>
  <c r="F10" i="4"/>
  <c r="F9" i="4"/>
  <c r="F8" i="4"/>
  <c r="F7" i="4"/>
  <c r="F6" i="4"/>
  <c r="F5" i="4"/>
  <c r="F4" i="4"/>
  <c r="F72" i="3"/>
  <c r="F71" i="3"/>
  <c r="F70" i="3"/>
  <c r="F69" i="3"/>
  <c r="G69" i="3" s="1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G45" i="3" s="1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G29" i="3" s="1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72" i="2"/>
  <c r="F71" i="2"/>
  <c r="F70" i="2"/>
  <c r="F69" i="2"/>
  <c r="F68" i="2"/>
  <c r="F67" i="2"/>
  <c r="F66" i="2"/>
  <c r="F65" i="2"/>
  <c r="G65" i="2" s="1"/>
  <c r="F64" i="2"/>
  <c r="F63" i="2"/>
  <c r="F62" i="2"/>
  <c r="F61" i="2"/>
  <c r="F60" i="2"/>
  <c r="F59" i="2"/>
  <c r="F58" i="2"/>
  <c r="F57" i="2"/>
  <c r="G57" i="2" s="1"/>
  <c r="F56" i="2"/>
  <c r="F55" i="2"/>
  <c r="F54" i="2"/>
  <c r="F53" i="2"/>
  <c r="F52" i="2"/>
  <c r="F51" i="2"/>
  <c r="F50" i="2"/>
  <c r="F49" i="2"/>
  <c r="G49" i="2" s="1"/>
  <c r="F48" i="2"/>
  <c r="F47" i="2"/>
  <c r="F46" i="2"/>
  <c r="F45" i="2"/>
  <c r="F44" i="2"/>
  <c r="F43" i="2"/>
  <c r="F42" i="2"/>
  <c r="F41" i="2"/>
  <c r="G41" i="2" s="1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G25" i="2" s="1"/>
  <c r="F24" i="2"/>
  <c r="F23" i="2"/>
  <c r="F22" i="2"/>
  <c r="F21" i="2"/>
  <c r="F20" i="2"/>
  <c r="F19" i="2"/>
  <c r="F18" i="2"/>
  <c r="F17" i="2"/>
  <c r="G17" i="2" s="1"/>
  <c r="F16" i="2"/>
  <c r="F15" i="2"/>
  <c r="F14" i="2"/>
  <c r="F13" i="2"/>
  <c r="F12" i="2"/>
  <c r="F11" i="2"/>
  <c r="F10" i="2"/>
  <c r="F9" i="2"/>
  <c r="G9" i="2" s="1"/>
  <c r="F8" i="2"/>
  <c r="F7" i="2"/>
  <c r="F6" i="2"/>
  <c r="F5" i="2"/>
  <c r="F4" i="2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G20" i="1" s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G36" i="1" s="1"/>
  <c r="F37" i="1"/>
  <c r="F38" i="1"/>
  <c r="F39" i="1"/>
  <c r="F40" i="1"/>
  <c r="F41" i="1"/>
  <c r="F42" i="1"/>
  <c r="F43" i="1"/>
  <c r="F44" i="1"/>
  <c r="G44" i="1" s="1"/>
  <c r="F45" i="1"/>
  <c r="F46" i="1"/>
  <c r="F47" i="1"/>
  <c r="F48" i="1"/>
  <c r="F49" i="1"/>
  <c r="F50" i="1"/>
  <c r="F51" i="1"/>
  <c r="F52" i="1"/>
  <c r="G52" i="1" s="1"/>
  <c r="F53" i="1"/>
  <c r="F54" i="1"/>
  <c r="F55" i="1"/>
  <c r="F56" i="1"/>
  <c r="F57" i="1"/>
  <c r="F58" i="1"/>
  <c r="F59" i="1"/>
  <c r="F60" i="1"/>
  <c r="G60" i="1" s="1"/>
  <c r="F61" i="1"/>
  <c r="F62" i="1"/>
  <c r="F63" i="1"/>
  <c r="F64" i="1"/>
  <c r="F65" i="1"/>
  <c r="F66" i="1"/>
  <c r="F67" i="1"/>
  <c r="F68" i="1"/>
  <c r="G68" i="1" s="1"/>
  <c r="F69" i="1"/>
  <c r="F70" i="1"/>
  <c r="F71" i="1"/>
  <c r="F72" i="1"/>
  <c r="F4" i="1"/>
  <c r="G25" i="5"/>
  <c r="G19" i="4"/>
  <c r="G53" i="3"/>
  <c r="G13" i="3"/>
  <c r="G5" i="3"/>
  <c r="G33" i="2"/>
  <c r="G12" i="1"/>
  <c r="G70" i="1"/>
  <c r="I72" i="1"/>
  <c r="H72" i="1"/>
  <c r="G72" i="1"/>
  <c r="I71" i="1"/>
  <c r="H71" i="1"/>
  <c r="G71" i="1" s="1"/>
  <c r="I70" i="1"/>
  <c r="H70" i="1"/>
  <c r="I69" i="1"/>
  <c r="H69" i="1"/>
  <c r="G69" i="1"/>
  <c r="I68" i="1"/>
  <c r="H68" i="1"/>
  <c r="I67" i="1"/>
  <c r="H67" i="1"/>
  <c r="G67" i="1"/>
  <c r="I66" i="1"/>
  <c r="H66" i="1"/>
  <c r="G66" i="1" s="1"/>
  <c r="I65" i="1"/>
  <c r="H65" i="1"/>
  <c r="G65" i="1" s="1"/>
  <c r="I64" i="1"/>
  <c r="H64" i="1"/>
  <c r="G64" i="1"/>
  <c r="I63" i="1"/>
  <c r="H63" i="1"/>
  <c r="G63" i="1" s="1"/>
  <c r="I62" i="1"/>
  <c r="H62" i="1"/>
  <c r="G62" i="1"/>
  <c r="I61" i="1"/>
  <c r="H61" i="1"/>
  <c r="G61" i="1"/>
  <c r="I60" i="1"/>
  <c r="H60" i="1"/>
  <c r="I59" i="1"/>
  <c r="H59" i="1"/>
  <c r="G59" i="1"/>
  <c r="I58" i="1"/>
  <c r="H58" i="1"/>
  <c r="G58" i="1" s="1"/>
  <c r="I57" i="1"/>
  <c r="H57" i="1"/>
  <c r="G57" i="1" s="1"/>
  <c r="I56" i="1"/>
  <c r="H56" i="1"/>
  <c r="G56" i="1"/>
  <c r="I55" i="1"/>
  <c r="H55" i="1"/>
  <c r="G55" i="1" s="1"/>
  <c r="I54" i="1"/>
  <c r="H54" i="1"/>
  <c r="G54" i="1"/>
  <c r="I53" i="1"/>
  <c r="H53" i="1"/>
  <c r="G53" i="1"/>
  <c r="I52" i="1"/>
  <c r="H52" i="1"/>
  <c r="I51" i="1"/>
  <c r="H51" i="1"/>
  <c r="G51" i="1"/>
  <c r="I50" i="1"/>
  <c r="H50" i="1"/>
  <c r="G50" i="1" s="1"/>
  <c r="I49" i="1"/>
  <c r="H49" i="1"/>
  <c r="G49" i="1" s="1"/>
  <c r="I48" i="1"/>
  <c r="H48" i="1"/>
  <c r="G48" i="1"/>
  <c r="I47" i="1"/>
  <c r="H47" i="1"/>
  <c r="G47" i="1" s="1"/>
  <c r="I46" i="1"/>
  <c r="H46" i="1"/>
  <c r="G46" i="1"/>
  <c r="I45" i="1"/>
  <c r="H45" i="1"/>
  <c r="G45" i="1"/>
  <c r="I44" i="1"/>
  <c r="H44" i="1"/>
  <c r="I43" i="1"/>
  <c r="H43" i="1"/>
  <c r="G43" i="1"/>
  <c r="I42" i="1"/>
  <c r="H42" i="1"/>
  <c r="G42" i="1" s="1"/>
  <c r="I41" i="1"/>
  <c r="H41" i="1"/>
  <c r="G41" i="1" s="1"/>
  <c r="I40" i="1"/>
  <c r="H40" i="1"/>
  <c r="G40" i="1"/>
  <c r="I39" i="1"/>
  <c r="H39" i="1"/>
  <c r="G39" i="1" s="1"/>
  <c r="I38" i="1"/>
  <c r="H38" i="1"/>
  <c r="G38" i="1"/>
  <c r="I37" i="1"/>
  <c r="H37" i="1"/>
  <c r="G37" i="1"/>
  <c r="I36" i="1"/>
  <c r="H36" i="1"/>
  <c r="I35" i="1"/>
  <c r="H35" i="1"/>
  <c r="G35" i="1"/>
  <c r="I34" i="1"/>
  <c r="H34" i="1"/>
  <c r="G34" i="1" s="1"/>
  <c r="I33" i="1"/>
  <c r="H33" i="1"/>
  <c r="G33" i="1" s="1"/>
  <c r="I32" i="1"/>
  <c r="H32" i="1"/>
  <c r="G32" i="1"/>
  <c r="I31" i="1"/>
  <c r="H31" i="1"/>
  <c r="G31" i="1" s="1"/>
  <c r="I30" i="1"/>
  <c r="H30" i="1"/>
  <c r="G30" i="1"/>
  <c r="I29" i="1"/>
  <c r="H29" i="1"/>
  <c r="G29" i="1"/>
  <c r="I28" i="1"/>
  <c r="H28" i="1"/>
  <c r="G28" i="1"/>
  <c r="I27" i="1"/>
  <c r="H27" i="1"/>
  <c r="G27" i="1"/>
  <c r="I26" i="1"/>
  <c r="H26" i="1"/>
  <c r="G26" i="1" s="1"/>
  <c r="I25" i="1"/>
  <c r="H25" i="1"/>
  <c r="G25" i="1" s="1"/>
  <c r="I24" i="1"/>
  <c r="H24" i="1"/>
  <c r="G24" i="1"/>
  <c r="I23" i="1"/>
  <c r="H23" i="1"/>
  <c r="G23" i="1" s="1"/>
  <c r="I22" i="1"/>
  <c r="H22" i="1"/>
  <c r="G22" i="1"/>
  <c r="I21" i="1"/>
  <c r="H21" i="1"/>
  <c r="G21" i="1"/>
  <c r="I20" i="1"/>
  <c r="H20" i="1"/>
  <c r="I19" i="1"/>
  <c r="H19" i="1"/>
  <c r="G19" i="1"/>
  <c r="I18" i="1"/>
  <c r="H18" i="1"/>
  <c r="G18" i="1" s="1"/>
  <c r="I17" i="1"/>
  <c r="H17" i="1"/>
  <c r="G17" i="1" s="1"/>
  <c r="I16" i="1"/>
  <c r="H16" i="1"/>
  <c r="G16" i="1"/>
  <c r="I15" i="1"/>
  <c r="H15" i="1"/>
  <c r="G15" i="1" s="1"/>
  <c r="I14" i="1"/>
  <c r="H14" i="1"/>
  <c r="G14" i="1"/>
  <c r="I13" i="1"/>
  <c r="H13" i="1"/>
  <c r="G13" i="1"/>
  <c r="I12" i="1"/>
  <c r="H12" i="1"/>
  <c r="I11" i="1"/>
  <c r="H11" i="1"/>
  <c r="G11" i="1"/>
  <c r="I10" i="1"/>
  <c r="H10" i="1"/>
  <c r="G10" i="1" s="1"/>
  <c r="I9" i="1"/>
  <c r="H9" i="1"/>
  <c r="G9" i="1" s="1"/>
  <c r="I8" i="1"/>
  <c r="H8" i="1"/>
  <c r="G8" i="1"/>
  <c r="I7" i="1"/>
  <c r="H7" i="1"/>
  <c r="G7" i="1" s="1"/>
  <c r="I6" i="1"/>
  <c r="H6" i="1"/>
  <c r="G6" i="1"/>
  <c r="I5" i="1"/>
  <c r="H5" i="1"/>
  <c r="G5" i="1"/>
  <c r="I4" i="1"/>
  <c r="J4" i="1" s="1"/>
  <c r="L4" i="1" s="1"/>
  <c r="H4" i="1"/>
  <c r="E4" i="1" s="1"/>
  <c r="I72" i="2"/>
  <c r="H72" i="2"/>
  <c r="G72" i="2" s="1"/>
  <c r="I71" i="2"/>
  <c r="H71" i="2"/>
  <c r="G71" i="2" s="1"/>
  <c r="I70" i="2"/>
  <c r="H70" i="2"/>
  <c r="G70" i="2"/>
  <c r="I69" i="2"/>
  <c r="H69" i="2"/>
  <c r="G69" i="2"/>
  <c r="I68" i="2"/>
  <c r="H68" i="2"/>
  <c r="G68" i="2"/>
  <c r="I67" i="2"/>
  <c r="H67" i="2"/>
  <c r="G67" i="2" s="1"/>
  <c r="I66" i="2"/>
  <c r="H66" i="2"/>
  <c r="I65" i="2"/>
  <c r="H65" i="2"/>
  <c r="I64" i="2"/>
  <c r="H64" i="2"/>
  <c r="G64" i="2"/>
  <c r="I63" i="2"/>
  <c r="H63" i="2"/>
  <c r="G63" i="2" s="1"/>
  <c r="I62" i="2"/>
  <c r="H62" i="2"/>
  <c r="G62" i="2"/>
  <c r="I61" i="2"/>
  <c r="H61" i="2"/>
  <c r="G61" i="2"/>
  <c r="I60" i="2"/>
  <c r="H60" i="2"/>
  <c r="G60" i="2"/>
  <c r="I59" i="2"/>
  <c r="H59" i="2"/>
  <c r="G59" i="2" s="1"/>
  <c r="I58" i="2"/>
  <c r="H58" i="2"/>
  <c r="G58" i="2" s="1"/>
  <c r="I57" i="2"/>
  <c r="H57" i="2"/>
  <c r="I56" i="2"/>
  <c r="H56" i="2"/>
  <c r="G56" i="2"/>
  <c r="I55" i="2"/>
  <c r="H55" i="2"/>
  <c r="G55" i="2" s="1"/>
  <c r="I54" i="2"/>
  <c r="H54" i="2"/>
  <c r="G54" i="2"/>
  <c r="I53" i="2"/>
  <c r="H53" i="2"/>
  <c r="G53" i="2"/>
  <c r="I52" i="2"/>
  <c r="H52" i="2"/>
  <c r="G52" i="2"/>
  <c r="I51" i="2"/>
  <c r="H51" i="2"/>
  <c r="G51" i="2" s="1"/>
  <c r="I50" i="2"/>
  <c r="H50" i="2"/>
  <c r="I49" i="2"/>
  <c r="H49" i="2"/>
  <c r="I48" i="2"/>
  <c r="H48" i="2"/>
  <c r="G48" i="2"/>
  <c r="I47" i="2"/>
  <c r="H47" i="2"/>
  <c r="G47" i="2" s="1"/>
  <c r="I46" i="2"/>
  <c r="H46" i="2"/>
  <c r="G46" i="2"/>
  <c r="I45" i="2"/>
  <c r="H45" i="2"/>
  <c r="G45" i="2"/>
  <c r="I44" i="2"/>
  <c r="H44" i="2"/>
  <c r="G44" i="2"/>
  <c r="I43" i="2"/>
  <c r="H43" i="2"/>
  <c r="G43" i="2" s="1"/>
  <c r="I42" i="2"/>
  <c r="H42" i="2"/>
  <c r="I41" i="2"/>
  <c r="H41" i="2"/>
  <c r="I40" i="2"/>
  <c r="H40" i="2"/>
  <c r="G40" i="2"/>
  <c r="I39" i="2"/>
  <c r="H39" i="2"/>
  <c r="G39" i="2" s="1"/>
  <c r="I38" i="2"/>
  <c r="H38" i="2"/>
  <c r="G38" i="2"/>
  <c r="I37" i="2"/>
  <c r="H37" i="2"/>
  <c r="G37" i="2"/>
  <c r="I36" i="2"/>
  <c r="H36" i="2"/>
  <c r="G36" i="2"/>
  <c r="I35" i="2"/>
  <c r="H35" i="2"/>
  <c r="G35" i="2" s="1"/>
  <c r="I34" i="2"/>
  <c r="H34" i="2"/>
  <c r="I33" i="2"/>
  <c r="H33" i="2"/>
  <c r="I32" i="2"/>
  <c r="H32" i="2"/>
  <c r="G32" i="2"/>
  <c r="I31" i="2"/>
  <c r="H31" i="2"/>
  <c r="G31" i="2" s="1"/>
  <c r="I30" i="2"/>
  <c r="H30" i="2"/>
  <c r="G30" i="2"/>
  <c r="I29" i="2"/>
  <c r="H29" i="2"/>
  <c r="G29" i="2"/>
  <c r="I28" i="2"/>
  <c r="H28" i="2"/>
  <c r="G28" i="2"/>
  <c r="I27" i="2"/>
  <c r="H27" i="2"/>
  <c r="G27" i="2" s="1"/>
  <c r="I26" i="2"/>
  <c r="H26" i="2"/>
  <c r="I25" i="2"/>
  <c r="H25" i="2"/>
  <c r="I24" i="2"/>
  <c r="H24" i="2"/>
  <c r="G24" i="2"/>
  <c r="I23" i="2"/>
  <c r="H23" i="2"/>
  <c r="G23" i="2" s="1"/>
  <c r="I22" i="2"/>
  <c r="H22" i="2"/>
  <c r="G22" i="2"/>
  <c r="I21" i="2"/>
  <c r="H21" i="2"/>
  <c r="G21" i="2"/>
  <c r="I20" i="2"/>
  <c r="H20" i="2"/>
  <c r="G20" i="2"/>
  <c r="I19" i="2"/>
  <c r="H19" i="2"/>
  <c r="G19" i="2" s="1"/>
  <c r="I18" i="2"/>
  <c r="H18" i="2"/>
  <c r="I17" i="2"/>
  <c r="H17" i="2"/>
  <c r="I16" i="2"/>
  <c r="H16" i="2"/>
  <c r="G16" i="2"/>
  <c r="I15" i="2"/>
  <c r="H15" i="2"/>
  <c r="G15" i="2" s="1"/>
  <c r="I14" i="2"/>
  <c r="H14" i="2"/>
  <c r="G14" i="2"/>
  <c r="I13" i="2"/>
  <c r="H13" i="2"/>
  <c r="G13" i="2"/>
  <c r="I12" i="2"/>
  <c r="H12" i="2"/>
  <c r="G12" i="2"/>
  <c r="I11" i="2"/>
  <c r="H11" i="2"/>
  <c r="G11" i="2" s="1"/>
  <c r="I10" i="2"/>
  <c r="H10" i="2"/>
  <c r="I9" i="2"/>
  <c r="H9" i="2"/>
  <c r="I8" i="2"/>
  <c r="H8" i="2"/>
  <c r="G8" i="2"/>
  <c r="I7" i="2"/>
  <c r="H7" i="2"/>
  <c r="G7" i="2" s="1"/>
  <c r="I6" i="2"/>
  <c r="H6" i="2"/>
  <c r="G6" i="2"/>
  <c r="I5" i="2"/>
  <c r="H5" i="2"/>
  <c r="G5" i="2"/>
  <c r="I4" i="2"/>
  <c r="J4" i="2" s="1"/>
  <c r="L4" i="2" s="1"/>
  <c r="H4" i="2"/>
  <c r="E4" i="2" s="1"/>
  <c r="G4" i="2" s="1"/>
  <c r="K4" i="2" s="1"/>
  <c r="I72" i="3"/>
  <c r="H72" i="3"/>
  <c r="G72" i="3"/>
  <c r="I71" i="3"/>
  <c r="H71" i="3"/>
  <c r="G71" i="3" s="1"/>
  <c r="I70" i="3"/>
  <c r="H70" i="3"/>
  <c r="G70" i="3"/>
  <c r="I69" i="3"/>
  <c r="H69" i="3"/>
  <c r="I68" i="3"/>
  <c r="H68" i="3"/>
  <c r="I67" i="3"/>
  <c r="H67" i="3"/>
  <c r="G67" i="3"/>
  <c r="I66" i="3"/>
  <c r="H66" i="3"/>
  <c r="G66" i="3" s="1"/>
  <c r="I65" i="3"/>
  <c r="H65" i="3"/>
  <c r="I64" i="3"/>
  <c r="H64" i="3"/>
  <c r="G64" i="3"/>
  <c r="I63" i="3"/>
  <c r="H63" i="3"/>
  <c r="G63" i="3" s="1"/>
  <c r="I62" i="3"/>
  <c r="H62" i="3"/>
  <c r="G62" i="3"/>
  <c r="I61" i="3"/>
  <c r="H61" i="3"/>
  <c r="G61" i="3"/>
  <c r="I60" i="3"/>
  <c r="H60" i="3"/>
  <c r="I59" i="3"/>
  <c r="H59" i="3"/>
  <c r="G59" i="3"/>
  <c r="I58" i="3"/>
  <c r="H58" i="3"/>
  <c r="G58" i="3" s="1"/>
  <c r="I57" i="3"/>
  <c r="H57" i="3"/>
  <c r="I56" i="3"/>
  <c r="H56" i="3"/>
  <c r="G56" i="3"/>
  <c r="I55" i="3"/>
  <c r="H55" i="3"/>
  <c r="G55" i="3" s="1"/>
  <c r="I54" i="3"/>
  <c r="H54" i="3"/>
  <c r="G54" i="3"/>
  <c r="I53" i="3"/>
  <c r="H53" i="3"/>
  <c r="I52" i="3"/>
  <c r="H52" i="3"/>
  <c r="I51" i="3"/>
  <c r="H51" i="3"/>
  <c r="G51" i="3"/>
  <c r="I50" i="3"/>
  <c r="H50" i="3"/>
  <c r="G50" i="3" s="1"/>
  <c r="I49" i="3"/>
  <c r="H49" i="3"/>
  <c r="I48" i="3"/>
  <c r="H48" i="3"/>
  <c r="G48" i="3"/>
  <c r="I47" i="3"/>
  <c r="H47" i="3"/>
  <c r="G47" i="3" s="1"/>
  <c r="I46" i="3"/>
  <c r="H46" i="3"/>
  <c r="G46" i="3"/>
  <c r="I45" i="3"/>
  <c r="H45" i="3"/>
  <c r="I44" i="3"/>
  <c r="H44" i="3"/>
  <c r="I43" i="3"/>
  <c r="H43" i="3"/>
  <c r="G43" i="3"/>
  <c r="I42" i="3"/>
  <c r="H42" i="3"/>
  <c r="I41" i="3"/>
  <c r="H41" i="3"/>
  <c r="I40" i="3"/>
  <c r="H40" i="3"/>
  <c r="G40" i="3"/>
  <c r="I39" i="3"/>
  <c r="H39" i="3"/>
  <c r="G39" i="3" s="1"/>
  <c r="I38" i="3"/>
  <c r="H38" i="3"/>
  <c r="G38" i="3"/>
  <c r="I37" i="3"/>
  <c r="H37" i="3"/>
  <c r="G37" i="3"/>
  <c r="I36" i="3"/>
  <c r="H36" i="3"/>
  <c r="I35" i="3"/>
  <c r="H35" i="3"/>
  <c r="G35" i="3"/>
  <c r="I34" i="3"/>
  <c r="H34" i="3"/>
  <c r="I33" i="3"/>
  <c r="H33" i="3"/>
  <c r="G33" i="3" s="1"/>
  <c r="I32" i="3"/>
  <c r="H32" i="3"/>
  <c r="G32" i="3"/>
  <c r="I31" i="3"/>
  <c r="H31" i="3"/>
  <c r="G31" i="3" s="1"/>
  <c r="I30" i="3"/>
  <c r="H30" i="3"/>
  <c r="G30" i="3"/>
  <c r="I29" i="3"/>
  <c r="H29" i="3"/>
  <c r="I28" i="3"/>
  <c r="H28" i="3"/>
  <c r="G28" i="3" s="1"/>
  <c r="I27" i="3"/>
  <c r="H27" i="3"/>
  <c r="G27" i="3"/>
  <c r="I26" i="3"/>
  <c r="H26" i="3"/>
  <c r="I25" i="3"/>
  <c r="H25" i="3"/>
  <c r="I24" i="3"/>
  <c r="H24" i="3"/>
  <c r="G24" i="3"/>
  <c r="I23" i="3"/>
  <c r="H23" i="3"/>
  <c r="G23" i="3" s="1"/>
  <c r="I22" i="3"/>
  <c r="H22" i="3"/>
  <c r="G22" i="3"/>
  <c r="I21" i="3"/>
  <c r="H21" i="3"/>
  <c r="G21" i="3"/>
  <c r="I20" i="3"/>
  <c r="H20" i="3"/>
  <c r="I19" i="3"/>
  <c r="H19" i="3"/>
  <c r="G19" i="3"/>
  <c r="I18" i="3"/>
  <c r="H18" i="3"/>
  <c r="I17" i="3"/>
  <c r="H17" i="3"/>
  <c r="I16" i="3"/>
  <c r="H16" i="3"/>
  <c r="G16" i="3"/>
  <c r="I15" i="3"/>
  <c r="H15" i="3"/>
  <c r="G15" i="3" s="1"/>
  <c r="I14" i="3"/>
  <c r="H14" i="3"/>
  <c r="G14" i="3"/>
  <c r="I13" i="3"/>
  <c r="H13" i="3"/>
  <c r="I12" i="3"/>
  <c r="H12" i="3"/>
  <c r="I11" i="3"/>
  <c r="H11" i="3"/>
  <c r="G11" i="3"/>
  <c r="I10" i="3"/>
  <c r="H10" i="3"/>
  <c r="G10" i="3" s="1"/>
  <c r="I9" i="3"/>
  <c r="H9" i="3"/>
  <c r="I8" i="3"/>
  <c r="H8" i="3"/>
  <c r="G8" i="3"/>
  <c r="I7" i="3"/>
  <c r="H7" i="3"/>
  <c r="G7" i="3" s="1"/>
  <c r="I6" i="3"/>
  <c r="H6" i="3"/>
  <c r="G6" i="3"/>
  <c r="I5" i="3"/>
  <c r="H5" i="3"/>
  <c r="I4" i="3"/>
  <c r="J4" i="3" s="1"/>
  <c r="L4" i="3" s="1"/>
  <c r="H4" i="3"/>
  <c r="E4" i="3" s="1"/>
  <c r="G4" i="3" s="1"/>
  <c r="K4" i="3" s="1"/>
  <c r="I72" i="4"/>
  <c r="H72" i="4"/>
  <c r="G72" i="4"/>
  <c r="I71" i="4"/>
  <c r="H71" i="4"/>
  <c r="G71" i="4" s="1"/>
  <c r="I70" i="4"/>
  <c r="H70" i="4"/>
  <c r="G70" i="4" s="1"/>
  <c r="I69" i="4"/>
  <c r="H69" i="4"/>
  <c r="G69" i="4" s="1"/>
  <c r="I68" i="4"/>
  <c r="H68" i="4"/>
  <c r="I67" i="4"/>
  <c r="H67" i="4"/>
  <c r="I66" i="4"/>
  <c r="H66" i="4"/>
  <c r="G66" i="4" s="1"/>
  <c r="I65" i="4"/>
  <c r="H65" i="4"/>
  <c r="I64" i="4"/>
  <c r="H64" i="4"/>
  <c r="G64" i="4"/>
  <c r="I63" i="4"/>
  <c r="H63" i="4"/>
  <c r="G63" i="4" s="1"/>
  <c r="I62" i="4"/>
  <c r="H62" i="4"/>
  <c r="G62" i="4" s="1"/>
  <c r="I61" i="4"/>
  <c r="H61" i="4"/>
  <c r="G61" i="4" s="1"/>
  <c r="I60" i="4"/>
  <c r="H60" i="4"/>
  <c r="I59" i="4"/>
  <c r="H59" i="4"/>
  <c r="I58" i="4"/>
  <c r="H58" i="4"/>
  <c r="G58" i="4" s="1"/>
  <c r="I57" i="4"/>
  <c r="H57" i="4"/>
  <c r="I56" i="4"/>
  <c r="H56" i="4"/>
  <c r="G56" i="4"/>
  <c r="I55" i="4"/>
  <c r="H55" i="4"/>
  <c r="G55" i="4" s="1"/>
  <c r="I54" i="4"/>
  <c r="H54" i="4"/>
  <c r="G54" i="4" s="1"/>
  <c r="I53" i="4"/>
  <c r="H53" i="4"/>
  <c r="G53" i="4" s="1"/>
  <c r="I52" i="4"/>
  <c r="H52" i="4"/>
  <c r="I51" i="4"/>
  <c r="H51" i="4"/>
  <c r="I50" i="4"/>
  <c r="H50" i="4"/>
  <c r="G50" i="4" s="1"/>
  <c r="I49" i="4"/>
  <c r="H49" i="4"/>
  <c r="I48" i="4"/>
  <c r="H48" i="4"/>
  <c r="G48" i="4"/>
  <c r="I47" i="4"/>
  <c r="H47" i="4"/>
  <c r="G47" i="4" s="1"/>
  <c r="I46" i="4"/>
  <c r="H46" i="4"/>
  <c r="G46" i="4" s="1"/>
  <c r="I45" i="4"/>
  <c r="H45" i="4"/>
  <c r="G45" i="4"/>
  <c r="I44" i="4"/>
  <c r="H44" i="4"/>
  <c r="I43" i="4"/>
  <c r="H43" i="4"/>
  <c r="I42" i="4"/>
  <c r="H42" i="4"/>
  <c r="G42" i="4" s="1"/>
  <c r="I41" i="4"/>
  <c r="H41" i="4"/>
  <c r="G41" i="4"/>
  <c r="I40" i="4"/>
  <c r="H40" i="4"/>
  <c r="G40" i="4"/>
  <c r="I39" i="4"/>
  <c r="H39" i="4"/>
  <c r="G39" i="4" s="1"/>
  <c r="I38" i="4"/>
  <c r="H38" i="4"/>
  <c r="G38" i="4" s="1"/>
  <c r="I37" i="4"/>
  <c r="H37" i="4"/>
  <c r="G37" i="4"/>
  <c r="I36" i="4"/>
  <c r="H36" i="4"/>
  <c r="I35" i="4"/>
  <c r="H35" i="4"/>
  <c r="I34" i="4"/>
  <c r="H34" i="4"/>
  <c r="G34" i="4" s="1"/>
  <c r="I33" i="4"/>
  <c r="H33" i="4"/>
  <c r="I32" i="4"/>
  <c r="H32" i="4"/>
  <c r="G32" i="4"/>
  <c r="I31" i="4"/>
  <c r="H31" i="4"/>
  <c r="G31" i="4" s="1"/>
  <c r="I30" i="4"/>
  <c r="H30" i="4"/>
  <c r="G30" i="4" s="1"/>
  <c r="I29" i="4"/>
  <c r="H29" i="4"/>
  <c r="G29" i="4"/>
  <c r="I28" i="4"/>
  <c r="H28" i="4"/>
  <c r="I27" i="4"/>
  <c r="H27" i="4"/>
  <c r="I26" i="4"/>
  <c r="H26" i="4"/>
  <c r="G26" i="4" s="1"/>
  <c r="I25" i="4"/>
  <c r="H25" i="4"/>
  <c r="G25" i="4"/>
  <c r="I24" i="4"/>
  <c r="H24" i="4"/>
  <c r="G24" i="4"/>
  <c r="I23" i="4"/>
  <c r="H23" i="4"/>
  <c r="G23" i="4" s="1"/>
  <c r="I22" i="4"/>
  <c r="H22" i="4"/>
  <c r="G22" i="4" s="1"/>
  <c r="I21" i="4"/>
  <c r="H21" i="4"/>
  <c r="G21" i="4" s="1"/>
  <c r="I20" i="4"/>
  <c r="H20" i="4"/>
  <c r="I19" i="4"/>
  <c r="H19" i="4"/>
  <c r="I18" i="4"/>
  <c r="H18" i="4"/>
  <c r="G18" i="4" s="1"/>
  <c r="I17" i="4"/>
  <c r="H17" i="4"/>
  <c r="I16" i="4"/>
  <c r="H16" i="4"/>
  <c r="G16" i="4"/>
  <c r="I15" i="4"/>
  <c r="H15" i="4"/>
  <c r="G15" i="4" s="1"/>
  <c r="I14" i="4"/>
  <c r="H14" i="4"/>
  <c r="G14" i="4" s="1"/>
  <c r="I13" i="4"/>
  <c r="H13" i="4"/>
  <c r="G13" i="4"/>
  <c r="I12" i="4"/>
  <c r="H12" i="4"/>
  <c r="G12" i="4"/>
  <c r="I11" i="4"/>
  <c r="H11" i="4"/>
  <c r="I10" i="4"/>
  <c r="H10" i="4"/>
  <c r="G10" i="4" s="1"/>
  <c r="I9" i="4"/>
  <c r="H9" i="4"/>
  <c r="G9" i="4"/>
  <c r="I8" i="4"/>
  <c r="H8" i="4"/>
  <c r="G8" i="4"/>
  <c r="I7" i="4"/>
  <c r="H7" i="4"/>
  <c r="G7" i="4" s="1"/>
  <c r="I6" i="4"/>
  <c r="H6" i="4"/>
  <c r="G6" i="4" s="1"/>
  <c r="I5" i="4"/>
  <c r="H5" i="4"/>
  <c r="G5" i="4"/>
  <c r="I4" i="4"/>
  <c r="J4" i="4" s="1"/>
  <c r="L4" i="4" s="1"/>
  <c r="H4" i="4"/>
  <c r="E4" i="4" s="1"/>
  <c r="I72" i="5"/>
  <c r="H72" i="5"/>
  <c r="G72" i="5"/>
  <c r="I71" i="5"/>
  <c r="H71" i="5"/>
  <c r="G71" i="5" s="1"/>
  <c r="I70" i="5"/>
  <c r="H70" i="5"/>
  <c r="G70" i="5"/>
  <c r="I69" i="5"/>
  <c r="H69" i="5"/>
  <c r="G69" i="5"/>
  <c r="I68" i="5"/>
  <c r="H68" i="5"/>
  <c r="G68" i="5" s="1"/>
  <c r="I67" i="5"/>
  <c r="H67" i="5"/>
  <c r="G67" i="5" s="1"/>
  <c r="I66" i="5"/>
  <c r="H66" i="5"/>
  <c r="I65" i="5"/>
  <c r="H65" i="5"/>
  <c r="I64" i="5"/>
  <c r="H64" i="5"/>
  <c r="G64" i="5"/>
  <c r="I63" i="5"/>
  <c r="H63" i="5"/>
  <c r="G63" i="5" s="1"/>
  <c r="I62" i="5"/>
  <c r="H62" i="5"/>
  <c r="G62" i="5"/>
  <c r="I61" i="5"/>
  <c r="H61" i="5"/>
  <c r="G61" i="5"/>
  <c r="I60" i="5"/>
  <c r="H60" i="5"/>
  <c r="G60" i="5" s="1"/>
  <c r="I59" i="5"/>
  <c r="H59" i="5"/>
  <c r="G59" i="5" s="1"/>
  <c r="I58" i="5"/>
  <c r="H58" i="5"/>
  <c r="G58" i="5" s="1"/>
  <c r="I57" i="5"/>
  <c r="H57" i="5"/>
  <c r="I56" i="5"/>
  <c r="H56" i="5"/>
  <c r="G56" i="5"/>
  <c r="I55" i="5"/>
  <c r="H55" i="5"/>
  <c r="G55" i="5" s="1"/>
  <c r="I54" i="5"/>
  <c r="H54" i="5"/>
  <c r="G54" i="5"/>
  <c r="I53" i="5"/>
  <c r="H53" i="5"/>
  <c r="G53" i="5"/>
  <c r="I52" i="5"/>
  <c r="H52" i="5"/>
  <c r="G52" i="5" s="1"/>
  <c r="I51" i="5"/>
  <c r="H51" i="5"/>
  <c r="G51" i="5" s="1"/>
  <c r="I50" i="5"/>
  <c r="H50" i="5"/>
  <c r="I49" i="5"/>
  <c r="H49" i="5"/>
  <c r="I48" i="5"/>
  <c r="H48" i="5"/>
  <c r="G48" i="5"/>
  <c r="I47" i="5"/>
  <c r="H47" i="5"/>
  <c r="G47" i="5" s="1"/>
  <c r="I46" i="5"/>
  <c r="H46" i="5"/>
  <c r="G46" i="5"/>
  <c r="I45" i="5"/>
  <c r="H45" i="5"/>
  <c r="G45" i="5"/>
  <c r="I44" i="5"/>
  <c r="H44" i="5"/>
  <c r="G44" i="5" s="1"/>
  <c r="I43" i="5"/>
  <c r="H43" i="5"/>
  <c r="G43" i="5" s="1"/>
  <c r="I42" i="5"/>
  <c r="H42" i="5"/>
  <c r="I41" i="5"/>
  <c r="H41" i="5"/>
  <c r="I40" i="5"/>
  <c r="H40" i="5"/>
  <c r="G40" i="5"/>
  <c r="I39" i="5"/>
  <c r="H39" i="5"/>
  <c r="G39" i="5" s="1"/>
  <c r="I38" i="5"/>
  <c r="H38" i="5"/>
  <c r="G38" i="5"/>
  <c r="I37" i="5"/>
  <c r="H37" i="5"/>
  <c r="G37" i="5"/>
  <c r="I36" i="5"/>
  <c r="H36" i="5"/>
  <c r="G36" i="5" s="1"/>
  <c r="I35" i="5"/>
  <c r="H35" i="5"/>
  <c r="G35" i="5" s="1"/>
  <c r="I34" i="5"/>
  <c r="H34" i="5"/>
  <c r="G34" i="5" s="1"/>
  <c r="I33" i="5"/>
  <c r="H33" i="5"/>
  <c r="I32" i="5"/>
  <c r="H32" i="5"/>
  <c r="G32" i="5"/>
  <c r="I31" i="5"/>
  <c r="H31" i="5"/>
  <c r="G31" i="5" s="1"/>
  <c r="I30" i="5"/>
  <c r="H30" i="5"/>
  <c r="G30" i="5"/>
  <c r="I29" i="5"/>
  <c r="H29" i="5"/>
  <c r="G29" i="5"/>
  <c r="I28" i="5"/>
  <c r="H28" i="5"/>
  <c r="G28" i="5" s="1"/>
  <c r="I27" i="5"/>
  <c r="H27" i="5"/>
  <c r="G27" i="5" s="1"/>
  <c r="I26" i="5"/>
  <c r="H26" i="5"/>
  <c r="I25" i="5"/>
  <c r="H25" i="5"/>
  <c r="I24" i="5"/>
  <c r="H24" i="5"/>
  <c r="G24" i="5"/>
  <c r="I23" i="5"/>
  <c r="H23" i="5"/>
  <c r="G23" i="5" s="1"/>
  <c r="I22" i="5"/>
  <c r="H22" i="5"/>
  <c r="G22" i="5"/>
  <c r="I21" i="5"/>
  <c r="H21" i="5"/>
  <c r="G21" i="5"/>
  <c r="I20" i="5"/>
  <c r="H20" i="5"/>
  <c r="G20" i="5" s="1"/>
  <c r="I19" i="5"/>
  <c r="H19" i="5"/>
  <c r="G19" i="5" s="1"/>
  <c r="I18" i="5"/>
  <c r="H18" i="5"/>
  <c r="I17" i="5"/>
  <c r="H17" i="5"/>
  <c r="I16" i="5"/>
  <c r="H16" i="5"/>
  <c r="G16" i="5"/>
  <c r="I15" i="5"/>
  <c r="H15" i="5"/>
  <c r="G15" i="5" s="1"/>
  <c r="I14" i="5"/>
  <c r="H14" i="5"/>
  <c r="G14" i="5"/>
  <c r="I13" i="5"/>
  <c r="H13" i="5"/>
  <c r="G13" i="5"/>
  <c r="I12" i="5"/>
  <c r="H12" i="5"/>
  <c r="G12" i="5" s="1"/>
  <c r="I11" i="5"/>
  <c r="H11" i="5"/>
  <c r="G11" i="5" s="1"/>
  <c r="I10" i="5"/>
  <c r="H10" i="5"/>
  <c r="I9" i="5"/>
  <c r="H9" i="5"/>
  <c r="I8" i="5"/>
  <c r="H8" i="5"/>
  <c r="G8" i="5"/>
  <c r="I7" i="5"/>
  <c r="H7" i="5"/>
  <c r="G7" i="5" s="1"/>
  <c r="I6" i="5"/>
  <c r="H6" i="5"/>
  <c r="G6" i="5"/>
  <c r="I5" i="5"/>
  <c r="H5" i="5"/>
  <c r="G5" i="5"/>
  <c r="I4" i="5"/>
  <c r="H4" i="5"/>
  <c r="E4" i="5" s="1"/>
  <c r="G4" i="5" s="1"/>
  <c r="K4" i="5" s="1"/>
  <c r="J4" i="5" l="1"/>
  <c r="L4" i="5" s="1"/>
  <c r="G18" i="5"/>
  <c r="G42" i="5"/>
  <c r="G66" i="5"/>
  <c r="G26" i="5"/>
  <c r="G50" i="5"/>
  <c r="G10" i="5"/>
  <c r="G4" i="4"/>
  <c r="K4" i="4" s="1"/>
  <c r="G17" i="3"/>
  <c r="G34" i="3"/>
  <c r="G57" i="3"/>
  <c r="G18" i="3"/>
  <c r="G41" i="3"/>
  <c r="G25" i="3"/>
  <c r="G9" i="3"/>
  <c r="G42" i="3"/>
  <c r="G65" i="3"/>
  <c r="G26" i="3"/>
  <c r="G49" i="3"/>
  <c r="G18" i="2"/>
  <c r="G34" i="2"/>
  <c r="G50" i="2"/>
  <c r="G66" i="2"/>
  <c r="G10" i="2"/>
  <c r="G26" i="2"/>
  <c r="G42" i="2"/>
  <c r="G20" i="3"/>
  <c r="G60" i="3"/>
  <c r="G44" i="3"/>
  <c r="G68" i="3"/>
  <c r="G12" i="3"/>
  <c r="G52" i="3"/>
  <c r="G36" i="3"/>
  <c r="F2" i="6"/>
  <c r="F75" i="6"/>
  <c r="D2" i="6" l="1"/>
  <c r="D2" i="7"/>
  <c r="B1" i="7"/>
  <c r="D1" i="7" s="1"/>
  <c r="G4" i="1" l="1"/>
  <c r="K4" i="1" s="1"/>
</calcChain>
</file>

<file path=xl/sharedStrings.xml><?xml version="1.0" encoding="utf-8"?>
<sst xmlns="http://schemas.openxmlformats.org/spreadsheetml/2006/main" count="217" uniqueCount="61">
  <si>
    <t>Position</t>
  </si>
  <si>
    <t>Référence</t>
  </si>
  <si>
    <t>Quantité</t>
  </si>
  <si>
    <t>P.U.H.T. IMECA</t>
  </si>
  <si>
    <t>TOTAL IMECA</t>
  </si>
  <si>
    <t>GTT IMECA</t>
  </si>
  <si>
    <t>;30)</t>
  </si>
  <si>
    <t>)</t>
  </si>
  <si>
    <t>Plan</t>
  </si>
  <si>
    <t>1281758133-Butée</t>
  </si>
  <si>
    <t>1281758134-Support capteur</t>
  </si>
  <si>
    <t>1281758141-Support mors</t>
  </si>
  <si>
    <t>1281758142-Mors</t>
  </si>
  <si>
    <t>1281758143-Plaque interface</t>
  </si>
  <si>
    <t>1281758144-Plaque patins</t>
  </si>
  <si>
    <t>1281758145-Platine latéral</t>
  </si>
  <si>
    <t>1281758147-Butée</t>
  </si>
  <si>
    <t>1281758148-Support drapeau</t>
  </si>
  <si>
    <t>1281758149-Drapeau</t>
  </si>
  <si>
    <t>1281758152-Nourisse de graissage</t>
  </si>
  <si>
    <t>1281758162-Vis vérin</t>
  </si>
  <si>
    <t>1281758163-Semelle</t>
  </si>
  <si>
    <t>1281758182-Patin</t>
  </si>
  <si>
    <t>1281758183-Liaison butée</t>
  </si>
  <si>
    <t>1281758185-Patte Fixation</t>
  </si>
  <si>
    <t>1281758186-Platine fixation</t>
  </si>
  <si>
    <t>1281758187-Butée</t>
  </si>
  <si>
    <t>1281758188-Patin inf.</t>
  </si>
  <si>
    <t>&lt;  =STXT(C6;</t>
  </si>
  <si>
    <t>&lt;  =STXT(C6;1;</t>
  </si>
  <si>
    <t>P.U.H.T IMECA</t>
  </si>
  <si>
    <t xml:space="preserve">1281758131-Poutre </t>
  </si>
  <si>
    <t xml:space="preserve">Poutre </t>
  </si>
  <si>
    <t>Butée</t>
  </si>
  <si>
    <t>Support capteur</t>
  </si>
  <si>
    <t>Support mors</t>
  </si>
  <si>
    <t>Mors</t>
  </si>
  <si>
    <t>Plaque interface</t>
  </si>
  <si>
    <t>Plaque patins</t>
  </si>
  <si>
    <t>Platine latéral</t>
  </si>
  <si>
    <t>Support drapeau</t>
  </si>
  <si>
    <t>Drapeau</t>
  </si>
  <si>
    <t>Nourisse de graissage</t>
  </si>
  <si>
    <t>Vis vérin</t>
  </si>
  <si>
    <t>Semelle</t>
  </si>
  <si>
    <t>Patin</t>
  </si>
  <si>
    <t>Liaison butée</t>
  </si>
  <si>
    <t>Patte Fixation</t>
  </si>
  <si>
    <t>Platine fixation</t>
  </si>
  <si>
    <t>Patin inf.</t>
  </si>
  <si>
    <t>&lt;  =STXT(C6;10;30)</t>
  </si>
  <si>
    <t>&lt;  =STXT(C6;1;8)</t>
  </si>
  <si>
    <t xml:space="preserve">P.U.H.T. </t>
  </si>
  <si>
    <t xml:space="preserve">TOTAL </t>
  </si>
  <si>
    <t xml:space="preserve">GTT </t>
  </si>
  <si>
    <t xml:space="preserve">0,7 SUR GTT </t>
  </si>
  <si>
    <t xml:space="preserve">0,69 SUR GTT </t>
  </si>
  <si>
    <t xml:space="preserve">0,68 SUR GTT </t>
  </si>
  <si>
    <t xml:space="preserve">0,67 SUR GTT </t>
  </si>
  <si>
    <t xml:space="preserve">0,66 SUR GTT </t>
  </si>
  <si>
    <t xml:space="preserve">0,65 SUR GTT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</si>
</sst>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28"/>
      <color rgb="FF000000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CC00"/>
        <bgColor rgb="FF000000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0" fontId="4" fillId="0" borderId="6" xfId="0" applyFont="1" applyBorder="1" applyAlignment="1" applyProtection="1">
      <alignment horizontal="center" vertical="center"/>
      <protection locked="0"/>
    </xf>
    <xf numFmtId="0" fontId="0" fillId="5" borderId="9" xfId="0" applyFill="1" applyBorder="1"/>
    <xf numFmtId="0" fontId="0" fillId="5" borderId="0" xfId="0" applyFill="1" applyBorder="1"/>
    <xf numFmtId="0" fontId="4" fillId="0" borderId="6" xfId="0" applyFont="1" applyBorder="1" applyProtection="1">
      <protection locked="0"/>
    </xf>
    <xf numFmtId="49" fontId="0" fillId="0" borderId="0" xfId="0" applyNumberFormat="1"/>
    <xf numFmtId="0" fontId="4" fillId="0" borderId="11" xfId="0" applyFont="1" applyBorder="1" applyAlignment="1" applyProtection="1">
      <alignment horizontal="center" vertical="center"/>
      <protection locked="0"/>
    </xf>
    <xf numFmtId="8" fontId="4" fillId="0" borderId="11" xfId="0" applyNumberFormat="1" applyFont="1" applyBorder="1" applyAlignment="1" applyProtection="1">
      <alignment horizontal="center" vertical="center"/>
      <protection locked="0"/>
    </xf>
    <xf numFmtId="8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11" xfId="0" applyFont="1" applyBorder="1" applyProtection="1">
      <protection locked="0"/>
    </xf>
    <xf numFmtId="8" fontId="4" fillId="0" borderId="11" xfId="0" applyNumberFormat="1" applyFont="1" applyBorder="1" applyProtection="1">
      <protection locked="0"/>
    </xf>
    <xf numFmtId="8" fontId="4" fillId="0" borderId="6" xfId="0" applyNumberFormat="1" applyFont="1" applyBorder="1" applyProtection="1">
      <protection locked="0"/>
    </xf>
    <xf numFmtId="0" fontId="6" fillId="0" borderId="11" xfId="0" applyFont="1" applyBorder="1"/>
    <xf numFmtId="0" fontId="6" fillId="0" borderId="3" xfId="0" applyFont="1" applyBorder="1"/>
    <xf numFmtId="0" fontId="6" fillId="0" borderId="7" xfId="0" applyFont="1" applyBorder="1"/>
    <xf numFmtId="0" fontId="4" fillId="0" borderId="14" xfId="0" applyFont="1" applyBorder="1" applyProtection="1">
      <protection locked="0"/>
    </xf>
    <xf numFmtId="0" fontId="2" fillId="6" borderId="1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20" xfId="0" applyFont="1" applyBorder="1"/>
    <xf numFmtId="0" fontId="0" fillId="5" borderId="19" xfId="0" applyFill="1" applyBorder="1"/>
    <xf numFmtId="0" fontId="1" fillId="0" borderId="22" xfId="0" applyFont="1" applyBorder="1"/>
    <xf numFmtId="0" fontId="6" fillId="0" borderId="23" xfId="0" applyFont="1" applyBorder="1"/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8" fontId="4" fillId="0" borderId="14" xfId="0" applyNumberFormat="1" applyFont="1" applyBorder="1" applyAlignment="1" applyProtection="1">
      <alignment horizontal="center" vertical="center"/>
      <protection locked="0"/>
    </xf>
    <xf numFmtId="8" fontId="4" fillId="0" borderId="11" xfId="0" applyNumberFormat="1" applyFont="1" applyBorder="1" applyAlignment="1" applyProtection="1">
      <alignment horizontal="center" vertical="center"/>
    </xf>
    <xf numFmtId="8" fontId="4" fillId="0" borderId="14" xfId="0" applyNumberFormat="1" applyFont="1" applyBorder="1" applyAlignment="1" applyProtection="1">
      <alignment horizontal="center" vertical="center"/>
    </xf>
    <xf numFmtId="0" fontId="1" fillId="0" borderId="16" xfId="0" applyFont="1" applyBorder="1" applyProtection="1">
      <protection locked="0"/>
    </xf>
    <xf numFmtId="0" fontId="1" fillId="0" borderId="12" xfId="0" applyFont="1" applyBorder="1" applyProtection="1">
      <protection locked="0"/>
    </xf>
    <xf numFmtId="0" fontId="1" fillId="0" borderId="13" xfId="0" applyFont="1" applyBorder="1" applyProtection="1">
      <protection locked="0"/>
    </xf>
    <xf numFmtId="8" fontId="8" fillId="2" borderId="0" xfId="0" applyNumberFormat="1" applyFont="1" applyFill="1"/>
    <xf numFmtId="0" fontId="0" fillId="4" borderId="1" xfId="0" applyFill="1" applyBorder="1" applyAlignment="1">
      <alignment horizontal="center" vertical="center"/>
    </xf>
    <xf numFmtId="8" fontId="0" fillId="4" borderId="8" xfId="0" applyNumberForma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4" borderId="17" xfId="0" applyFill="1" applyBorder="1" applyAlignment="1">
      <alignment horizontal="center" vertical="center"/>
    </xf>
    <xf numFmtId="8" fontId="0" fillId="4" borderId="9" xfId="0" applyNumberFormat="1" applyFill="1" applyBorder="1" applyAlignment="1">
      <alignment horizontal="center" vertical="center"/>
    </xf>
    <xf numFmtId="8" fontId="0" fillId="4" borderId="19" xfId="0" applyNumberFormat="1" applyFill="1" applyBorder="1" applyAlignment="1">
      <alignment horizontal="center" vertical="center"/>
    </xf>
    <xf numFmtId="8" fontId="0" fillId="4" borderId="21" xfId="0" applyNumberFormat="1" applyFill="1" applyBorder="1" applyAlignment="1">
      <alignment horizontal="center" vertical="center"/>
    </xf>
    <xf numFmtId="8" fontId="8" fillId="2" borderId="2" xfId="0" applyNumberFormat="1" applyFont="1" applyFill="1" applyBorder="1" applyAlignment="1">
      <alignment horizontal="center"/>
    </xf>
    <xf numFmtId="8" fontId="8" fillId="2" borderId="1" xfId="0" applyNumberFormat="1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10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26" fmlaLink="test!$B$2" max="30" min="1" page="10" val="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777240</xdr:colOff>
          <xdr:row>0</xdr:row>
          <xdr:rowOff>106680</xdr:rowOff>
        </xdr:from>
        <xdr:to>
          <xdr:col>2</xdr:col>
          <xdr:colOff>144780</xdr:colOff>
          <xdr:row>3</xdr:row>
          <xdr:rowOff>30480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CopierColler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464820</xdr:colOff>
          <xdr:row>0</xdr:row>
          <xdr:rowOff>53340</xdr:rowOff>
        </xdr:from>
        <xdr:to>
          <xdr:col>2</xdr:col>
          <xdr:colOff>1363980</xdr:colOff>
          <xdr:row>3</xdr:row>
          <xdr:rowOff>144780</xdr:rowOff>
        </xdr:to>
        <xdr:sp macro="" textlink="">
          <xdr:nvSpPr>
            <xdr:cNvPr id="6147" name="Spinner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10</xdr:col>
      <xdr:colOff>327660</xdr:colOff>
      <xdr:row>1</xdr:row>
      <xdr:rowOff>114300</xdr:rowOff>
    </xdr:from>
    <xdr:to>
      <xdr:col>15</xdr:col>
      <xdr:colOff>601980</xdr:colOff>
      <xdr:row>17</xdr:row>
      <xdr:rowOff>15240</xdr:rowOff>
    </xdr:to>
    <xdr:sp macro="" textlink="">
      <xdr:nvSpPr>
        <xdr:cNvPr id="2" name="ZoneTexte 1"/>
        <xdr:cNvSpPr txBox="1"/>
      </xdr:nvSpPr>
      <xdr:spPr>
        <a:xfrm>
          <a:off x="9182100" y="304800"/>
          <a:ext cx="4236720" cy="312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et de pouvoir separer le numero de plan  de l'intitulé,(ex: celulle G6 et H6),</a:t>
          </a:r>
        </a:p>
        <a:p>
          <a:r>
            <a:rPr lang="fr-FR" sz="1100"/>
            <a:t>Les fleche servent a augmenter ou diminuer le nombre de caractere avant et apres.</a:t>
          </a:r>
          <a:r>
            <a:rPr lang="fr-FR" sz="1100" baseline="0"/>
            <a:t> voir onglet test apres avoir cliquer sur une fleche,</a:t>
          </a:r>
        </a:p>
        <a:p>
          <a:r>
            <a:rPr lang="fr-FR" sz="1100" baseline="0"/>
            <a:t>Le bouton copiercoller sert a enlever les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point ( . ) dans colonne PUHT et TOTAL,et enlever les point exclamation dans colonne Plan et copier la formule en "feuille test" cellule E1 et E2'formule qui change quand on clique sur les 2 ptite fleche) et la coller dans traitement en " G6 et H6" pour les incrementer jusque'enG6:H74.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2</xdr:col>
      <xdr:colOff>1310640</xdr:colOff>
      <xdr:row>2</xdr:row>
      <xdr:rowOff>160020</xdr:rowOff>
    </xdr:from>
    <xdr:to>
      <xdr:col>11</xdr:col>
      <xdr:colOff>601980</xdr:colOff>
      <xdr:row>19</xdr:row>
      <xdr:rowOff>60960</xdr:rowOff>
    </xdr:to>
    <xdr:cxnSp macro="">
      <xdr:nvCxnSpPr>
        <xdr:cNvPr id="4" name="Connecteur droit avec flèche 3"/>
        <xdr:cNvCxnSpPr/>
      </xdr:nvCxnSpPr>
      <xdr:spPr>
        <a:xfrm flipH="1" flipV="1">
          <a:off x="2895600" y="548640"/>
          <a:ext cx="7353300" cy="315468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754380</xdr:colOff>
      <xdr:row>2</xdr:row>
      <xdr:rowOff>182880</xdr:rowOff>
    </xdr:from>
    <xdr:to>
      <xdr:col>10</xdr:col>
      <xdr:colOff>449580</xdr:colOff>
      <xdr:row>23</xdr:row>
      <xdr:rowOff>30480</xdr:rowOff>
    </xdr:to>
    <xdr:cxnSp macro="">
      <xdr:nvCxnSpPr>
        <xdr:cNvPr id="9" name="Connecteur droit avec flèche 8"/>
        <xdr:cNvCxnSpPr/>
      </xdr:nvCxnSpPr>
      <xdr:spPr>
        <a:xfrm flipH="1" flipV="1">
          <a:off x="1546860" y="571500"/>
          <a:ext cx="7757160" cy="386334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236220</xdr:colOff>
      <xdr:row>19</xdr:row>
      <xdr:rowOff>30480</xdr:rowOff>
    </xdr:from>
    <xdr:to>
      <xdr:col>13</xdr:col>
      <xdr:colOff>548640</xdr:colOff>
      <xdr:row>21</xdr:row>
      <xdr:rowOff>60960</xdr:rowOff>
    </xdr:to>
    <xdr:sp macro="" textlink="">
      <xdr:nvSpPr>
        <xdr:cNvPr id="10" name="ZoneTexte 9"/>
        <xdr:cNvSpPr txBox="1"/>
      </xdr:nvSpPr>
      <xdr:spPr>
        <a:xfrm>
          <a:off x="10675620" y="3672840"/>
          <a:ext cx="1104900" cy="411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Fonctionne</a:t>
          </a:r>
        </a:p>
      </xdr:txBody>
    </xdr:sp>
    <xdr:clientData/>
  </xdr:twoCellAnchor>
  <xdr:twoCellAnchor>
    <xdr:from>
      <xdr:col>11</xdr:col>
      <xdr:colOff>0</xdr:colOff>
      <xdr:row>23</xdr:row>
      <xdr:rowOff>0</xdr:rowOff>
    </xdr:from>
    <xdr:to>
      <xdr:col>12</xdr:col>
      <xdr:colOff>312420</xdr:colOff>
      <xdr:row>25</xdr:row>
      <xdr:rowOff>30480</xdr:rowOff>
    </xdr:to>
    <xdr:sp macro="" textlink="">
      <xdr:nvSpPr>
        <xdr:cNvPr id="16" name="ZoneTexte 15"/>
        <xdr:cNvSpPr txBox="1"/>
      </xdr:nvSpPr>
      <xdr:spPr>
        <a:xfrm>
          <a:off x="9646920" y="4404360"/>
          <a:ext cx="1104900" cy="411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Fonctionne pas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2"/>
  <sheetViews>
    <sheetView workbookViewId="0">
      <selection activeCell="E2" sqref="E2"/>
    </sheetView>
  </sheetViews>
  <sheetFormatPr baseColWidth="10" defaultRowHeight="14.4" x14ac:dyDescent="0.3"/>
  <cols>
    <col min="4" max="4" width="17.109375" customWidth="1"/>
    <col min="5" max="5" width="16.77734375" customWidth="1"/>
    <col min="6" max="6" width="15.44140625" customWidth="1"/>
    <col min="9" max="9" width="13.44140625" customWidth="1"/>
    <col min="10" max="10" width="15" customWidth="1"/>
  </cols>
  <sheetData>
    <row r="1" spans="1:5" x14ac:dyDescent="0.3">
      <c r="A1" t="s">
        <v>28</v>
      </c>
      <c r="B1">
        <f>B2+2</f>
        <v>10</v>
      </c>
      <c r="C1" t="s">
        <v>6</v>
      </c>
      <c r="D1" t="str">
        <f>CONCATENATE(A1,B1,C1)</f>
        <v>&lt;  =STXT(C6;10;30)</v>
      </c>
      <c r="E1" t="s">
        <v>50</v>
      </c>
    </row>
    <row r="2" spans="1:5" x14ac:dyDescent="0.3">
      <c r="A2" s="6" t="s">
        <v>29</v>
      </c>
      <c r="B2">
        <v>8</v>
      </c>
      <c r="C2" t="s">
        <v>7</v>
      </c>
      <c r="D2" t="str">
        <f>CONCATENATE(A2,B2,C2)</f>
        <v>&lt;  =STXT(C6;1;8)</v>
      </c>
      <c r="E2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73"/>
  <sheetViews>
    <sheetView workbookViewId="0">
      <selection activeCell="C4" sqref="C4"/>
    </sheetView>
  </sheetViews>
  <sheetFormatPr baseColWidth="10" defaultRowHeight="14.4" x14ac:dyDescent="0.3"/>
  <cols>
    <col min="1" max="1" width="10.77734375" customWidth="1"/>
    <col min="2" max="2" width="6.77734375" customWidth="1"/>
    <col min="3" max="11" width="10.77734375" customWidth="1"/>
  </cols>
  <sheetData>
    <row r="1" spans="1:14" ht="15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7.200000000000003" thickBot="1" x14ac:dyDescent="0.75">
      <c r="A2" s="1"/>
      <c r="B2" s="1"/>
      <c r="C2" s="1"/>
      <c r="D2" s="36">
        <v>0.65</v>
      </c>
      <c r="E2" s="37"/>
      <c r="F2" s="37"/>
      <c r="G2" s="37"/>
      <c r="H2" s="37"/>
      <c r="I2" s="37"/>
      <c r="J2" s="37"/>
      <c r="K2" s="37"/>
      <c r="L2" s="37"/>
      <c r="M2" s="38"/>
      <c r="N2" s="1"/>
    </row>
    <row r="3" spans="1:14" ht="27.6" thickTop="1" thickBot="1" x14ac:dyDescent="0.35">
      <c r="A3" s="1"/>
      <c r="B3" s="17" t="s">
        <v>0</v>
      </c>
      <c r="C3" s="48" t="s">
        <v>1</v>
      </c>
      <c r="D3" s="48" t="s">
        <v>8</v>
      </c>
      <c r="E3" s="49" t="s">
        <v>3</v>
      </c>
      <c r="F3" s="48" t="s">
        <v>2</v>
      </c>
      <c r="G3" s="18" t="s">
        <v>4</v>
      </c>
      <c r="H3" s="18" t="s">
        <v>52</v>
      </c>
      <c r="I3" s="18" t="s">
        <v>53</v>
      </c>
      <c r="J3" s="18" t="s">
        <v>54</v>
      </c>
      <c r="K3" s="18" t="s">
        <v>5</v>
      </c>
      <c r="L3" s="39" t="s">
        <v>60</v>
      </c>
      <c r="M3" s="39"/>
      <c r="N3" s="1"/>
    </row>
    <row r="4" spans="1:14" ht="15.6" thickTop="1" thickBot="1" x14ac:dyDescent="0.35">
      <c r="A4" s="1"/>
      <c r="B4" s="19">
        <v>1</v>
      </c>
      <c r="C4" s="51" t="s">
        <v>32</v>
      </c>
      <c r="D4" s="51">
        <v>1281758131</v>
      </c>
      <c r="E4" s="13">
        <f>ROUNDUP(H4/0.65,0)</f>
        <v>1924</v>
      </c>
      <c r="F4" s="50">
        <f>Traitement!D6</f>
        <v>1</v>
      </c>
      <c r="G4" s="14">
        <f t="shared" ref="G4:G67" si="0">F4*E4</f>
        <v>1924</v>
      </c>
      <c r="H4" s="8">
        <f>Traitement!E6</f>
        <v>1250</v>
      </c>
      <c r="I4" s="28">
        <f>Traitement!F6</f>
        <v>1250</v>
      </c>
      <c r="J4" s="40">
        <f>SUM(I4:I72)</f>
        <v>2715</v>
      </c>
      <c r="K4" s="40">
        <f>SUM(G4:G72)</f>
        <v>4194</v>
      </c>
      <c r="L4" s="41">
        <f>J4/0.65</f>
        <v>4176.9230769230771</v>
      </c>
      <c r="M4" s="42"/>
      <c r="N4" s="1"/>
    </row>
    <row r="5" spans="1:14" ht="15" thickBot="1" x14ac:dyDescent="0.35">
      <c r="A5" s="1"/>
      <c r="B5" s="20">
        <v>2</v>
      </c>
      <c r="C5" s="51" t="s">
        <v>33</v>
      </c>
      <c r="D5" s="51">
        <v>1281758133</v>
      </c>
      <c r="E5" s="13">
        <f t="shared" ref="E5:E68" si="1">ROUNDUP(H5/0.65,0)</f>
        <v>57</v>
      </c>
      <c r="F5" s="50">
        <f>Traitement!D7</f>
        <v>2</v>
      </c>
      <c r="G5" s="15">
        <f t="shared" si="0"/>
        <v>114</v>
      </c>
      <c r="H5" s="8">
        <f>Traitement!E7</f>
        <v>37</v>
      </c>
      <c r="I5" s="28">
        <f>Traitement!F7</f>
        <v>74</v>
      </c>
      <c r="J5" s="34"/>
      <c r="K5" s="34"/>
      <c r="L5" s="35"/>
      <c r="M5" s="43"/>
      <c r="N5" s="1"/>
    </row>
    <row r="6" spans="1:14" ht="15" thickBot="1" x14ac:dyDescent="0.35">
      <c r="A6" s="1"/>
      <c r="B6" s="20">
        <v>3</v>
      </c>
      <c r="C6" s="51" t="s">
        <v>34</v>
      </c>
      <c r="D6" s="51">
        <v>1281758134</v>
      </c>
      <c r="E6" s="13">
        <f t="shared" si="1"/>
        <v>19</v>
      </c>
      <c r="F6" s="50">
        <f>Traitement!D8</f>
        <v>4</v>
      </c>
      <c r="G6" s="15">
        <f t="shared" si="0"/>
        <v>76</v>
      </c>
      <c r="H6" s="8">
        <f>Traitement!E8</f>
        <v>12</v>
      </c>
      <c r="I6" s="28">
        <f>Traitement!F8</f>
        <v>48</v>
      </c>
      <c r="J6" s="3"/>
      <c r="K6" s="4"/>
      <c r="L6" s="4"/>
      <c r="M6" s="21"/>
      <c r="N6" s="1"/>
    </row>
    <row r="7" spans="1:14" ht="15" thickBot="1" x14ac:dyDescent="0.35">
      <c r="A7" s="1"/>
      <c r="B7" s="20">
        <v>4</v>
      </c>
      <c r="C7" s="51" t="s">
        <v>35</v>
      </c>
      <c r="D7" s="51">
        <v>1281758141</v>
      </c>
      <c r="E7" s="13">
        <f t="shared" si="1"/>
        <v>70</v>
      </c>
      <c r="F7" s="50">
        <f>Traitement!D9</f>
        <v>2</v>
      </c>
      <c r="G7" s="15">
        <f t="shared" si="0"/>
        <v>140</v>
      </c>
      <c r="H7" s="8">
        <f>Traitement!E9</f>
        <v>45</v>
      </c>
      <c r="I7" s="28">
        <f>Traitement!F9</f>
        <v>90</v>
      </c>
      <c r="J7" s="3"/>
      <c r="K7" s="4"/>
      <c r="L7" s="4"/>
      <c r="M7" s="21"/>
      <c r="N7" s="1"/>
    </row>
    <row r="8" spans="1:14" ht="15" thickBot="1" x14ac:dyDescent="0.35">
      <c r="A8" s="1"/>
      <c r="B8" s="20">
        <v>5</v>
      </c>
      <c r="C8" s="51" t="s">
        <v>36</v>
      </c>
      <c r="D8" s="51">
        <v>1281758142</v>
      </c>
      <c r="E8" s="13">
        <f t="shared" si="1"/>
        <v>54</v>
      </c>
      <c r="F8" s="50">
        <f>Traitement!D10</f>
        <v>4</v>
      </c>
      <c r="G8" s="15">
        <f t="shared" si="0"/>
        <v>216</v>
      </c>
      <c r="H8" s="8">
        <f>Traitement!E10</f>
        <v>35</v>
      </c>
      <c r="I8" s="28">
        <f>Traitement!F10</f>
        <v>140</v>
      </c>
      <c r="J8" s="3"/>
      <c r="K8" s="4"/>
      <c r="L8" s="4"/>
      <c r="M8" s="21"/>
      <c r="N8" s="1"/>
    </row>
    <row r="9" spans="1:14" ht="15" thickBot="1" x14ac:dyDescent="0.35">
      <c r="A9" s="1"/>
      <c r="B9" s="20">
        <v>6</v>
      </c>
      <c r="C9" s="51" t="s">
        <v>37</v>
      </c>
      <c r="D9" s="51">
        <v>1281758143</v>
      </c>
      <c r="E9" s="13">
        <f t="shared" si="1"/>
        <v>70</v>
      </c>
      <c r="F9" s="50">
        <f>Traitement!D11</f>
        <v>1</v>
      </c>
      <c r="G9" s="15">
        <f t="shared" si="0"/>
        <v>70</v>
      </c>
      <c r="H9" s="8">
        <f>Traitement!E11</f>
        <v>45</v>
      </c>
      <c r="I9" s="28">
        <f>Traitement!F11</f>
        <v>45</v>
      </c>
      <c r="J9" s="3"/>
      <c r="K9" s="4"/>
      <c r="L9" s="4"/>
      <c r="M9" s="21"/>
      <c r="N9" s="1"/>
    </row>
    <row r="10" spans="1:14" ht="15" thickBot="1" x14ac:dyDescent="0.35">
      <c r="A10" s="1"/>
      <c r="B10" s="20">
        <v>7</v>
      </c>
      <c r="C10" s="51" t="s">
        <v>38</v>
      </c>
      <c r="D10" s="51">
        <v>1281758144</v>
      </c>
      <c r="E10" s="13">
        <f t="shared" si="1"/>
        <v>193</v>
      </c>
      <c r="F10" s="50">
        <f>Traitement!D12</f>
        <v>1</v>
      </c>
      <c r="G10" s="15">
        <f t="shared" si="0"/>
        <v>193</v>
      </c>
      <c r="H10" s="8">
        <f>Traitement!E12</f>
        <v>125</v>
      </c>
      <c r="I10" s="28">
        <f>Traitement!F12</f>
        <v>125</v>
      </c>
      <c r="J10" s="3"/>
      <c r="K10" s="4"/>
      <c r="L10" s="4"/>
      <c r="M10" s="21"/>
      <c r="N10" s="1"/>
    </row>
    <row r="11" spans="1:14" ht="15" thickBot="1" x14ac:dyDescent="0.35">
      <c r="A11" s="1"/>
      <c r="B11" s="20">
        <v>8</v>
      </c>
      <c r="C11" s="51" t="s">
        <v>39</v>
      </c>
      <c r="D11" s="51">
        <v>1281758145</v>
      </c>
      <c r="E11" s="13">
        <f t="shared" si="1"/>
        <v>124</v>
      </c>
      <c r="F11" s="50">
        <f>Traitement!D13</f>
        <v>1</v>
      </c>
      <c r="G11" s="15">
        <f t="shared" si="0"/>
        <v>124</v>
      </c>
      <c r="H11" s="8">
        <f>Traitement!E13</f>
        <v>80</v>
      </c>
      <c r="I11" s="28">
        <f>Traitement!F13</f>
        <v>80</v>
      </c>
      <c r="J11" s="3"/>
      <c r="K11" s="4"/>
      <c r="L11" s="4"/>
      <c r="M11" s="21"/>
      <c r="N11" s="1"/>
    </row>
    <row r="12" spans="1:14" ht="15" thickBot="1" x14ac:dyDescent="0.35">
      <c r="A12" s="1"/>
      <c r="B12" s="20">
        <v>9</v>
      </c>
      <c r="C12" s="51" t="s">
        <v>33</v>
      </c>
      <c r="D12" s="51">
        <v>1281758147</v>
      </c>
      <c r="E12" s="13">
        <f t="shared" si="1"/>
        <v>57</v>
      </c>
      <c r="F12" s="50">
        <f>Traitement!D14</f>
        <v>2</v>
      </c>
      <c r="G12" s="15">
        <f t="shared" si="0"/>
        <v>114</v>
      </c>
      <c r="H12" s="8">
        <f>Traitement!E14</f>
        <v>37</v>
      </c>
      <c r="I12" s="28">
        <f>Traitement!F14</f>
        <v>74</v>
      </c>
      <c r="J12" s="3"/>
      <c r="K12" s="4"/>
      <c r="L12" s="4"/>
      <c r="M12" s="21"/>
      <c r="N12" s="1"/>
    </row>
    <row r="13" spans="1:14" ht="15" thickBot="1" x14ac:dyDescent="0.35">
      <c r="A13" s="1"/>
      <c r="B13" s="20">
        <v>10</v>
      </c>
      <c r="C13" s="51" t="s">
        <v>40</v>
      </c>
      <c r="D13" s="51">
        <v>1281758148</v>
      </c>
      <c r="E13" s="13">
        <f t="shared" si="1"/>
        <v>47</v>
      </c>
      <c r="F13" s="50">
        <f>Traitement!D15</f>
        <v>1</v>
      </c>
      <c r="G13" s="15">
        <f t="shared" si="0"/>
        <v>47</v>
      </c>
      <c r="H13" s="8">
        <f>Traitement!E15</f>
        <v>30</v>
      </c>
      <c r="I13" s="28">
        <f>Traitement!F15</f>
        <v>30</v>
      </c>
      <c r="J13" s="3"/>
      <c r="K13" s="4"/>
      <c r="L13" s="4"/>
      <c r="M13" s="21"/>
      <c r="N13" s="1"/>
    </row>
    <row r="14" spans="1:14" ht="15" thickBot="1" x14ac:dyDescent="0.35">
      <c r="A14" s="1"/>
      <c r="B14" s="20">
        <v>11</v>
      </c>
      <c r="C14" s="51" t="s">
        <v>41</v>
      </c>
      <c r="D14" s="51">
        <v>1281758149</v>
      </c>
      <c r="E14" s="13">
        <f t="shared" si="1"/>
        <v>47</v>
      </c>
      <c r="F14" s="50">
        <f>Traitement!D16</f>
        <v>1</v>
      </c>
      <c r="G14" s="15">
        <f t="shared" si="0"/>
        <v>47</v>
      </c>
      <c r="H14" s="8">
        <f>Traitement!E16</f>
        <v>30</v>
      </c>
      <c r="I14" s="28">
        <f>Traitement!F16</f>
        <v>30</v>
      </c>
      <c r="J14" s="3"/>
      <c r="K14" s="4"/>
      <c r="L14" s="4"/>
      <c r="M14" s="21"/>
      <c r="N14" s="1"/>
    </row>
    <row r="15" spans="1:14" ht="15" thickBot="1" x14ac:dyDescent="0.35">
      <c r="A15" s="1"/>
      <c r="B15" s="20">
        <v>12</v>
      </c>
      <c r="C15" s="51" t="s">
        <v>42</v>
      </c>
      <c r="D15" s="51">
        <v>1281758152</v>
      </c>
      <c r="E15" s="13">
        <f t="shared" si="1"/>
        <v>77</v>
      </c>
      <c r="F15" s="50">
        <f>Traitement!D17</f>
        <v>1</v>
      </c>
      <c r="G15" s="15">
        <f t="shared" si="0"/>
        <v>77</v>
      </c>
      <c r="H15" s="8">
        <f>Traitement!E17</f>
        <v>50</v>
      </c>
      <c r="I15" s="28">
        <f>Traitement!F17</f>
        <v>50</v>
      </c>
      <c r="J15" s="3"/>
      <c r="K15" s="4"/>
      <c r="L15" s="4"/>
      <c r="M15" s="21"/>
      <c r="N15" s="1"/>
    </row>
    <row r="16" spans="1:14" ht="15" thickBot="1" x14ac:dyDescent="0.35">
      <c r="A16" s="1"/>
      <c r="B16" s="20">
        <v>13</v>
      </c>
      <c r="C16" s="51" t="s">
        <v>43</v>
      </c>
      <c r="D16" s="51">
        <v>1281758162</v>
      </c>
      <c r="E16" s="13">
        <f t="shared" si="1"/>
        <v>39</v>
      </c>
      <c r="F16" s="50">
        <f>Traitement!D18</f>
        <v>8</v>
      </c>
      <c r="G16" s="15">
        <f t="shared" si="0"/>
        <v>312</v>
      </c>
      <c r="H16" s="8">
        <f>Traitement!E18</f>
        <v>25</v>
      </c>
      <c r="I16" s="28">
        <f>Traitement!F18</f>
        <v>200</v>
      </c>
      <c r="J16" s="3"/>
      <c r="K16" s="4"/>
      <c r="L16" s="4"/>
      <c r="M16" s="21"/>
      <c r="N16" s="1"/>
    </row>
    <row r="17" spans="1:14" ht="15" thickBot="1" x14ac:dyDescent="0.35">
      <c r="A17" s="1"/>
      <c r="B17" s="20">
        <v>14</v>
      </c>
      <c r="C17" s="51" t="s">
        <v>44</v>
      </c>
      <c r="D17" s="51">
        <v>1281758163</v>
      </c>
      <c r="E17" s="13">
        <f t="shared" si="1"/>
        <v>20</v>
      </c>
      <c r="F17" s="50">
        <f>Traitement!D19</f>
        <v>8</v>
      </c>
      <c r="G17" s="15">
        <f t="shared" si="0"/>
        <v>160</v>
      </c>
      <c r="H17" s="8">
        <f>Traitement!E19</f>
        <v>13</v>
      </c>
      <c r="I17" s="28">
        <f>Traitement!F19</f>
        <v>104</v>
      </c>
      <c r="J17" s="3"/>
      <c r="K17" s="4"/>
      <c r="L17" s="4"/>
      <c r="M17" s="21"/>
      <c r="N17" s="1"/>
    </row>
    <row r="18" spans="1:14" ht="15" thickBot="1" x14ac:dyDescent="0.35">
      <c r="A18" s="1"/>
      <c r="B18" s="20">
        <v>15</v>
      </c>
      <c r="C18" s="51" t="s">
        <v>45</v>
      </c>
      <c r="D18" s="51">
        <v>1281758182</v>
      </c>
      <c r="E18" s="13">
        <f t="shared" si="1"/>
        <v>62</v>
      </c>
      <c r="F18" s="50">
        <f>Traitement!D20</f>
        <v>1</v>
      </c>
      <c r="G18" s="15">
        <f t="shared" si="0"/>
        <v>62</v>
      </c>
      <c r="H18" s="8">
        <f>Traitement!E20</f>
        <v>40</v>
      </c>
      <c r="I18" s="28">
        <f>Traitement!F20</f>
        <v>40</v>
      </c>
      <c r="J18" s="3"/>
      <c r="K18" s="4"/>
      <c r="L18" s="4"/>
      <c r="M18" s="21"/>
      <c r="N18" s="1"/>
    </row>
    <row r="19" spans="1:14" ht="15" thickBot="1" x14ac:dyDescent="0.35">
      <c r="A19" s="1"/>
      <c r="B19" s="20">
        <v>16</v>
      </c>
      <c r="C19" s="51" t="s">
        <v>46</v>
      </c>
      <c r="D19" s="51">
        <v>1281758183</v>
      </c>
      <c r="E19" s="13">
        <f t="shared" si="1"/>
        <v>77</v>
      </c>
      <c r="F19" s="50">
        <f>Traitement!D21</f>
        <v>1</v>
      </c>
      <c r="G19" s="15">
        <f t="shared" si="0"/>
        <v>77</v>
      </c>
      <c r="H19" s="8">
        <f>Traitement!E21</f>
        <v>50</v>
      </c>
      <c r="I19" s="28">
        <f>Traitement!F21</f>
        <v>50</v>
      </c>
      <c r="J19" s="3"/>
      <c r="K19" s="4"/>
      <c r="L19" s="4"/>
      <c r="M19" s="21"/>
      <c r="N19" s="1"/>
    </row>
    <row r="20" spans="1:14" ht="15" thickBot="1" x14ac:dyDescent="0.35">
      <c r="A20" s="1"/>
      <c r="B20" s="20">
        <v>17</v>
      </c>
      <c r="C20" s="51" t="s">
        <v>47</v>
      </c>
      <c r="D20" s="51">
        <v>1281758185</v>
      </c>
      <c r="E20" s="13">
        <f t="shared" si="1"/>
        <v>54</v>
      </c>
      <c r="F20" s="50">
        <f>Traitement!D22</f>
        <v>2</v>
      </c>
      <c r="G20" s="15">
        <f t="shared" si="0"/>
        <v>108</v>
      </c>
      <c r="H20" s="8">
        <f>Traitement!E22</f>
        <v>35</v>
      </c>
      <c r="I20" s="28">
        <f>Traitement!F22</f>
        <v>70</v>
      </c>
      <c r="J20" s="3"/>
      <c r="K20" s="4"/>
      <c r="L20" s="4"/>
      <c r="M20" s="21"/>
      <c r="N20" s="1"/>
    </row>
    <row r="21" spans="1:14" ht="15" thickBot="1" x14ac:dyDescent="0.35">
      <c r="A21" s="1"/>
      <c r="B21" s="20">
        <v>18</v>
      </c>
      <c r="C21" s="51" t="s">
        <v>48</v>
      </c>
      <c r="D21" s="51">
        <v>1281758186</v>
      </c>
      <c r="E21" s="13">
        <f t="shared" si="1"/>
        <v>47</v>
      </c>
      <c r="F21" s="50">
        <f>Traitement!D23</f>
        <v>2</v>
      </c>
      <c r="G21" s="15">
        <f t="shared" si="0"/>
        <v>94</v>
      </c>
      <c r="H21" s="8">
        <f>Traitement!E23</f>
        <v>30</v>
      </c>
      <c r="I21" s="28">
        <f>Traitement!F23</f>
        <v>60</v>
      </c>
      <c r="J21" s="3"/>
      <c r="K21" s="4"/>
      <c r="L21" s="4"/>
      <c r="M21" s="21"/>
      <c r="N21" s="1"/>
    </row>
    <row r="22" spans="1:14" ht="15" thickBot="1" x14ac:dyDescent="0.35">
      <c r="A22" s="1"/>
      <c r="B22" s="20">
        <v>19</v>
      </c>
      <c r="C22" s="51" t="s">
        <v>33</v>
      </c>
      <c r="D22" s="51">
        <v>1281758187</v>
      </c>
      <c r="E22" s="13">
        <f t="shared" si="1"/>
        <v>177</v>
      </c>
      <c r="F22" s="50">
        <f>Traitement!D24</f>
        <v>1</v>
      </c>
      <c r="G22" s="15">
        <f t="shared" si="0"/>
        <v>177</v>
      </c>
      <c r="H22" s="8">
        <f>Traitement!E24</f>
        <v>115</v>
      </c>
      <c r="I22" s="28">
        <f>Traitement!F24</f>
        <v>115</v>
      </c>
      <c r="J22" s="3"/>
      <c r="K22" s="4"/>
      <c r="L22" s="4"/>
      <c r="M22" s="21"/>
      <c r="N22" s="1"/>
    </row>
    <row r="23" spans="1:14" ht="15" thickBot="1" x14ac:dyDescent="0.35">
      <c r="A23" s="1"/>
      <c r="B23" s="20">
        <v>20</v>
      </c>
      <c r="C23" s="51" t="s">
        <v>49</v>
      </c>
      <c r="D23" s="51">
        <v>1281758188</v>
      </c>
      <c r="E23" s="13">
        <f t="shared" si="1"/>
        <v>62</v>
      </c>
      <c r="F23" s="50">
        <f>Traitement!D25</f>
        <v>1</v>
      </c>
      <c r="G23" s="15">
        <f t="shared" si="0"/>
        <v>62</v>
      </c>
      <c r="H23" s="8">
        <f>Traitement!E25</f>
        <v>40</v>
      </c>
      <c r="I23" s="28">
        <f>Traitement!F25</f>
        <v>40</v>
      </c>
      <c r="J23" s="3"/>
      <c r="K23" s="4"/>
      <c r="L23" s="4"/>
      <c r="M23" s="21"/>
      <c r="N23" s="1"/>
    </row>
    <row r="24" spans="1:14" ht="15" thickBot="1" x14ac:dyDescent="0.35">
      <c r="A24" s="1"/>
      <c r="B24" s="20">
        <v>21</v>
      </c>
      <c r="C24" s="51"/>
      <c r="D24" s="51"/>
      <c r="E24" s="13">
        <f t="shared" si="1"/>
        <v>0</v>
      </c>
      <c r="F24" s="50">
        <f>Traitement!D26</f>
        <v>0</v>
      </c>
      <c r="G24" s="15">
        <f t="shared" si="0"/>
        <v>0</v>
      </c>
      <c r="H24" s="8">
        <f>Traitement!E26</f>
        <v>0</v>
      </c>
      <c r="I24" s="28">
        <f>Traitement!F26</f>
        <v>0</v>
      </c>
      <c r="J24" s="3"/>
      <c r="K24" s="4"/>
      <c r="L24" s="4"/>
      <c r="M24" s="21"/>
      <c r="N24" s="1"/>
    </row>
    <row r="25" spans="1:14" ht="15" thickBot="1" x14ac:dyDescent="0.35">
      <c r="A25" s="1"/>
      <c r="B25" s="20">
        <v>22</v>
      </c>
      <c r="C25" s="51"/>
      <c r="D25" s="51"/>
      <c r="E25" s="13">
        <f t="shared" si="1"/>
        <v>0</v>
      </c>
      <c r="F25" s="50">
        <f>Traitement!D27</f>
        <v>0</v>
      </c>
      <c r="G25" s="15">
        <f t="shared" si="0"/>
        <v>0</v>
      </c>
      <c r="H25" s="8">
        <f>Traitement!E27</f>
        <v>0</v>
      </c>
      <c r="I25" s="28">
        <f>Traitement!F27</f>
        <v>0</v>
      </c>
      <c r="J25" s="3"/>
      <c r="K25" s="4"/>
      <c r="L25" s="4"/>
      <c r="M25" s="21"/>
      <c r="N25" s="1"/>
    </row>
    <row r="26" spans="1:14" ht="15" thickBot="1" x14ac:dyDescent="0.35">
      <c r="A26" s="1"/>
      <c r="B26" s="20">
        <v>23</v>
      </c>
      <c r="C26" s="51"/>
      <c r="D26" s="51"/>
      <c r="E26" s="13">
        <f t="shared" si="1"/>
        <v>0</v>
      </c>
      <c r="F26" s="50">
        <f>Traitement!D28</f>
        <v>0</v>
      </c>
      <c r="G26" s="15">
        <f t="shared" si="0"/>
        <v>0</v>
      </c>
      <c r="H26" s="8">
        <f>Traitement!E28</f>
        <v>0</v>
      </c>
      <c r="I26" s="28">
        <f>Traitement!F28</f>
        <v>0</v>
      </c>
      <c r="J26" s="3"/>
      <c r="K26" s="4"/>
      <c r="L26" s="4"/>
      <c r="M26" s="21"/>
      <c r="N26" s="1"/>
    </row>
    <row r="27" spans="1:14" ht="15" thickBot="1" x14ac:dyDescent="0.35">
      <c r="A27" s="1"/>
      <c r="B27" s="20">
        <v>24</v>
      </c>
      <c r="C27" s="51"/>
      <c r="D27" s="51"/>
      <c r="E27" s="13">
        <f t="shared" si="1"/>
        <v>0</v>
      </c>
      <c r="F27" s="50">
        <f>Traitement!D29</f>
        <v>0</v>
      </c>
      <c r="G27" s="15">
        <f t="shared" si="0"/>
        <v>0</v>
      </c>
      <c r="H27" s="8">
        <f>Traitement!E29</f>
        <v>0</v>
      </c>
      <c r="I27" s="28">
        <f>Traitement!F29</f>
        <v>0</v>
      </c>
      <c r="J27" s="3"/>
      <c r="K27" s="4"/>
      <c r="L27" s="4"/>
      <c r="M27" s="21"/>
      <c r="N27" s="1"/>
    </row>
    <row r="28" spans="1:14" ht="15" thickBot="1" x14ac:dyDescent="0.35">
      <c r="A28" s="1"/>
      <c r="B28" s="20">
        <v>25</v>
      </c>
      <c r="C28" s="51"/>
      <c r="D28" s="51"/>
      <c r="E28" s="13">
        <f t="shared" si="1"/>
        <v>0</v>
      </c>
      <c r="F28" s="50">
        <f>Traitement!D30</f>
        <v>0</v>
      </c>
      <c r="G28" s="15">
        <f t="shared" si="0"/>
        <v>0</v>
      </c>
      <c r="H28" s="8">
        <f>Traitement!E30</f>
        <v>0</v>
      </c>
      <c r="I28" s="28">
        <f>Traitement!F30</f>
        <v>0</v>
      </c>
      <c r="J28" s="3"/>
      <c r="K28" s="4"/>
      <c r="L28" s="4"/>
      <c r="M28" s="21"/>
      <c r="N28" s="1"/>
    </row>
    <row r="29" spans="1:14" ht="15" thickBot="1" x14ac:dyDescent="0.35">
      <c r="A29" s="1"/>
      <c r="B29" s="20">
        <v>26</v>
      </c>
      <c r="C29" s="51"/>
      <c r="D29" s="51"/>
      <c r="E29" s="13">
        <f t="shared" si="1"/>
        <v>0</v>
      </c>
      <c r="F29" s="50">
        <f>Traitement!D31</f>
        <v>0</v>
      </c>
      <c r="G29" s="15">
        <f t="shared" si="0"/>
        <v>0</v>
      </c>
      <c r="H29" s="8">
        <f>Traitement!E31</f>
        <v>0</v>
      </c>
      <c r="I29" s="28">
        <f>Traitement!F31</f>
        <v>0</v>
      </c>
      <c r="J29" s="3"/>
      <c r="K29" s="4"/>
      <c r="L29" s="4"/>
      <c r="M29" s="21"/>
      <c r="N29" s="1"/>
    </row>
    <row r="30" spans="1:14" ht="15" thickBot="1" x14ac:dyDescent="0.35">
      <c r="A30" s="1"/>
      <c r="B30" s="20">
        <v>27</v>
      </c>
      <c r="C30" s="51"/>
      <c r="D30" s="51"/>
      <c r="E30" s="13">
        <f t="shared" si="1"/>
        <v>0</v>
      </c>
      <c r="F30" s="50">
        <f>Traitement!D32</f>
        <v>0</v>
      </c>
      <c r="G30" s="15">
        <f t="shared" si="0"/>
        <v>0</v>
      </c>
      <c r="H30" s="8">
        <f>Traitement!E32</f>
        <v>0</v>
      </c>
      <c r="I30" s="28">
        <f>Traitement!F32</f>
        <v>0</v>
      </c>
      <c r="J30" s="3"/>
      <c r="K30" s="4"/>
      <c r="L30" s="4"/>
      <c r="M30" s="21"/>
      <c r="N30" s="1"/>
    </row>
    <row r="31" spans="1:14" ht="15" thickBot="1" x14ac:dyDescent="0.35">
      <c r="A31" s="1"/>
      <c r="B31" s="20">
        <v>28</v>
      </c>
      <c r="C31" s="51"/>
      <c r="D31" s="51"/>
      <c r="E31" s="13">
        <f t="shared" si="1"/>
        <v>0</v>
      </c>
      <c r="F31" s="50">
        <f>Traitement!D33</f>
        <v>0</v>
      </c>
      <c r="G31" s="15">
        <f t="shared" si="0"/>
        <v>0</v>
      </c>
      <c r="H31" s="8">
        <f>Traitement!E33</f>
        <v>0</v>
      </c>
      <c r="I31" s="28">
        <f>Traitement!F33</f>
        <v>0</v>
      </c>
      <c r="J31" s="3"/>
      <c r="K31" s="4"/>
      <c r="L31" s="4"/>
      <c r="M31" s="21"/>
      <c r="N31" s="1"/>
    </row>
    <row r="32" spans="1:14" ht="15" thickBot="1" x14ac:dyDescent="0.35">
      <c r="A32" s="1"/>
      <c r="B32" s="20">
        <v>29</v>
      </c>
      <c r="C32" s="51"/>
      <c r="D32" s="51"/>
      <c r="E32" s="13">
        <f t="shared" si="1"/>
        <v>0</v>
      </c>
      <c r="F32" s="50">
        <f>Traitement!D34</f>
        <v>0</v>
      </c>
      <c r="G32" s="15">
        <f t="shared" si="0"/>
        <v>0</v>
      </c>
      <c r="H32" s="8">
        <f>Traitement!E34</f>
        <v>0</v>
      </c>
      <c r="I32" s="28">
        <f>Traitement!F34</f>
        <v>0</v>
      </c>
      <c r="J32" s="3"/>
      <c r="K32" s="4"/>
      <c r="L32" s="4"/>
      <c r="M32" s="21"/>
      <c r="N32" s="1"/>
    </row>
    <row r="33" spans="1:14" ht="15" thickBot="1" x14ac:dyDescent="0.35">
      <c r="A33" s="1"/>
      <c r="B33" s="20">
        <v>30</v>
      </c>
      <c r="C33" s="51"/>
      <c r="D33" s="51"/>
      <c r="E33" s="13">
        <f t="shared" si="1"/>
        <v>0</v>
      </c>
      <c r="F33" s="50">
        <f>Traitement!D35</f>
        <v>0</v>
      </c>
      <c r="G33" s="15">
        <f t="shared" si="0"/>
        <v>0</v>
      </c>
      <c r="H33" s="8">
        <f>Traitement!E35</f>
        <v>0</v>
      </c>
      <c r="I33" s="28">
        <f>Traitement!F35</f>
        <v>0</v>
      </c>
      <c r="J33" s="3"/>
      <c r="K33" s="4"/>
      <c r="L33" s="4"/>
      <c r="M33" s="21"/>
      <c r="N33" s="1"/>
    </row>
    <row r="34" spans="1:14" ht="15" thickBot="1" x14ac:dyDescent="0.35">
      <c r="A34" s="1"/>
      <c r="B34" s="20">
        <v>31</v>
      </c>
      <c r="C34" s="51"/>
      <c r="D34" s="51"/>
      <c r="E34" s="13">
        <f t="shared" si="1"/>
        <v>0</v>
      </c>
      <c r="F34" s="50">
        <f>Traitement!D36</f>
        <v>0</v>
      </c>
      <c r="G34" s="15">
        <f t="shared" si="0"/>
        <v>0</v>
      </c>
      <c r="H34" s="8">
        <f>Traitement!E36</f>
        <v>0</v>
      </c>
      <c r="I34" s="28">
        <f>Traitement!F36</f>
        <v>0</v>
      </c>
      <c r="J34" s="3"/>
      <c r="K34" s="4"/>
      <c r="L34" s="4"/>
      <c r="M34" s="21"/>
      <c r="N34" s="1"/>
    </row>
    <row r="35" spans="1:14" ht="15" thickBot="1" x14ac:dyDescent="0.35">
      <c r="A35" s="1"/>
      <c r="B35" s="20">
        <v>32</v>
      </c>
      <c r="C35" s="51"/>
      <c r="D35" s="51"/>
      <c r="E35" s="13">
        <f t="shared" si="1"/>
        <v>0</v>
      </c>
      <c r="F35" s="50">
        <f>Traitement!D37</f>
        <v>0</v>
      </c>
      <c r="G35" s="15">
        <f t="shared" si="0"/>
        <v>0</v>
      </c>
      <c r="H35" s="8">
        <f>Traitement!E37</f>
        <v>0</v>
      </c>
      <c r="I35" s="28">
        <f>Traitement!F37</f>
        <v>0</v>
      </c>
      <c r="J35" s="3"/>
      <c r="K35" s="4"/>
      <c r="L35" s="4"/>
      <c r="M35" s="21"/>
      <c r="N35" s="1"/>
    </row>
    <row r="36" spans="1:14" ht="15" thickBot="1" x14ac:dyDescent="0.35">
      <c r="A36" s="1"/>
      <c r="B36" s="20">
        <v>33</v>
      </c>
      <c r="C36" s="51"/>
      <c r="D36" s="51"/>
      <c r="E36" s="13">
        <f t="shared" si="1"/>
        <v>0</v>
      </c>
      <c r="F36" s="50">
        <f>Traitement!D38</f>
        <v>0</v>
      </c>
      <c r="G36" s="15">
        <f t="shared" si="0"/>
        <v>0</v>
      </c>
      <c r="H36" s="8">
        <f>Traitement!E38</f>
        <v>0</v>
      </c>
      <c r="I36" s="28">
        <f>Traitement!F38</f>
        <v>0</v>
      </c>
      <c r="J36" s="3"/>
      <c r="K36" s="4"/>
      <c r="L36" s="4"/>
      <c r="M36" s="21"/>
      <c r="N36" s="1"/>
    </row>
    <row r="37" spans="1:14" ht="15" thickBot="1" x14ac:dyDescent="0.35">
      <c r="A37" s="1"/>
      <c r="B37" s="20">
        <v>34</v>
      </c>
      <c r="C37" s="51"/>
      <c r="D37" s="51"/>
      <c r="E37" s="13">
        <f t="shared" si="1"/>
        <v>0</v>
      </c>
      <c r="F37" s="50">
        <f>Traitement!D39</f>
        <v>0</v>
      </c>
      <c r="G37" s="15">
        <f t="shared" si="0"/>
        <v>0</v>
      </c>
      <c r="H37" s="8">
        <f>Traitement!E39</f>
        <v>0</v>
      </c>
      <c r="I37" s="28">
        <f>Traitement!F39</f>
        <v>0</v>
      </c>
      <c r="J37" s="3"/>
      <c r="K37" s="4"/>
      <c r="L37" s="4"/>
      <c r="M37" s="21"/>
      <c r="N37" s="1"/>
    </row>
    <row r="38" spans="1:14" ht="15" thickBot="1" x14ac:dyDescent="0.35">
      <c r="A38" s="1"/>
      <c r="B38" s="20">
        <v>35</v>
      </c>
      <c r="C38" s="51"/>
      <c r="D38" s="51"/>
      <c r="E38" s="13">
        <f t="shared" si="1"/>
        <v>0</v>
      </c>
      <c r="F38" s="50">
        <f>Traitement!D40</f>
        <v>0</v>
      </c>
      <c r="G38" s="15">
        <f t="shared" si="0"/>
        <v>0</v>
      </c>
      <c r="H38" s="8">
        <f>Traitement!E40</f>
        <v>0</v>
      </c>
      <c r="I38" s="28">
        <f>Traitement!F40</f>
        <v>0</v>
      </c>
      <c r="J38" s="3"/>
      <c r="K38" s="4"/>
      <c r="L38" s="4"/>
      <c r="M38" s="21"/>
      <c r="N38" s="1"/>
    </row>
    <row r="39" spans="1:14" ht="15" thickBot="1" x14ac:dyDescent="0.35">
      <c r="A39" s="1"/>
      <c r="B39" s="20">
        <v>36</v>
      </c>
      <c r="C39" s="51"/>
      <c r="D39" s="51"/>
      <c r="E39" s="13">
        <f t="shared" si="1"/>
        <v>0</v>
      </c>
      <c r="F39" s="50">
        <f>Traitement!D41</f>
        <v>0</v>
      </c>
      <c r="G39" s="15">
        <f t="shared" si="0"/>
        <v>0</v>
      </c>
      <c r="H39" s="8">
        <f>Traitement!E41</f>
        <v>0</v>
      </c>
      <c r="I39" s="28">
        <f>Traitement!F41</f>
        <v>0</v>
      </c>
      <c r="J39" s="3"/>
      <c r="K39" s="4"/>
      <c r="L39" s="4"/>
      <c r="M39" s="21"/>
      <c r="N39" s="1"/>
    </row>
    <row r="40" spans="1:14" ht="15" thickBot="1" x14ac:dyDescent="0.35">
      <c r="A40" s="1"/>
      <c r="B40" s="20">
        <v>37</v>
      </c>
      <c r="C40" s="51"/>
      <c r="D40" s="51"/>
      <c r="E40" s="13">
        <f t="shared" si="1"/>
        <v>0</v>
      </c>
      <c r="F40" s="50">
        <f>Traitement!D42</f>
        <v>0</v>
      </c>
      <c r="G40" s="15">
        <f t="shared" si="0"/>
        <v>0</v>
      </c>
      <c r="H40" s="8">
        <f>Traitement!E42</f>
        <v>0</v>
      </c>
      <c r="I40" s="28">
        <f>Traitement!F42</f>
        <v>0</v>
      </c>
      <c r="J40" s="3"/>
      <c r="K40" s="4"/>
      <c r="L40" s="4"/>
      <c r="M40" s="21"/>
      <c r="N40" s="1"/>
    </row>
    <row r="41" spans="1:14" ht="15" thickBot="1" x14ac:dyDescent="0.35">
      <c r="A41" s="1"/>
      <c r="B41" s="20">
        <v>38</v>
      </c>
      <c r="C41" s="51"/>
      <c r="D41" s="51"/>
      <c r="E41" s="13">
        <f t="shared" si="1"/>
        <v>0</v>
      </c>
      <c r="F41" s="50">
        <f>Traitement!D43</f>
        <v>0</v>
      </c>
      <c r="G41" s="15">
        <f t="shared" si="0"/>
        <v>0</v>
      </c>
      <c r="H41" s="8">
        <f>Traitement!E43</f>
        <v>0</v>
      </c>
      <c r="I41" s="28">
        <f>Traitement!F43</f>
        <v>0</v>
      </c>
      <c r="J41" s="3"/>
      <c r="K41" s="4"/>
      <c r="L41" s="4"/>
      <c r="M41" s="21"/>
      <c r="N41" s="1"/>
    </row>
    <row r="42" spans="1:14" ht="15" thickBot="1" x14ac:dyDescent="0.35">
      <c r="A42" s="1"/>
      <c r="B42" s="20">
        <v>39</v>
      </c>
      <c r="C42" s="51"/>
      <c r="D42" s="51"/>
      <c r="E42" s="13">
        <f t="shared" si="1"/>
        <v>0</v>
      </c>
      <c r="F42" s="50">
        <f>Traitement!D44</f>
        <v>0</v>
      </c>
      <c r="G42" s="15">
        <f t="shared" si="0"/>
        <v>0</v>
      </c>
      <c r="H42" s="8">
        <f>Traitement!E44</f>
        <v>0</v>
      </c>
      <c r="I42" s="28">
        <f>Traitement!F44</f>
        <v>0</v>
      </c>
      <c r="J42" s="3"/>
      <c r="K42" s="4"/>
      <c r="L42" s="4"/>
      <c r="M42" s="21"/>
      <c r="N42" s="1"/>
    </row>
    <row r="43" spans="1:14" ht="15" thickBot="1" x14ac:dyDescent="0.35">
      <c r="A43" s="1"/>
      <c r="B43" s="20">
        <v>40</v>
      </c>
      <c r="C43" s="51"/>
      <c r="D43" s="51"/>
      <c r="E43" s="13">
        <f t="shared" si="1"/>
        <v>0</v>
      </c>
      <c r="F43" s="50">
        <f>Traitement!D45</f>
        <v>0</v>
      </c>
      <c r="G43" s="15">
        <f t="shared" si="0"/>
        <v>0</v>
      </c>
      <c r="H43" s="8">
        <f>Traitement!E45</f>
        <v>0</v>
      </c>
      <c r="I43" s="28">
        <f>Traitement!F45</f>
        <v>0</v>
      </c>
      <c r="J43" s="3"/>
      <c r="K43" s="4"/>
      <c r="L43" s="4"/>
      <c r="M43" s="21"/>
      <c r="N43" s="1"/>
    </row>
    <row r="44" spans="1:14" ht="15" thickBot="1" x14ac:dyDescent="0.35">
      <c r="A44" s="1"/>
      <c r="B44" s="20">
        <v>41</v>
      </c>
      <c r="C44" s="51"/>
      <c r="D44" s="51"/>
      <c r="E44" s="13">
        <f t="shared" si="1"/>
        <v>0</v>
      </c>
      <c r="F44" s="50">
        <f>Traitement!D46</f>
        <v>0</v>
      </c>
      <c r="G44" s="15">
        <f t="shared" si="0"/>
        <v>0</v>
      </c>
      <c r="H44" s="8">
        <f>Traitement!E46</f>
        <v>0</v>
      </c>
      <c r="I44" s="28">
        <f>Traitement!F46</f>
        <v>0</v>
      </c>
      <c r="J44" s="3"/>
      <c r="K44" s="4"/>
      <c r="L44" s="4"/>
      <c r="M44" s="21"/>
      <c r="N44" s="1"/>
    </row>
    <row r="45" spans="1:14" ht="15" thickBot="1" x14ac:dyDescent="0.35">
      <c r="A45" s="1"/>
      <c r="B45" s="20">
        <v>42</v>
      </c>
      <c r="C45" s="51"/>
      <c r="D45" s="51"/>
      <c r="E45" s="13">
        <f t="shared" si="1"/>
        <v>0</v>
      </c>
      <c r="F45" s="50">
        <f>Traitement!D47</f>
        <v>0</v>
      </c>
      <c r="G45" s="15">
        <f t="shared" si="0"/>
        <v>0</v>
      </c>
      <c r="H45" s="8">
        <f>Traitement!E47</f>
        <v>0</v>
      </c>
      <c r="I45" s="28">
        <f>Traitement!F47</f>
        <v>0</v>
      </c>
      <c r="J45" s="3"/>
      <c r="K45" s="4"/>
      <c r="L45" s="4"/>
      <c r="M45" s="21"/>
      <c r="N45" s="1"/>
    </row>
    <row r="46" spans="1:14" ht="15" thickBot="1" x14ac:dyDescent="0.35">
      <c r="A46" s="1"/>
      <c r="B46" s="20">
        <v>43</v>
      </c>
      <c r="C46" s="51"/>
      <c r="D46" s="51"/>
      <c r="E46" s="13">
        <f t="shared" si="1"/>
        <v>0</v>
      </c>
      <c r="F46" s="50">
        <f>Traitement!D48</f>
        <v>0</v>
      </c>
      <c r="G46" s="15">
        <f t="shared" si="0"/>
        <v>0</v>
      </c>
      <c r="H46" s="8">
        <f>Traitement!E48</f>
        <v>0</v>
      </c>
      <c r="I46" s="28">
        <f>Traitement!F48</f>
        <v>0</v>
      </c>
      <c r="J46" s="3"/>
      <c r="K46" s="4"/>
      <c r="L46" s="4"/>
      <c r="M46" s="21"/>
      <c r="N46" s="1"/>
    </row>
    <row r="47" spans="1:14" ht="15" thickBot="1" x14ac:dyDescent="0.35">
      <c r="A47" s="1"/>
      <c r="B47" s="20">
        <v>44</v>
      </c>
      <c r="C47" s="51"/>
      <c r="D47" s="51"/>
      <c r="E47" s="13">
        <f t="shared" si="1"/>
        <v>0</v>
      </c>
      <c r="F47" s="50">
        <f>Traitement!D49</f>
        <v>0</v>
      </c>
      <c r="G47" s="15">
        <f t="shared" si="0"/>
        <v>0</v>
      </c>
      <c r="H47" s="8">
        <f>Traitement!E49</f>
        <v>0</v>
      </c>
      <c r="I47" s="28">
        <f>Traitement!F49</f>
        <v>0</v>
      </c>
      <c r="J47" s="3"/>
      <c r="K47" s="4"/>
      <c r="L47" s="4"/>
      <c r="M47" s="21"/>
      <c r="N47" s="1"/>
    </row>
    <row r="48" spans="1:14" ht="15" thickBot="1" x14ac:dyDescent="0.35">
      <c r="A48" s="1"/>
      <c r="B48" s="20">
        <v>45</v>
      </c>
      <c r="C48" s="51"/>
      <c r="D48" s="51"/>
      <c r="E48" s="13">
        <f t="shared" si="1"/>
        <v>0</v>
      </c>
      <c r="F48" s="50">
        <f>Traitement!D50</f>
        <v>0</v>
      </c>
      <c r="G48" s="15">
        <f t="shared" si="0"/>
        <v>0</v>
      </c>
      <c r="H48" s="8">
        <f>Traitement!E50</f>
        <v>0</v>
      </c>
      <c r="I48" s="28">
        <f>Traitement!F50</f>
        <v>0</v>
      </c>
      <c r="J48" s="3"/>
      <c r="K48" s="4"/>
      <c r="L48" s="4"/>
      <c r="M48" s="21"/>
      <c r="N48" s="1"/>
    </row>
    <row r="49" spans="1:14" ht="15" thickBot="1" x14ac:dyDescent="0.35">
      <c r="A49" s="1"/>
      <c r="B49" s="20">
        <v>46</v>
      </c>
      <c r="C49" s="51"/>
      <c r="D49" s="51"/>
      <c r="E49" s="13">
        <f t="shared" si="1"/>
        <v>0</v>
      </c>
      <c r="F49" s="50">
        <f>Traitement!D51</f>
        <v>0</v>
      </c>
      <c r="G49" s="15">
        <f t="shared" si="0"/>
        <v>0</v>
      </c>
      <c r="H49" s="8">
        <f>Traitement!E51</f>
        <v>0</v>
      </c>
      <c r="I49" s="28">
        <f>Traitement!F51</f>
        <v>0</v>
      </c>
      <c r="J49" s="3"/>
      <c r="K49" s="4"/>
      <c r="L49" s="4"/>
      <c r="M49" s="21"/>
      <c r="N49" s="1"/>
    </row>
    <row r="50" spans="1:14" ht="15" thickBot="1" x14ac:dyDescent="0.35">
      <c r="A50" s="1"/>
      <c r="B50" s="20">
        <v>47</v>
      </c>
      <c r="C50" s="51"/>
      <c r="D50" s="51"/>
      <c r="E50" s="13">
        <f t="shared" si="1"/>
        <v>0</v>
      </c>
      <c r="F50" s="50">
        <f>Traitement!D52</f>
        <v>0</v>
      </c>
      <c r="G50" s="15">
        <f t="shared" si="0"/>
        <v>0</v>
      </c>
      <c r="H50" s="8">
        <f>Traitement!E52</f>
        <v>0</v>
      </c>
      <c r="I50" s="28">
        <f>Traitement!F52</f>
        <v>0</v>
      </c>
      <c r="J50" s="3"/>
      <c r="K50" s="4"/>
      <c r="L50" s="4"/>
      <c r="M50" s="21"/>
      <c r="N50" s="1"/>
    </row>
    <row r="51" spans="1:14" ht="15" thickBot="1" x14ac:dyDescent="0.35">
      <c r="A51" s="1"/>
      <c r="B51" s="20">
        <v>48</v>
      </c>
      <c r="C51" s="51"/>
      <c r="D51" s="51"/>
      <c r="E51" s="13">
        <f t="shared" si="1"/>
        <v>0</v>
      </c>
      <c r="F51" s="50">
        <f>Traitement!D53</f>
        <v>0</v>
      </c>
      <c r="G51" s="15">
        <f t="shared" si="0"/>
        <v>0</v>
      </c>
      <c r="H51" s="8">
        <f>Traitement!E53</f>
        <v>0</v>
      </c>
      <c r="I51" s="28">
        <f>Traitement!F53</f>
        <v>0</v>
      </c>
      <c r="J51" s="3"/>
      <c r="K51" s="4"/>
      <c r="L51" s="4"/>
      <c r="M51" s="21"/>
      <c r="N51" s="1"/>
    </row>
    <row r="52" spans="1:14" ht="15" thickBot="1" x14ac:dyDescent="0.35">
      <c r="A52" s="1"/>
      <c r="B52" s="20">
        <v>49</v>
      </c>
      <c r="C52" s="51"/>
      <c r="D52" s="51"/>
      <c r="E52" s="13">
        <f t="shared" si="1"/>
        <v>0</v>
      </c>
      <c r="F52" s="50">
        <f>Traitement!D54</f>
        <v>0</v>
      </c>
      <c r="G52" s="15">
        <f t="shared" si="0"/>
        <v>0</v>
      </c>
      <c r="H52" s="8">
        <f>Traitement!E54</f>
        <v>0</v>
      </c>
      <c r="I52" s="28">
        <f>Traitement!F54</f>
        <v>0</v>
      </c>
      <c r="J52" s="3"/>
      <c r="K52" s="4"/>
      <c r="L52" s="4"/>
      <c r="M52" s="21"/>
      <c r="N52" s="1"/>
    </row>
    <row r="53" spans="1:14" ht="15" thickBot="1" x14ac:dyDescent="0.35">
      <c r="A53" s="1"/>
      <c r="B53" s="20">
        <v>50</v>
      </c>
      <c r="C53" s="51"/>
      <c r="D53" s="51"/>
      <c r="E53" s="13">
        <f t="shared" si="1"/>
        <v>0</v>
      </c>
      <c r="F53" s="50">
        <f>Traitement!D55</f>
        <v>0</v>
      </c>
      <c r="G53" s="15">
        <f t="shared" si="0"/>
        <v>0</v>
      </c>
      <c r="H53" s="8">
        <f>Traitement!E55</f>
        <v>0</v>
      </c>
      <c r="I53" s="28">
        <f>Traitement!F55</f>
        <v>0</v>
      </c>
      <c r="J53" s="3"/>
      <c r="K53" s="4"/>
      <c r="L53" s="4"/>
      <c r="M53" s="21"/>
      <c r="N53" s="1"/>
    </row>
    <row r="54" spans="1:14" ht="15" thickBot="1" x14ac:dyDescent="0.35">
      <c r="A54" s="1"/>
      <c r="B54" s="20">
        <v>51</v>
      </c>
      <c r="C54" s="51"/>
      <c r="D54" s="51"/>
      <c r="E54" s="13">
        <f t="shared" si="1"/>
        <v>0</v>
      </c>
      <c r="F54" s="50">
        <f>Traitement!D56</f>
        <v>0</v>
      </c>
      <c r="G54" s="15">
        <f t="shared" si="0"/>
        <v>0</v>
      </c>
      <c r="H54" s="8">
        <f>Traitement!E56</f>
        <v>0</v>
      </c>
      <c r="I54" s="28">
        <f>Traitement!F56</f>
        <v>0</v>
      </c>
      <c r="J54" s="3"/>
      <c r="K54" s="4"/>
      <c r="L54" s="4"/>
      <c r="M54" s="21"/>
      <c r="N54" s="1"/>
    </row>
    <row r="55" spans="1:14" ht="15" thickBot="1" x14ac:dyDescent="0.35">
      <c r="A55" s="1"/>
      <c r="B55" s="20">
        <v>52</v>
      </c>
      <c r="C55" s="51"/>
      <c r="D55" s="51"/>
      <c r="E55" s="13">
        <f t="shared" si="1"/>
        <v>0</v>
      </c>
      <c r="F55" s="50">
        <f>Traitement!D57</f>
        <v>0</v>
      </c>
      <c r="G55" s="15">
        <f t="shared" si="0"/>
        <v>0</v>
      </c>
      <c r="H55" s="8">
        <f>Traitement!E57</f>
        <v>0</v>
      </c>
      <c r="I55" s="28">
        <f>Traitement!F57</f>
        <v>0</v>
      </c>
      <c r="J55" s="3"/>
      <c r="K55" s="4"/>
      <c r="L55" s="4"/>
      <c r="M55" s="21"/>
      <c r="N55" s="1"/>
    </row>
    <row r="56" spans="1:14" ht="15" thickBot="1" x14ac:dyDescent="0.35">
      <c r="A56" s="1"/>
      <c r="B56" s="20">
        <v>53</v>
      </c>
      <c r="C56" s="51"/>
      <c r="D56" s="51"/>
      <c r="E56" s="13">
        <f t="shared" si="1"/>
        <v>0</v>
      </c>
      <c r="F56" s="50">
        <f>Traitement!D58</f>
        <v>0</v>
      </c>
      <c r="G56" s="15">
        <f t="shared" si="0"/>
        <v>0</v>
      </c>
      <c r="H56" s="8">
        <f>Traitement!E58</f>
        <v>0</v>
      </c>
      <c r="I56" s="28">
        <f>Traitement!F58</f>
        <v>0</v>
      </c>
      <c r="J56" s="3"/>
      <c r="K56" s="4"/>
      <c r="L56" s="4"/>
      <c r="M56" s="21"/>
      <c r="N56" s="1"/>
    </row>
    <row r="57" spans="1:14" ht="15" thickBot="1" x14ac:dyDescent="0.35">
      <c r="A57" s="1"/>
      <c r="B57" s="20">
        <v>54</v>
      </c>
      <c r="C57" s="51"/>
      <c r="D57" s="51"/>
      <c r="E57" s="13">
        <f t="shared" si="1"/>
        <v>0</v>
      </c>
      <c r="F57" s="50">
        <f>Traitement!D59</f>
        <v>0</v>
      </c>
      <c r="G57" s="15">
        <f t="shared" si="0"/>
        <v>0</v>
      </c>
      <c r="H57" s="8">
        <f>Traitement!E59</f>
        <v>0</v>
      </c>
      <c r="I57" s="28">
        <f>Traitement!F59</f>
        <v>0</v>
      </c>
      <c r="J57" s="3"/>
      <c r="K57" s="4"/>
      <c r="L57" s="4"/>
      <c r="M57" s="21"/>
      <c r="N57" s="1"/>
    </row>
    <row r="58" spans="1:14" ht="15" thickBot="1" x14ac:dyDescent="0.35">
      <c r="A58" s="1"/>
      <c r="B58" s="20">
        <v>55</v>
      </c>
      <c r="C58" s="51"/>
      <c r="D58" s="51"/>
      <c r="E58" s="13">
        <f t="shared" si="1"/>
        <v>0</v>
      </c>
      <c r="F58" s="50">
        <f>Traitement!D60</f>
        <v>0</v>
      </c>
      <c r="G58" s="15">
        <f t="shared" si="0"/>
        <v>0</v>
      </c>
      <c r="H58" s="8">
        <f>Traitement!E60</f>
        <v>0</v>
      </c>
      <c r="I58" s="28">
        <f>Traitement!F60</f>
        <v>0</v>
      </c>
      <c r="J58" s="3"/>
      <c r="K58" s="4"/>
      <c r="L58" s="4"/>
      <c r="M58" s="21"/>
      <c r="N58" s="1"/>
    </row>
    <row r="59" spans="1:14" ht="15" thickBot="1" x14ac:dyDescent="0.35">
      <c r="A59" s="1"/>
      <c r="B59" s="20">
        <v>56</v>
      </c>
      <c r="C59" s="51"/>
      <c r="D59" s="51"/>
      <c r="E59" s="13">
        <f t="shared" si="1"/>
        <v>0</v>
      </c>
      <c r="F59" s="50">
        <f>Traitement!D61</f>
        <v>0</v>
      </c>
      <c r="G59" s="15">
        <f t="shared" si="0"/>
        <v>0</v>
      </c>
      <c r="H59" s="8">
        <f>Traitement!E61</f>
        <v>0</v>
      </c>
      <c r="I59" s="28">
        <f>Traitement!F61</f>
        <v>0</v>
      </c>
      <c r="J59" s="3"/>
      <c r="K59" s="4"/>
      <c r="L59" s="4"/>
      <c r="M59" s="21"/>
      <c r="N59" s="1"/>
    </row>
    <row r="60" spans="1:14" ht="15" thickBot="1" x14ac:dyDescent="0.35">
      <c r="A60" s="1"/>
      <c r="B60" s="20">
        <v>57</v>
      </c>
      <c r="C60" s="51"/>
      <c r="D60" s="51"/>
      <c r="E60" s="13">
        <f t="shared" si="1"/>
        <v>0</v>
      </c>
      <c r="F60" s="50">
        <f>Traitement!D62</f>
        <v>0</v>
      </c>
      <c r="G60" s="15">
        <f t="shared" si="0"/>
        <v>0</v>
      </c>
      <c r="H60" s="8">
        <f>Traitement!E62</f>
        <v>0</v>
      </c>
      <c r="I60" s="28">
        <f>Traitement!F62</f>
        <v>0</v>
      </c>
      <c r="J60" s="3"/>
      <c r="K60" s="4"/>
      <c r="L60" s="4"/>
      <c r="M60" s="21"/>
      <c r="N60" s="1"/>
    </row>
    <row r="61" spans="1:14" ht="15" thickBot="1" x14ac:dyDescent="0.35">
      <c r="A61" s="1"/>
      <c r="B61" s="20">
        <v>58</v>
      </c>
      <c r="C61" s="51"/>
      <c r="D61" s="51"/>
      <c r="E61" s="13">
        <f t="shared" si="1"/>
        <v>0</v>
      </c>
      <c r="F61" s="50">
        <f>Traitement!D63</f>
        <v>0</v>
      </c>
      <c r="G61" s="15">
        <f t="shared" si="0"/>
        <v>0</v>
      </c>
      <c r="H61" s="8">
        <f>Traitement!E63</f>
        <v>0</v>
      </c>
      <c r="I61" s="28">
        <f>Traitement!F63</f>
        <v>0</v>
      </c>
      <c r="J61" s="3"/>
      <c r="K61" s="4"/>
      <c r="L61" s="4"/>
      <c r="M61" s="21"/>
      <c r="N61" s="1"/>
    </row>
    <row r="62" spans="1:14" ht="15" thickBot="1" x14ac:dyDescent="0.35">
      <c r="A62" s="1"/>
      <c r="B62" s="20">
        <v>59</v>
      </c>
      <c r="C62" s="51"/>
      <c r="D62" s="51"/>
      <c r="E62" s="13">
        <f t="shared" si="1"/>
        <v>0</v>
      </c>
      <c r="F62" s="50">
        <f>Traitement!D64</f>
        <v>0</v>
      </c>
      <c r="G62" s="15">
        <f t="shared" si="0"/>
        <v>0</v>
      </c>
      <c r="H62" s="8">
        <f>Traitement!E64</f>
        <v>0</v>
      </c>
      <c r="I62" s="28">
        <f>Traitement!F64</f>
        <v>0</v>
      </c>
      <c r="J62" s="3"/>
      <c r="K62" s="4"/>
      <c r="L62" s="4"/>
      <c r="M62" s="21"/>
      <c r="N62" s="1"/>
    </row>
    <row r="63" spans="1:14" ht="15" thickBot="1" x14ac:dyDescent="0.35">
      <c r="A63" s="1"/>
      <c r="B63" s="20">
        <v>60</v>
      </c>
      <c r="C63" s="51"/>
      <c r="D63" s="51"/>
      <c r="E63" s="13">
        <f t="shared" si="1"/>
        <v>0</v>
      </c>
      <c r="F63" s="50">
        <f>Traitement!D65</f>
        <v>0</v>
      </c>
      <c r="G63" s="15">
        <f t="shared" si="0"/>
        <v>0</v>
      </c>
      <c r="H63" s="8">
        <f>Traitement!E65</f>
        <v>0</v>
      </c>
      <c r="I63" s="28">
        <f>Traitement!F65</f>
        <v>0</v>
      </c>
      <c r="J63" s="3"/>
      <c r="K63" s="4"/>
      <c r="L63" s="4"/>
      <c r="M63" s="21"/>
      <c r="N63" s="1"/>
    </row>
    <row r="64" spans="1:14" ht="15" thickBot="1" x14ac:dyDescent="0.35">
      <c r="A64" s="1"/>
      <c r="B64" s="20">
        <v>61</v>
      </c>
      <c r="C64" s="51"/>
      <c r="D64" s="51"/>
      <c r="E64" s="13">
        <f t="shared" si="1"/>
        <v>0</v>
      </c>
      <c r="F64" s="50">
        <f>Traitement!D66</f>
        <v>0</v>
      </c>
      <c r="G64" s="15">
        <f t="shared" si="0"/>
        <v>0</v>
      </c>
      <c r="H64" s="8">
        <f>Traitement!E66</f>
        <v>0</v>
      </c>
      <c r="I64" s="28">
        <f>Traitement!F66</f>
        <v>0</v>
      </c>
      <c r="J64" s="3"/>
      <c r="K64" s="4"/>
      <c r="L64" s="4"/>
      <c r="M64" s="21"/>
      <c r="N64" s="1"/>
    </row>
    <row r="65" spans="1:14" ht="15" thickBot="1" x14ac:dyDescent="0.35">
      <c r="A65" s="1"/>
      <c r="B65" s="20">
        <v>62</v>
      </c>
      <c r="C65" s="51"/>
      <c r="D65" s="51"/>
      <c r="E65" s="13">
        <f t="shared" si="1"/>
        <v>0</v>
      </c>
      <c r="F65" s="50">
        <f>Traitement!D67</f>
        <v>0</v>
      </c>
      <c r="G65" s="15">
        <f t="shared" si="0"/>
        <v>0</v>
      </c>
      <c r="H65" s="8">
        <f>Traitement!E67</f>
        <v>0</v>
      </c>
      <c r="I65" s="28">
        <f>Traitement!F67</f>
        <v>0</v>
      </c>
      <c r="J65" s="3"/>
      <c r="K65" s="4"/>
      <c r="L65" s="4"/>
      <c r="M65" s="21"/>
      <c r="N65" s="1"/>
    </row>
    <row r="66" spans="1:14" ht="15" thickBot="1" x14ac:dyDescent="0.35">
      <c r="A66" s="1"/>
      <c r="B66" s="20">
        <v>63</v>
      </c>
      <c r="C66" s="51"/>
      <c r="D66" s="51"/>
      <c r="E66" s="13">
        <f t="shared" si="1"/>
        <v>0</v>
      </c>
      <c r="F66" s="50">
        <f>Traitement!D68</f>
        <v>0</v>
      </c>
      <c r="G66" s="15">
        <f t="shared" si="0"/>
        <v>0</v>
      </c>
      <c r="H66" s="8">
        <f>Traitement!E68</f>
        <v>0</v>
      </c>
      <c r="I66" s="28">
        <f>Traitement!F68</f>
        <v>0</v>
      </c>
      <c r="J66" s="3"/>
      <c r="K66" s="4"/>
      <c r="L66" s="4"/>
      <c r="M66" s="21"/>
      <c r="N66" s="1"/>
    </row>
    <row r="67" spans="1:14" ht="15" thickBot="1" x14ac:dyDescent="0.35">
      <c r="A67" s="1"/>
      <c r="B67" s="20">
        <v>64</v>
      </c>
      <c r="C67" s="51"/>
      <c r="D67" s="51"/>
      <c r="E67" s="13">
        <f t="shared" si="1"/>
        <v>0</v>
      </c>
      <c r="F67" s="50">
        <f>Traitement!D69</f>
        <v>0</v>
      </c>
      <c r="G67" s="15">
        <f t="shared" si="0"/>
        <v>0</v>
      </c>
      <c r="H67" s="8">
        <f>Traitement!E69</f>
        <v>0</v>
      </c>
      <c r="I67" s="28">
        <f>Traitement!F69</f>
        <v>0</v>
      </c>
      <c r="J67" s="3"/>
      <c r="K67" s="4"/>
      <c r="L67" s="4"/>
      <c r="M67" s="21"/>
      <c r="N67" s="1"/>
    </row>
    <row r="68" spans="1:14" ht="15" thickBot="1" x14ac:dyDescent="0.35">
      <c r="A68" s="1"/>
      <c r="B68" s="20">
        <v>65</v>
      </c>
      <c r="C68" s="51"/>
      <c r="D68" s="51"/>
      <c r="E68" s="13">
        <f t="shared" si="1"/>
        <v>0</v>
      </c>
      <c r="F68" s="50">
        <f>Traitement!D70</f>
        <v>0</v>
      </c>
      <c r="G68" s="15">
        <f t="shared" ref="G68:G72" si="2">F68*E68</f>
        <v>0</v>
      </c>
      <c r="H68" s="8">
        <f>Traitement!E70</f>
        <v>0</v>
      </c>
      <c r="I68" s="28">
        <f>Traitement!F70</f>
        <v>0</v>
      </c>
      <c r="J68" s="3"/>
      <c r="K68" s="4"/>
      <c r="L68" s="4"/>
      <c r="M68" s="21"/>
      <c r="N68" s="1"/>
    </row>
    <row r="69" spans="1:14" ht="15" thickBot="1" x14ac:dyDescent="0.35">
      <c r="A69" s="1"/>
      <c r="B69" s="20">
        <v>66</v>
      </c>
      <c r="C69" s="51"/>
      <c r="D69" s="51"/>
      <c r="E69" s="13">
        <f t="shared" ref="E69:E72" si="3">ROUNDUP(H69/0.65,0)</f>
        <v>0</v>
      </c>
      <c r="F69" s="50">
        <f>Traitement!D71</f>
        <v>0</v>
      </c>
      <c r="G69" s="15">
        <f t="shared" si="2"/>
        <v>0</v>
      </c>
      <c r="H69" s="8">
        <f>Traitement!E71</f>
        <v>0</v>
      </c>
      <c r="I69" s="28">
        <f>Traitement!F71</f>
        <v>0</v>
      </c>
      <c r="J69" s="3"/>
      <c r="K69" s="4"/>
      <c r="L69" s="4"/>
      <c r="M69" s="21"/>
      <c r="N69" s="1"/>
    </row>
    <row r="70" spans="1:14" ht="15" thickBot="1" x14ac:dyDescent="0.35">
      <c r="A70" s="1"/>
      <c r="B70" s="20">
        <v>67</v>
      </c>
      <c r="C70" s="51"/>
      <c r="D70" s="51"/>
      <c r="E70" s="13">
        <f t="shared" si="3"/>
        <v>0</v>
      </c>
      <c r="F70" s="50">
        <f>Traitement!D72</f>
        <v>0</v>
      </c>
      <c r="G70" s="15">
        <f t="shared" si="2"/>
        <v>0</v>
      </c>
      <c r="H70" s="8">
        <f>Traitement!E72</f>
        <v>0</v>
      </c>
      <c r="I70" s="28">
        <f>Traitement!F72</f>
        <v>0</v>
      </c>
      <c r="J70" s="3"/>
      <c r="K70" s="4"/>
      <c r="L70" s="4"/>
      <c r="M70" s="21"/>
      <c r="N70" s="1"/>
    </row>
    <row r="71" spans="1:14" ht="15" thickBot="1" x14ac:dyDescent="0.35">
      <c r="A71" s="1"/>
      <c r="B71" s="20">
        <v>68</v>
      </c>
      <c r="C71" s="51"/>
      <c r="D71" s="51"/>
      <c r="E71" s="13">
        <f t="shared" si="3"/>
        <v>0</v>
      </c>
      <c r="F71" s="50">
        <f>Traitement!D73</f>
        <v>0</v>
      </c>
      <c r="G71" s="15">
        <f t="shared" si="2"/>
        <v>0</v>
      </c>
      <c r="H71" s="8">
        <f>Traitement!E73</f>
        <v>0</v>
      </c>
      <c r="I71" s="28">
        <f>Traitement!F73</f>
        <v>0</v>
      </c>
      <c r="J71" s="3"/>
      <c r="K71" s="4"/>
      <c r="L71" s="4"/>
      <c r="M71" s="21"/>
      <c r="N71" s="1"/>
    </row>
    <row r="72" spans="1:14" ht="15" thickBot="1" x14ac:dyDescent="0.35">
      <c r="A72" s="1"/>
      <c r="B72" s="22">
        <v>69</v>
      </c>
      <c r="C72" s="51"/>
      <c r="D72" s="51"/>
      <c r="E72" s="13">
        <f t="shared" si="3"/>
        <v>0</v>
      </c>
      <c r="F72" s="50">
        <f>Traitement!D74</f>
        <v>0</v>
      </c>
      <c r="G72" s="23">
        <f t="shared" si="2"/>
        <v>0</v>
      </c>
      <c r="H72" s="27">
        <f>Traitement!E74</f>
        <v>0</v>
      </c>
      <c r="I72" s="29">
        <f>Traitement!F74</f>
        <v>0</v>
      </c>
      <c r="J72" s="24"/>
      <c r="K72" s="25"/>
      <c r="L72" s="25"/>
      <c r="M72" s="26"/>
      <c r="N72" s="1"/>
    </row>
    <row r="73" spans="1:14" ht="15" thickTop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</sheetData>
  <mergeCells count="5">
    <mergeCell ref="D2:M2"/>
    <mergeCell ref="L3:M3"/>
    <mergeCell ref="J4:J5"/>
    <mergeCell ref="K4:K5"/>
    <mergeCell ref="L4:M5"/>
  </mergeCells>
  <pageMargins left="0.7" right="0.7" top="0.75" bottom="0.75" header="0.3" footer="0.3"/>
  <ignoredErrors>
    <ignoredError sqref="G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73"/>
  <sheetViews>
    <sheetView workbookViewId="0">
      <selection activeCell="C4" sqref="C4"/>
    </sheetView>
  </sheetViews>
  <sheetFormatPr baseColWidth="10" defaultRowHeight="14.4" x14ac:dyDescent="0.3"/>
  <cols>
    <col min="1" max="1" width="10.77734375" customWidth="1"/>
    <col min="2" max="2" width="6.77734375" customWidth="1"/>
    <col min="3" max="11" width="10.77734375" customWidth="1"/>
  </cols>
  <sheetData>
    <row r="1" spans="1:14" ht="1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7.200000000000003" thickBot="1" x14ac:dyDescent="0.75">
      <c r="A2" s="1"/>
      <c r="B2" s="1"/>
      <c r="C2" s="1"/>
      <c r="D2" s="36">
        <v>0.66</v>
      </c>
      <c r="E2" s="37"/>
      <c r="F2" s="37"/>
      <c r="G2" s="37"/>
      <c r="H2" s="37"/>
      <c r="I2" s="37"/>
      <c r="J2" s="37"/>
      <c r="K2" s="37"/>
      <c r="L2" s="37"/>
      <c r="M2" s="38"/>
      <c r="N2" s="1"/>
    </row>
    <row r="3" spans="1:14" ht="27.6" thickTop="1" thickBot="1" x14ac:dyDescent="0.35">
      <c r="A3" s="1"/>
      <c r="B3" s="17" t="s">
        <v>0</v>
      </c>
      <c r="C3" s="48" t="s">
        <v>1</v>
      </c>
      <c r="D3" s="48" t="s">
        <v>8</v>
      </c>
      <c r="E3" s="49" t="s">
        <v>3</v>
      </c>
      <c r="F3" s="48" t="s">
        <v>2</v>
      </c>
      <c r="G3" s="18" t="s">
        <v>4</v>
      </c>
      <c r="H3" s="18" t="s">
        <v>52</v>
      </c>
      <c r="I3" s="18" t="s">
        <v>53</v>
      </c>
      <c r="J3" s="18" t="s">
        <v>54</v>
      </c>
      <c r="K3" s="18" t="s">
        <v>5</v>
      </c>
      <c r="L3" s="39" t="s">
        <v>59</v>
      </c>
      <c r="M3" s="39"/>
      <c r="N3" s="1"/>
    </row>
    <row r="4" spans="1:14" ht="15.6" thickTop="1" thickBot="1" x14ac:dyDescent="0.35">
      <c r="A4" s="1"/>
      <c r="B4" s="19">
        <v>1</v>
      </c>
      <c r="C4" s="51" t="s">
        <v>32</v>
      </c>
      <c r="D4" s="51">
        <v>1281758131</v>
      </c>
      <c r="E4" s="13">
        <f>ROUNDUP(H4/0.66,0)</f>
        <v>1894</v>
      </c>
      <c r="F4" s="50">
        <f>Traitement!D6</f>
        <v>1</v>
      </c>
      <c r="G4" s="14">
        <f t="shared" ref="G4:G67" si="0">F4*E4</f>
        <v>1894</v>
      </c>
      <c r="H4" s="8">
        <f>Traitement!E6</f>
        <v>1250</v>
      </c>
      <c r="I4" s="28">
        <f>Traitement!F6</f>
        <v>1250</v>
      </c>
      <c r="J4" s="40">
        <f>SUM(I4:I72)</f>
        <v>2715</v>
      </c>
      <c r="K4" s="40">
        <f>SUM(G4:G72)</f>
        <v>4138</v>
      </c>
      <c r="L4" s="41">
        <f>J4/0.66</f>
        <v>4113.6363636363631</v>
      </c>
      <c r="M4" s="42"/>
      <c r="N4" s="1"/>
    </row>
    <row r="5" spans="1:14" ht="15" thickBot="1" x14ac:dyDescent="0.35">
      <c r="A5" s="1"/>
      <c r="B5" s="20">
        <v>2</v>
      </c>
      <c r="C5" s="51" t="s">
        <v>33</v>
      </c>
      <c r="D5" s="51">
        <v>1281758133</v>
      </c>
      <c r="E5" s="13">
        <f>ROUNDUP(H5/0.66,0)</f>
        <v>57</v>
      </c>
      <c r="F5" s="50">
        <f>Traitement!D7</f>
        <v>2</v>
      </c>
      <c r="G5" s="15">
        <f t="shared" si="0"/>
        <v>114</v>
      </c>
      <c r="H5" s="8">
        <f>Traitement!E7</f>
        <v>37</v>
      </c>
      <c r="I5" s="28">
        <f>Traitement!F7</f>
        <v>74</v>
      </c>
      <c r="J5" s="34"/>
      <c r="K5" s="34"/>
      <c r="L5" s="35"/>
      <c r="M5" s="43"/>
      <c r="N5" s="1"/>
    </row>
    <row r="6" spans="1:14" ht="15" thickBot="1" x14ac:dyDescent="0.35">
      <c r="A6" s="1"/>
      <c r="B6" s="20">
        <v>3</v>
      </c>
      <c r="C6" s="51" t="s">
        <v>34</v>
      </c>
      <c r="D6" s="51">
        <v>1281758134</v>
      </c>
      <c r="E6" s="13">
        <f>ROUNDUP(H6/0.66,0)</f>
        <v>19</v>
      </c>
      <c r="F6" s="50">
        <f>Traitement!D8</f>
        <v>4</v>
      </c>
      <c r="G6" s="15">
        <f t="shared" si="0"/>
        <v>76</v>
      </c>
      <c r="H6" s="8">
        <f>Traitement!E8</f>
        <v>12</v>
      </c>
      <c r="I6" s="28">
        <f>Traitement!F8</f>
        <v>48</v>
      </c>
      <c r="J6" s="3"/>
      <c r="K6" s="4"/>
      <c r="L6" s="4"/>
      <c r="M6" s="21"/>
      <c r="N6" s="1"/>
    </row>
    <row r="7" spans="1:14" ht="15" thickBot="1" x14ac:dyDescent="0.35">
      <c r="A7" s="1"/>
      <c r="B7" s="20">
        <v>4</v>
      </c>
      <c r="C7" s="51" t="s">
        <v>35</v>
      </c>
      <c r="D7" s="51">
        <v>1281758141</v>
      </c>
      <c r="E7" s="13">
        <f>ROUNDUP(H7/0.66,0)</f>
        <v>69</v>
      </c>
      <c r="F7" s="50">
        <f>Traitement!D9</f>
        <v>2</v>
      </c>
      <c r="G7" s="15">
        <f t="shared" si="0"/>
        <v>138</v>
      </c>
      <c r="H7" s="8">
        <f>Traitement!E9</f>
        <v>45</v>
      </c>
      <c r="I7" s="28">
        <f>Traitement!F9</f>
        <v>90</v>
      </c>
      <c r="J7" s="3"/>
      <c r="K7" s="4"/>
      <c r="L7" s="4"/>
      <c r="M7" s="21"/>
      <c r="N7" s="1"/>
    </row>
    <row r="8" spans="1:14" ht="15" thickBot="1" x14ac:dyDescent="0.35">
      <c r="A8" s="1"/>
      <c r="B8" s="20">
        <v>5</v>
      </c>
      <c r="C8" s="51" t="s">
        <v>36</v>
      </c>
      <c r="D8" s="51">
        <v>1281758142</v>
      </c>
      <c r="E8" s="13">
        <f>ROUNDUP(H8/0.66,0)</f>
        <v>54</v>
      </c>
      <c r="F8" s="50">
        <f>Traitement!D10</f>
        <v>4</v>
      </c>
      <c r="G8" s="15">
        <f t="shared" si="0"/>
        <v>216</v>
      </c>
      <c r="H8" s="8">
        <f>Traitement!E10</f>
        <v>35</v>
      </c>
      <c r="I8" s="28">
        <f>Traitement!F10</f>
        <v>140</v>
      </c>
      <c r="J8" s="3"/>
      <c r="K8" s="4"/>
      <c r="L8" s="4"/>
      <c r="M8" s="21"/>
      <c r="N8" s="1"/>
    </row>
    <row r="9" spans="1:14" ht="15" thickBot="1" x14ac:dyDescent="0.35">
      <c r="A9" s="1"/>
      <c r="B9" s="20">
        <v>6</v>
      </c>
      <c r="C9" s="51" t="s">
        <v>37</v>
      </c>
      <c r="D9" s="51">
        <v>1281758143</v>
      </c>
      <c r="E9" s="13">
        <f>ROUNDUP(H9/0.66,0)</f>
        <v>69</v>
      </c>
      <c r="F9" s="50">
        <f>Traitement!D11</f>
        <v>1</v>
      </c>
      <c r="G9" s="15">
        <f t="shared" si="0"/>
        <v>69</v>
      </c>
      <c r="H9" s="8">
        <f>Traitement!E11</f>
        <v>45</v>
      </c>
      <c r="I9" s="28">
        <f>Traitement!F11</f>
        <v>45</v>
      </c>
      <c r="J9" s="3"/>
      <c r="K9" s="4"/>
      <c r="L9" s="4"/>
      <c r="M9" s="21"/>
      <c r="N9" s="1"/>
    </row>
    <row r="10" spans="1:14" ht="15" thickBot="1" x14ac:dyDescent="0.35">
      <c r="A10" s="1"/>
      <c r="B10" s="20">
        <v>7</v>
      </c>
      <c r="C10" s="51" t="s">
        <v>38</v>
      </c>
      <c r="D10" s="51">
        <v>1281758144</v>
      </c>
      <c r="E10" s="13">
        <f>ROUNDUP(H10/0.66,0)</f>
        <v>190</v>
      </c>
      <c r="F10" s="50">
        <f>Traitement!D12</f>
        <v>1</v>
      </c>
      <c r="G10" s="15">
        <f t="shared" si="0"/>
        <v>190</v>
      </c>
      <c r="H10" s="8">
        <f>Traitement!E12</f>
        <v>125</v>
      </c>
      <c r="I10" s="28">
        <f>Traitement!F12</f>
        <v>125</v>
      </c>
      <c r="J10" s="3"/>
      <c r="K10" s="4"/>
      <c r="L10" s="4"/>
      <c r="M10" s="21"/>
      <c r="N10" s="1"/>
    </row>
    <row r="11" spans="1:14" ht="15" thickBot="1" x14ac:dyDescent="0.35">
      <c r="A11" s="1"/>
      <c r="B11" s="20">
        <v>8</v>
      </c>
      <c r="C11" s="51" t="s">
        <v>39</v>
      </c>
      <c r="D11" s="51">
        <v>1281758145</v>
      </c>
      <c r="E11" s="13">
        <f>ROUNDUP(H11/0.66,0)</f>
        <v>122</v>
      </c>
      <c r="F11" s="50">
        <f>Traitement!D13</f>
        <v>1</v>
      </c>
      <c r="G11" s="15">
        <f t="shared" si="0"/>
        <v>122</v>
      </c>
      <c r="H11" s="8">
        <f>Traitement!E13</f>
        <v>80</v>
      </c>
      <c r="I11" s="28">
        <f>Traitement!F13</f>
        <v>80</v>
      </c>
      <c r="J11" s="3"/>
      <c r="K11" s="4"/>
      <c r="L11" s="4"/>
      <c r="M11" s="21"/>
      <c r="N11" s="1"/>
    </row>
    <row r="12" spans="1:14" ht="15" thickBot="1" x14ac:dyDescent="0.35">
      <c r="A12" s="1"/>
      <c r="B12" s="20">
        <v>9</v>
      </c>
      <c r="C12" s="51" t="s">
        <v>33</v>
      </c>
      <c r="D12" s="51">
        <v>1281758147</v>
      </c>
      <c r="E12" s="13">
        <f>ROUNDUP(H12/0.66,0)</f>
        <v>57</v>
      </c>
      <c r="F12" s="50">
        <f>Traitement!D14</f>
        <v>2</v>
      </c>
      <c r="G12" s="15">
        <f t="shared" si="0"/>
        <v>114</v>
      </c>
      <c r="H12" s="8">
        <f>Traitement!E14</f>
        <v>37</v>
      </c>
      <c r="I12" s="28">
        <f>Traitement!F14</f>
        <v>74</v>
      </c>
      <c r="J12" s="3"/>
      <c r="K12" s="4"/>
      <c r="L12" s="4"/>
      <c r="M12" s="21"/>
      <c r="N12" s="1"/>
    </row>
    <row r="13" spans="1:14" ht="15" thickBot="1" x14ac:dyDescent="0.35">
      <c r="A13" s="1"/>
      <c r="B13" s="20">
        <v>10</v>
      </c>
      <c r="C13" s="51" t="s">
        <v>40</v>
      </c>
      <c r="D13" s="51">
        <v>1281758148</v>
      </c>
      <c r="E13" s="13">
        <f>ROUNDUP(H13/0.66,0)</f>
        <v>46</v>
      </c>
      <c r="F13" s="50">
        <f>Traitement!D15</f>
        <v>1</v>
      </c>
      <c r="G13" s="15">
        <f t="shared" si="0"/>
        <v>46</v>
      </c>
      <c r="H13" s="8">
        <f>Traitement!E15</f>
        <v>30</v>
      </c>
      <c r="I13" s="28">
        <f>Traitement!F15</f>
        <v>30</v>
      </c>
      <c r="J13" s="3"/>
      <c r="K13" s="4"/>
      <c r="L13" s="4"/>
      <c r="M13" s="21"/>
      <c r="N13" s="1"/>
    </row>
    <row r="14" spans="1:14" ht="15" thickBot="1" x14ac:dyDescent="0.35">
      <c r="A14" s="1"/>
      <c r="B14" s="20">
        <v>11</v>
      </c>
      <c r="C14" s="51" t="s">
        <v>41</v>
      </c>
      <c r="D14" s="51">
        <v>1281758149</v>
      </c>
      <c r="E14" s="13">
        <f>ROUNDUP(H14/0.66,0)</f>
        <v>46</v>
      </c>
      <c r="F14" s="50">
        <f>Traitement!D16</f>
        <v>1</v>
      </c>
      <c r="G14" s="15">
        <f t="shared" si="0"/>
        <v>46</v>
      </c>
      <c r="H14" s="8">
        <f>Traitement!E16</f>
        <v>30</v>
      </c>
      <c r="I14" s="28">
        <f>Traitement!F16</f>
        <v>30</v>
      </c>
      <c r="J14" s="3"/>
      <c r="K14" s="4"/>
      <c r="L14" s="4"/>
      <c r="M14" s="21"/>
      <c r="N14" s="1"/>
    </row>
    <row r="15" spans="1:14" ht="15" thickBot="1" x14ac:dyDescent="0.35">
      <c r="A15" s="1"/>
      <c r="B15" s="20">
        <v>12</v>
      </c>
      <c r="C15" s="51" t="s">
        <v>42</v>
      </c>
      <c r="D15" s="51">
        <v>1281758152</v>
      </c>
      <c r="E15" s="13">
        <f>ROUNDUP(H15/0.66,0)</f>
        <v>76</v>
      </c>
      <c r="F15" s="50">
        <f>Traitement!D17</f>
        <v>1</v>
      </c>
      <c r="G15" s="15">
        <f t="shared" si="0"/>
        <v>76</v>
      </c>
      <c r="H15" s="8">
        <f>Traitement!E17</f>
        <v>50</v>
      </c>
      <c r="I15" s="28">
        <f>Traitement!F17</f>
        <v>50</v>
      </c>
      <c r="J15" s="3"/>
      <c r="K15" s="4"/>
      <c r="L15" s="4"/>
      <c r="M15" s="21"/>
      <c r="N15" s="1"/>
    </row>
    <row r="16" spans="1:14" ht="15" thickBot="1" x14ac:dyDescent="0.35">
      <c r="A16" s="1"/>
      <c r="B16" s="20">
        <v>13</v>
      </c>
      <c r="C16" s="51" t="s">
        <v>43</v>
      </c>
      <c r="D16" s="51">
        <v>1281758162</v>
      </c>
      <c r="E16" s="13">
        <f>ROUNDUP(H16/0.66,0)</f>
        <v>38</v>
      </c>
      <c r="F16" s="50">
        <f>Traitement!D18</f>
        <v>8</v>
      </c>
      <c r="G16" s="15">
        <f t="shared" si="0"/>
        <v>304</v>
      </c>
      <c r="H16" s="8">
        <f>Traitement!E18</f>
        <v>25</v>
      </c>
      <c r="I16" s="28">
        <f>Traitement!F18</f>
        <v>200</v>
      </c>
      <c r="J16" s="3"/>
      <c r="K16" s="4"/>
      <c r="L16" s="4"/>
      <c r="M16" s="21"/>
      <c r="N16" s="1"/>
    </row>
    <row r="17" spans="1:14" ht="15" thickBot="1" x14ac:dyDescent="0.35">
      <c r="A17" s="1"/>
      <c r="B17" s="20">
        <v>14</v>
      </c>
      <c r="C17" s="51" t="s">
        <v>44</v>
      </c>
      <c r="D17" s="51">
        <v>1281758163</v>
      </c>
      <c r="E17" s="13">
        <f>ROUNDUP(H17/0.66,0)</f>
        <v>20</v>
      </c>
      <c r="F17" s="50">
        <f>Traitement!D19</f>
        <v>8</v>
      </c>
      <c r="G17" s="15">
        <f t="shared" si="0"/>
        <v>160</v>
      </c>
      <c r="H17" s="8">
        <f>Traitement!E19</f>
        <v>13</v>
      </c>
      <c r="I17" s="28">
        <f>Traitement!F19</f>
        <v>104</v>
      </c>
      <c r="J17" s="3"/>
      <c r="K17" s="4"/>
      <c r="L17" s="4"/>
      <c r="M17" s="21"/>
      <c r="N17" s="1"/>
    </row>
    <row r="18" spans="1:14" ht="15" thickBot="1" x14ac:dyDescent="0.35">
      <c r="A18" s="1"/>
      <c r="B18" s="20">
        <v>15</v>
      </c>
      <c r="C18" s="51" t="s">
        <v>45</v>
      </c>
      <c r="D18" s="51">
        <v>1281758182</v>
      </c>
      <c r="E18" s="13">
        <f>ROUNDUP(H18/0.66,0)</f>
        <v>61</v>
      </c>
      <c r="F18" s="50">
        <f>Traitement!D20</f>
        <v>1</v>
      </c>
      <c r="G18" s="15">
        <f t="shared" si="0"/>
        <v>61</v>
      </c>
      <c r="H18" s="8">
        <f>Traitement!E20</f>
        <v>40</v>
      </c>
      <c r="I18" s="28">
        <f>Traitement!F20</f>
        <v>40</v>
      </c>
      <c r="J18" s="3"/>
      <c r="K18" s="4"/>
      <c r="L18" s="4"/>
      <c r="M18" s="21"/>
      <c r="N18" s="1"/>
    </row>
    <row r="19" spans="1:14" ht="15" thickBot="1" x14ac:dyDescent="0.35">
      <c r="A19" s="1"/>
      <c r="B19" s="20">
        <v>16</v>
      </c>
      <c r="C19" s="51" t="s">
        <v>46</v>
      </c>
      <c r="D19" s="51">
        <v>1281758183</v>
      </c>
      <c r="E19" s="13">
        <f>ROUNDUP(H19/0.66,0)</f>
        <v>76</v>
      </c>
      <c r="F19" s="50">
        <f>Traitement!D21</f>
        <v>1</v>
      </c>
      <c r="G19" s="15">
        <f t="shared" si="0"/>
        <v>76</v>
      </c>
      <c r="H19" s="8">
        <f>Traitement!E21</f>
        <v>50</v>
      </c>
      <c r="I19" s="28">
        <f>Traitement!F21</f>
        <v>50</v>
      </c>
      <c r="J19" s="3"/>
      <c r="K19" s="4"/>
      <c r="L19" s="4"/>
      <c r="M19" s="21"/>
      <c r="N19" s="1"/>
    </row>
    <row r="20" spans="1:14" ht="15" thickBot="1" x14ac:dyDescent="0.35">
      <c r="A20" s="1"/>
      <c r="B20" s="20">
        <v>17</v>
      </c>
      <c r="C20" s="51" t="s">
        <v>47</v>
      </c>
      <c r="D20" s="51">
        <v>1281758185</v>
      </c>
      <c r="E20" s="13">
        <f>ROUNDUP(H20/0.66,0)</f>
        <v>54</v>
      </c>
      <c r="F20" s="50">
        <f>Traitement!D22</f>
        <v>2</v>
      </c>
      <c r="G20" s="15">
        <f t="shared" si="0"/>
        <v>108</v>
      </c>
      <c r="H20" s="8">
        <f>Traitement!E22</f>
        <v>35</v>
      </c>
      <c r="I20" s="28">
        <f>Traitement!F22</f>
        <v>70</v>
      </c>
      <c r="J20" s="3"/>
      <c r="K20" s="4"/>
      <c r="L20" s="4"/>
      <c r="M20" s="21"/>
      <c r="N20" s="1"/>
    </row>
    <row r="21" spans="1:14" ht="15" thickBot="1" x14ac:dyDescent="0.35">
      <c r="A21" s="1"/>
      <c r="B21" s="20">
        <v>18</v>
      </c>
      <c r="C21" s="51" t="s">
        <v>48</v>
      </c>
      <c r="D21" s="51">
        <v>1281758186</v>
      </c>
      <c r="E21" s="13">
        <f>ROUNDUP(H21/0.66,0)</f>
        <v>46</v>
      </c>
      <c r="F21" s="50">
        <f>Traitement!D23</f>
        <v>2</v>
      </c>
      <c r="G21" s="15">
        <f t="shared" si="0"/>
        <v>92</v>
      </c>
      <c r="H21" s="8">
        <f>Traitement!E23</f>
        <v>30</v>
      </c>
      <c r="I21" s="28">
        <f>Traitement!F23</f>
        <v>60</v>
      </c>
      <c r="J21" s="3"/>
      <c r="K21" s="4"/>
      <c r="L21" s="4"/>
      <c r="M21" s="21"/>
      <c r="N21" s="1"/>
    </row>
    <row r="22" spans="1:14" ht="15" thickBot="1" x14ac:dyDescent="0.35">
      <c r="A22" s="1"/>
      <c r="B22" s="20">
        <v>19</v>
      </c>
      <c r="C22" s="51" t="s">
        <v>33</v>
      </c>
      <c r="D22" s="51">
        <v>1281758187</v>
      </c>
      <c r="E22" s="13">
        <f>ROUNDUP(H22/0.66,0)</f>
        <v>175</v>
      </c>
      <c r="F22" s="50">
        <f>Traitement!D24</f>
        <v>1</v>
      </c>
      <c r="G22" s="15">
        <f t="shared" si="0"/>
        <v>175</v>
      </c>
      <c r="H22" s="8">
        <f>Traitement!E24</f>
        <v>115</v>
      </c>
      <c r="I22" s="28">
        <f>Traitement!F24</f>
        <v>115</v>
      </c>
      <c r="J22" s="3"/>
      <c r="K22" s="4"/>
      <c r="L22" s="4"/>
      <c r="M22" s="21"/>
      <c r="N22" s="1"/>
    </row>
    <row r="23" spans="1:14" ht="15" thickBot="1" x14ac:dyDescent="0.35">
      <c r="A23" s="1"/>
      <c r="B23" s="20">
        <v>20</v>
      </c>
      <c r="C23" s="51" t="s">
        <v>49</v>
      </c>
      <c r="D23" s="51">
        <v>1281758188</v>
      </c>
      <c r="E23" s="13">
        <f>ROUNDUP(H23/0.66,0)</f>
        <v>61</v>
      </c>
      <c r="F23" s="50">
        <f>Traitement!D25</f>
        <v>1</v>
      </c>
      <c r="G23" s="15">
        <f t="shared" si="0"/>
        <v>61</v>
      </c>
      <c r="H23" s="8">
        <f>Traitement!E25</f>
        <v>40</v>
      </c>
      <c r="I23" s="28">
        <f>Traitement!F25</f>
        <v>40</v>
      </c>
      <c r="J23" s="3"/>
      <c r="K23" s="4"/>
      <c r="L23" s="4"/>
      <c r="M23" s="21"/>
      <c r="N23" s="1"/>
    </row>
    <row r="24" spans="1:14" ht="15" thickBot="1" x14ac:dyDescent="0.35">
      <c r="A24" s="1"/>
      <c r="B24" s="20">
        <v>21</v>
      </c>
      <c r="C24" s="51"/>
      <c r="D24" s="51"/>
      <c r="E24" s="13">
        <f>ROUNDUP(H24/0.66,0)</f>
        <v>0</v>
      </c>
      <c r="F24" s="50">
        <f>Traitement!D26</f>
        <v>0</v>
      </c>
      <c r="G24" s="15">
        <f t="shared" si="0"/>
        <v>0</v>
      </c>
      <c r="H24" s="8">
        <f>Traitement!E26</f>
        <v>0</v>
      </c>
      <c r="I24" s="28">
        <f>Traitement!F26</f>
        <v>0</v>
      </c>
      <c r="J24" s="3"/>
      <c r="K24" s="4"/>
      <c r="L24" s="4"/>
      <c r="M24" s="21"/>
      <c r="N24" s="1"/>
    </row>
    <row r="25" spans="1:14" ht="15" thickBot="1" x14ac:dyDescent="0.35">
      <c r="A25" s="1"/>
      <c r="B25" s="20">
        <v>22</v>
      </c>
      <c r="C25" s="51"/>
      <c r="D25" s="51"/>
      <c r="E25" s="13">
        <f>ROUNDUP(H25/0.66,0)</f>
        <v>0</v>
      </c>
      <c r="F25" s="50">
        <f>Traitement!D27</f>
        <v>0</v>
      </c>
      <c r="G25" s="15">
        <f t="shared" si="0"/>
        <v>0</v>
      </c>
      <c r="H25" s="8">
        <f>Traitement!E27</f>
        <v>0</v>
      </c>
      <c r="I25" s="28">
        <f>Traitement!F27</f>
        <v>0</v>
      </c>
      <c r="J25" s="3"/>
      <c r="K25" s="4"/>
      <c r="L25" s="4"/>
      <c r="M25" s="21"/>
      <c r="N25" s="1"/>
    </row>
    <row r="26" spans="1:14" ht="15" thickBot="1" x14ac:dyDescent="0.35">
      <c r="A26" s="1"/>
      <c r="B26" s="20">
        <v>23</v>
      </c>
      <c r="C26" s="51"/>
      <c r="D26" s="51"/>
      <c r="E26" s="13">
        <f>ROUNDUP(H26/0.66,0)</f>
        <v>0</v>
      </c>
      <c r="F26" s="50">
        <f>Traitement!D28</f>
        <v>0</v>
      </c>
      <c r="G26" s="15">
        <f t="shared" si="0"/>
        <v>0</v>
      </c>
      <c r="H26" s="8">
        <f>Traitement!E28</f>
        <v>0</v>
      </c>
      <c r="I26" s="28">
        <f>Traitement!F28</f>
        <v>0</v>
      </c>
      <c r="J26" s="3"/>
      <c r="K26" s="4"/>
      <c r="L26" s="4"/>
      <c r="M26" s="21"/>
      <c r="N26" s="1"/>
    </row>
    <row r="27" spans="1:14" ht="15" thickBot="1" x14ac:dyDescent="0.35">
      <c r="A27" s="1"/>
      <c r="B27" s="20">
        <v>24</v>
      </c>
      <c r="C27" s="51"/>
      <c r="D27" s="51"/>
      <c r="E27" s="13">
        <f>ROUNDUP(H27/0.66,0)</f>
        <v>0</v>
      </c>
      <c r="F27" s="50">
        <f>Traitement!D29</f>
        <v>0</v>
      </c>
      <c r="G27" s="15">
        <f t="shared" si="0"/>
        <v>0</v>
      </c>
      <c r="H27" s="8">
        <f>Traitement!E29</f>
        <v>0</v>
      </c>
      <c r="I27" s="28">
        <f>Traitement!F29</f>
        <v>0</v>
      </c>
      <c r="J27" s="3"/>
      <c r="K27" s="4"/>
      <c r="L27" s="4"/>
      <c r="M27" s="21"/>
      <c r="N27" s="1"/>
    </row>
    <row r="28" spans="1:14" ht="15" thickBot="1" x14ac:dyDescent="0.35">
      <c r="A28" s="1"/>
      <c r="B28" s="20">
        <v>25</v>
      </c>
      <c r="C28" s="51"/>
      <c r="D28" s="51"/>
      <c r="E28" s="13">
        <f>ROUNDUP(H28/0.66,0)</f>
        <v>0</v>
      </c>
      <c r="F28" s="50">
        <f>Traitement!D30</f>
        <v>0</v>
      </c>
      <c r="G28" s="15">
        <f t="shared" si="0"/>
        <v>0</v>
      </c>
      <c r="H28" s="8">
        <f>Traitement!E30</f>
        <v>0</v>
      </c>
      <c r="I28" s="28">
        <f>Traitement!F30</f>
        <v>0</v>
      </c>
      <c r="J28" s="3"/>
      <c r="K28" s="4"/>
      <c r="L28" s="4"/>
      <c r="M28" s="21"/>
      <c r="N28" s="1"/>
    </row>
    <row r="29" spans="1:14" ht="15" thickBot="1" x14ac:dyDescent="0.35">
      <c r="A29" s="1"/>
      <c r="B29" s="20">
        <v>26</v>
      </c>
      <c r="C29" s="51"/>
      <c r="D29" s="51"/>
      <c r="E29" s="13">
        <f>ROUNDUP(H29/0.66,0)</f>
        <v>0</v>
      </c>
      <c r="F29" s="50">
        <f>Traitement!D31</f>
        <v>0</v>
      </c>
      <c r="G29" s="15">
        <f t="shared" si="0"/>
        <v>0</v>
      </c>
      <c r="H29" s="8">
        <f>Traitement!E31</f>
        <v>0</v>
      </c>
      <c r="I29" s="28">
        <f>Traitement!F31</f>
        <v>0</v>
      </c>
      <c r="J29" s="3"/>
      <c r="K29" s="4"/>
      <c r="L29" s="4"/>
      <c r="M29" s="21"/>
      <c r="N29" s="1"/>
    </row>
    <row r="30" spans="1:14" ht="15" thickBot="1" x14ac:dyDescent="0.35">
      <c r="A30" s="1"/>
      <c r="B30" s="20">
        <v>27</v>
      </c>
      <c r="C30" s="51"/>
      <c r="D30" s="51"/>
      <c r="E30" s="13">
        <f>ROUNDUP(H30/0.66,0)</f>
        <v>0</v>
      </c>
      <c r="F30" s="50">
        <f>Traitement!D32</f>
        <v>0</v>
      </c>
      <c r="G30" s="15">
        <f t="shared" si="0"/>
        <v>0</v>
      </c>
      <c r="H30" s="8">
        <f>Traitement!E32</f>
        <v>0</v>
      </c>
      <c r="I30" s="28">
        <f>Traitement!F32</f>
        <v>0</v>
      </c>
      <c r="J30" s="3"/>
      <c r="K30" s="4"/>
      <c r="L30" s="4"/>
      <c r="M30" s="21"/>
      <c r="N30" s="1"/>
    </row>
    <row r="31" spans="1:14" ht="15" thickBot="1" x14ac:dyDescent="0.35">
      <c r="A31" s="1"/>
      <c r="B31" s="20">
        <v>28</v>
      </c>
      <c r="C31" s="51"/>
      <c r="D31" s="51"/>
      <c r="E31" s="13">
        <f>ROUNDUP(H31/0.66,0)</f>
        <v>0</v>
      </c>
      <c r="F31" s="50">
        <f>Traitement!D33</f>
        <v>0</v>
      </c>
      <c r="G31" s="15">
        <f t="shared" si="0"/>
        <v>0</v>
      </c>
      <c r="H31" s="8">
        <f>Traitement!E33</f>
        <v>0</v>
      </c>
      <c r="I31" s="28">
        <f>Traitement!F33</f>
        <v>0</v>
      </c>
      <c r="J31" s="3"/>
      <c r="K31" s="4"/>
      <c r="L31" s="4"/>
      <c r="M31" s="21"/>
      <c r="N31" s="1"/>
    </row>
    <row r="32" spans="1:14" ht="15" thickBot="1" x14ac:dyDescent="0.35">
      <c r="A32" s="1"/>
      <c r="B32" s="20">
        <v>29</v>
      </c>
      <c r="C32" s="51"/>
      <c r="D32" s="51"/>
      <c r="E32" s="13">
        <f>ROUNDUP(H32/0.66,0)</f>
        <v>0</v>
      </c>
      <c r="F32" s="50">
        <f>Traitement!D34</f>
        <v>0</v>
      </c>
      <c r="G32" s="15">
        <f t="shared" si="0"/>
        <v>0</v>
      </c>
      <c r="H32" s="8">
        <f>Traitement!E34</f>
        <v>0</v>
      </c>
      <c r="I32" s="28">
        <f>Traitement!F34</f>
        <v>0</v>
      </c>
      <c r="J32" s="3"/>
      <c r="K32" s="4"/>
      <c r="L32" s="4"/>
      <c r="M32" s="21"/>
      <c r="N32" s="1"/>
    </row>
    <row r="33" spans="1:14" ht="15" thickBot="1" x14ac:dyDescent="0.35">
      <c r="A33" s="1"/>
      <c r="B33" s="20">
        <v>30</v>
      </c>
      <c r="C33" s="51"/>
      <c r="D33" s="51"/>
      <c r="E33" s="13">
        <f>ROUNDUP(H33/0.66,0)</f>
        <v>0</v>
      </c>
      <c r="F33" s="50">
        <f>Traitement!D35</f>
        <v>0</v>
      </c>
      <c r="G33" s="15">
        <f t="shared" si="0"/>
        <v>0</v>
      </c>
      <c r="H33" s="8">
        <f>Traitement!E35</f>
        <v>0</v>
      </c>
      <c r="I33" s="28">
        <f>Traitement!F35</f>
        <v>0</v>
      </c>
      <c r="J33" s="3"/>
      <c r="K33" s="4"/>
      <c r="L33" s="4"/>
      <c r="M33" s="21"/>
      <c r="N33" s="1"/>
    </row>
    <row r="34" spans="1:14" ht="15" thickBot="1" x14ac:dyDescent="0.35">
      <c r="A34" s="1"/>
      <c r="B34" s="20">
        <v>31</v>
      </c>
      <c r="C34" s="51"/>
      <c r="D34" s="51"/>
      <c r="E34" s="13">
        <f>ROUNDUP(H34/0.66,0)</f>
        <v>0</v>
      </c>
      <c r="F34" s="50">
        <f>Traitement!D36</f>
        <v>0</v>
      </c>
      <c r="G34" s="15">
        <f t="shared" si="0"/>
        <v>0</v>
      </c>
      <c r="H34" s="8">
        <f>Traitement!E36</f>
        <v>0</v>
      </c>
      <c r="I34" s="28">
        <f>Traitement!F36</f>
        <v>0</v>
      </c>
      <c r="J34" s="3"/>
      <c r="K34" s="4"/>
      <c r="L34" s="4"/>
      <c r="M34" s="21"/>
      <c r="N34" s="1"/>
    </row>
    <row r="35" spans="1:14" ht="15" thickBot="1" x14ac:dyDescent="0.35">
      <c r="A35" s="1"/>
      <c r="B35" s="20">
        <v>32</v>
      </c>
      <c r="C35" s="51"/>
      <c r="D35" s="51"/>
      <c r="E35" s="13">
        <f>ROUNDUP(H35/0.66,0)</f>
        <v>0</v>
      </c>
      <c r="F35" s="50">
        <f>Traitement!D37</f>
        <v>0</v>
      </c>
      <c r="G35" s="15">
        <f t="shared" si="0"/>
        <v>0</v>
      </c>
      <c r="H35" s="8">
        <f>Traitement!E37</f>
        <v>0</v>
      </c>
      <c r="I35" s="28">
        <f>Traitement!F37</f>
        <v>0</v>
      </c>
      <c r="J35" s="3"/>
      <c r="K35" s="4"/>
      <c r="L35" s="4"/>
      <c r="M35" s="21"/>
      <c r="N35" s="1"/>
    </row>
    <row r="36" spans="1:14" ht="15" thickBot="1" x14ac:dyDescent="0.35">
      <c r="A36" s="1"/>
      <c r="B36" s="20">
        <v>33</v>
      </c>
      <c r="C36" s="51"/>
      <c r="D36" s="51"/>
      <c r="E36" s="13">
        <f>ROUNDUP(H36/0.66,0)</f>
        <v>0</v>
      </c>
      <c r="F36" s="50">
        <f>Traitement!D38</f>
        <v>0</v>
      </c>
      <c r="G36" s="15">
        <f t="shared" si="0"/>
        <v>0</v>
      </c>
      <c r="H36" s="8">
        <f>Traitement!E38</f>
        <v>0</v>
      </c>
      <c r="I36" s="28">
        <f>Traitement!F38</f>
        <v>0</v>
      </c>
      <c r="J36" s="3"/>
      <c r="K36" s="4"/>
      <c r="L36" s="4"/>
      <c r="M36" s="21"/>
      <c r="N36" s="1"/>
    </row>
    <row r="37" spans="1:14" ht="15" thickBot="1" x14ac:dyDescent="0.35">
      <c r="A37" s="1"/>
      <c r="B37" s="20">
        <v>34</v>
      </c>
      <c r="C37" s="51"/>
      <c r="D37" s="51"/>
      <c r="E37" s="13">
        <f>ROUNDUP(H37/0.66,0)</f>
        <v>0</v>
      </c>
      <c r="F37" s="50">
        <f>Traitement!D39</f>
        <v>0</v>
      </c>
      <c r="G37" s="15">
        <f t="shared" si="0"/>
        <v>0</v>
      </c>
      <c r="H37" s="8">
        <f>Traitement!E39</f>
        <v>0</v>
      </c>
      <c r="I37" s="28">
        <f>Traitement!F39</f>
        <v>0</v>
      </c>
      <c r="J37" s="3"/>
      <c r="K37" s="4"/>
      <c r="L37" s="4"/>
      <c r="M37" s="21"/>
      <c r="N37" s="1"/>
    </row>
    <row r="38" spans="1:14" ht="15" thickBot="1" x14ac:dyDescent="0.35">
      <c r="A38" s="1"/>
      <c r="B38" s="20">
        <v>35</v>
      </c>
      <c r="C38" s="51"/>
      <c r="D38" s="51"/>
      <c r="E38" s="13">
        <f>ROUNDUP(H38/0.66,0)</f>
        <v>0</v>
      </c>
      <c r="F38" s="50">
        <f>Traitement!D40</f>
        <v>0</v>
      </c>
      <c r="G38" s="15">
        <f t="shared" si="0"/>
        <v>0</v>
      </c>
      <c r="H38" s="8">
        <f>Traitement!E40</f>
        <v>0</v>
      </c>
      <c r="I38" s="28">
        <f>Traitement!F40</f>
        <v>0</v>
      </c>
      <c r="J38" s="3"/>
      <c r="K38" s="4"/>
      <c r="L38" s="4"/>
      <c r="M38" s="21"/>
      <c r="N38" s="1"/>
    </row>
    <row r="39" spans="1:14" ht="15" thickBot="1" x14ac:dyDescent="0.35">
      <c r="A39" s="1"/>
      <c r="B39" s="20">
        <v>36</v>
      </c>
      <c r="C39" s="51"/>
      <c r="D39" s="51"/>
      <c r="E39" s="13">
        <f>ROUNDUP(H39/0.66,0)</f>
        <v>0</v>
      </c>
      <c r="F39" s="50">
        <f>Traitement!D41</f>
        <v>0</v>
      </c>
      <c r="G39" s="15">
        <f t="shared" si="0"/>
        <v>0</v>
      </c>
      <c r="H39" s="8">
        <f>Traitement!E41</f>
        <v>0</v>
      </c>
      <c r="I39" s="28">
        <f>Traitement!F41</f>
        <v>0</v>
      </c>
      <c r="J39" s="3"/>
      <c r="K39" s="4"/>
      <c r="L39" s="4"/>
      <c r="M39" s="21"/>
      <c r="N39" s="1"/>
    </row>
    <row r="40" spans="1:14" ht="15" thickBot="1" x14ac:dyDescent="0.35">
      <c r="A40" s="1"/>
      <c r="B40" s="20">
        <v>37</v>
      </c>
      <c r="C40" s="51"/>
      <c r="D40" s="51"/>
      <c r="E40" s="13">
        <f>ROUNDUP(H40/0.66,0)</f>
        <v>0</v>
      </c>
      <c r="F40" s="50">
        <f>Traitement!D42</f>
        <v>0</v>
      </c>
      <c r="G40" s="15">
        <f t="shared" si="0"/>
        <v>0</v>
      </c>
      <c r="H40" s="8">
        <f>Traitement!E42</f>
        <v>0</v>
      </c>
      <c r="I40" s="28">
        <f>Traitement!F42</f>
        <v>0</v>
      </c>
      <c r="J40" s="3"/>
      <c r="K40" s="4"/>
      <c r="L40" s="4"/>
      <c r="M40" s="21"/>
      <c r="N40" s="1"/>
    </row>
    <row r="41" spans="1:14" ht="15" thickBot="1" x14ac:dyDescent="0.35">
      <c r="A41" s="1"/>
      <c r="B41" s="20">
        <v>38</v>
      </c>
      <c r="C41" s="51"/>
      <c r="D41" s="51"/>
      <c r="E41" s="13">
        <f>ROUNDUP(H41/0.66,0)</f>
        <v>0</v>
      </c>
      <c r="F41" s="50">
        <f>Traitement!D43</f>
        <v>0</v>
      </c>
      <c r="G41" s="15">
        <f t="shared" si="0"/>
        <v>0</v>
      </c>
      <c r="H41" s="8">
        <f>Traitement!E43</f>
        <v>0</v>
      </c>
      <c r="I41" s="28">
        <f>Traitement!F43</f>
        <v>0</v>
      </c>
      <c r="J41" s="3"/>
      <c r="K41" s="4"/>
      <c r="L41" s="4"/>
      <c r="M41" s="21"/>
      <c r="N41" s="1"/>
    </row>
    <row r="42" spans="1:14" ht="15" thickBot="1" x14ac:dyDescent="0.35">
      <c r="A42" s="1"/>
      <c r="B42" s="20">
        <v>39</v>
      </c>
      <c r="C42" s="51"/>
      <c r="D42" s="51"/>
      <c r="E42" s="13">
        <f>ROUNDUP(H42/0.66,0)</f>
        <v>0</v>
      </c>
      <c r="F42" s="50">
        <f>Traitement!D44</f>
        <v>0</v>
      </c>
      <c r="G42" s="15">
        <f t="shared" si="0"/>
        <v>0</v>
      </c>
      <c r="H42" s="8">
        <f>Traitement!E44</f>
        <v>0</v>
      </c>
      <c r="I42" s="28">
        <f>Traitement!F44</f>
        <v>0</v>
      </c>
      <c r="J42" s="3"/>
      <c r="K42" s="4"/>
      <c r="L42" s="4"/>
      <c r="M42" s="21"/>
      <c r="N42" s="1"/>
    </row>
    <row r="43" spans="1:14" ht="15" thickBot="1" x14ac:dyDescent="0.35">
      <c r="A43" s="1"/>
      <c r="B43" s="20">
        <v>40</v>
      </c>
      <c r="C43" s="51"/>
      <c r="D43" s="51"/>
      <c r="E43" s="13">
        <f>ROUNDUP(H43/0.66,0)</f>
        <v>0</v>
      </c>
      <c r="F43" s="50">
        <f>Traitement!D45</f>
        <v>0</v>
      </c>
      <c r="G43" s="15">
        <f t="shared" si="0"/>
        <v>0</v>
      </c>
      <c r="H43" s="8">
        <f>Traitement!E45</f>
        <v>0</v>
      </c>
      <c r="I43" s="28">
        <f>Traitement!F45</f>
        <v>0</v>
      </c>
      <c r="J43" s="3"/>
      <c r="K43" s="4"/>
      <c r="L43" s="4"/>
      <c r="M43" s="21"/>
      <c r="N43" s="1"/>
    </row>
    <row r="44" spans="1:14" ht="15" thickBot="1" x14ac:dyDescent="0.35">
      <c r="A44" s="1"/>
      <c r="B44" s="20">
        <v>41</v>
      </c>
      <c r="C44" s="51"/>
      <c r="D44" s="51"/>
      <c r="E44" s="13">
        <f>ROUNDUP(H44/0.66,0)</f>
        <v>0</v>
      </c>
      <c r="F44" s="50">
        <f>Traitement!D46</f>
        <v>0</v>
      </c>
      <c r="G44" s="15">
        <f t="shared" si="0"/>
        <v>0</v>
      </c>
      <c r="H44" s="8">
        <f>Traitement!E46</f>
        <v>0</v>
      </c>
      <c r="I44" s="28">
        <f>Traitement!F46</f>
        <v>0</v>
      </c>
      <c r="J44" s="3"/>
      <c r="K44" s="4"/>
      <c r="L44" s="4"/>
      <c r="M44" s="21"/>
      <c r="N44" s="1"/>
    </row>
    <row r="45" spans="1:14" ht="15" thickBot="1" x14ac:dyDescent="0.35">
      <c r="A45" s="1"/>
      <c r="B45" s="20">
        <v>42</v>
      </c>
      <c r="C45" s="51"/>
      <c r="D45" s="51"/>
      <c r="E45" s="13">
        <f>ROUNDUP(H45/0.66,0)</f>
        <v>0</v>
      </c>
      <c r="F45" s="50">
        <f>Traitement!D47</f>
        <v>0</v>
      </c>
      <c r="G45" s="15">
        <f t="shared" si="0"/>
        <v>0</v>
      </c>
      <c r="H45" s="8">
        <f>Traitement!E47</f>
        <v>0</v>
      </c>
      <c r="I45" s="28">
        <f>Traitement!F47</f>
        <v>0</v>
      </c>
      <c r="J45" s="3"/>
      <c r="K45" s="4"/>
      <c r="L45" s="4"/>
      <c r="M45" s="21"/>
      <c r="N45" s="1"/>
    </row>
    <row r="46" spans="1:14" ht="15" thickBot="1" x14ac:dyDescent="0.35">
      <c r="A46" s="1"/>
      <c r="B46" s="20">
        <v>43</v>
      </c>
      <c r="C46" s="51"/>
      <c r="D46" s="51"/>
      <c r="E46" s="13">
        <f>ROUNDUP(H46/0.66,0)</f>
        <v>0</v>
      </c>
      <c r="F46" s="50">
        <f>Traitement!D48</f>
        <v>0</v>
      </c>
      <c r="G46" s="15">
        <f t="shared" si="0"/>
        <v>0</v>
      </c>
      <c r="H46" s="8">
        <f>Traitement!E48</f>
        <v>0</v>
      </c>
      <c r="I46" s="28">
        <f>Traitement!F48</f>
        <v>0</v>
      </c>
      <c r="J46" s="3"/>
      <c r="K46" s="4"/>
      <c r="L46" s="4"/>
      <c r="M46" s="21"/>
      <c r="N46" s="1"/>
    </row>
    <row r="47" spans="1:14" ht="15" thickBot="1" x14ac:dyDescent="0.35">
      <c r="A47" s="1"/>
      <c r="B47" s="20">
        <v>44</v>
      </c>
      <c r="C47" s="51"/>
      <c r="D47" s="51"/>
      <c r="E47" s="13">
        <f>ROUNDUP(H47/0.66,0)</f>
        <v>0</v>
      </c>
      <c r="F47" s="50">
        <f>Traitement!D49</f>
        <v>0</v>
      </c>
      <c r="G47" s="15">
        <f t="shared" si="0"/>
        <v>0</v>
      </c>
      <c r="H47" s="8">
        <f>Traitement!E49</f>
        <v>0</v>
      </c>
      <c r="I47" s="28">
        <f>Traitement!F49</f>
        <v>0</v>
      </c>
      <c r="J47" s="3"/>
      <c r="K47" s="4"/>
      <c r="L47" s="4"/>
      <c r="M47" s="21"/>
      <c r="N47" s="1"/>
    </row>
    <row r="48" spans="1:14" ht="15" thickBot="1" x14ac:dyDescent="0.35">
      <c r="A48" s="1"/>
      <c r="B48" s="20">
        <v>45</v>
      </c>
      <c r="C48" s="51"/>
      <c r="D48" s="51"/>
      <c r="E48" s="13">
        <f>ROUNDUP(H48/0.66,0)</f>
        <v>0</v>
      </c>
      <c r="F48" s="50">
        <f>Traitement!D50</f>
        <v>0</v>
      </c>
      <c r="G48" s="15">
        <f t="shared" si="0"/>
        <v>0</v>
      </c>
      <c r="H48" s="8">
        <f>Traitement!E50</f>
        <v>0</v>
      </c>
      <c r="I48" s="28">
        <f>Traitement!F50</f>
        <v>0</v>
      </c>
      <c r="J48" s="3"/>
      <c r="K48" s="4"/>
      <c r="L48" s="4"/>
      <c r="M48" s="21"/>
      <c r="N48" s="1"/>
    </row>
    <row r="49" spans="1:14" ht="15" thickBot="1" x14ac:dyDescent="0.35">
      <c r="A49" s="1"/>
      <c r="B49" s="20">
        <v>46</v>
      </c>
      <c r="C49" s="51"/>
      <c r="D49" s="51"/>
      <c r="E49" s="13">
        <f>ROUNDUP(H49/0.66,0)</f>
        <v>0</v>
      </c>
      <c r="F49" s="50">
        <f>Traitement!D51</f>
        <v>0</v>
      </c>
      <c r="G49" s="15">
        <f t="shared" si="0"/>
        <v>0</v>
      </c>
      <c r="H49" s="8">
        <f>Traitement!E51</f>
        <v>0</v>
      </c>
      <c r="I49" s="28">
        <f>Traitement!F51</f>
        <v>0</v>
      </c>
      <c r="J49" s="3"/>
      <c r="K49" s="4"/>
      <c r="L49" s="4"/>
      <c r="M49" s="21"/>
      <c r="N49" s="1"/>
    </row>
    <row r="50" spans="1:14" ht="15" thickBot="1" x14ac:dyDescent="0.35">
      <c r="A50" s="1"/>
      <c r="B50" s="20">
        <v>47</v>
      </c>
      <c r="C50" s="51"/>
      <c r="D50" s="51"/>
      <c r="E50" s="13">
        <f>ROUNDUP(H50/0.66,0)</f>
        <v>0</v>
      </c>
      <c r="F50" s="50">
        <f>Traitement!D52</f>
        <v>0</v>
      </c>
      <c r="G50" s="15">
        <f t="shared" si="0"/>
        <v>0</v>
      </c>
      <c r="H50" s="8">
        <f>Traitement!E52</f>
        <v>0</v>
      </c>
      <c r="I50" s="28">
        <f>Traitement!F52</f>
        <v>0</v>
      </c>
      <c r="J50" s="3"/>
      <c r="K50" s="4"/>
      <c r="L50" s="4"/>
      <c r="M50" s="21"/>
      <c r="N50" s="1"/>
    </row>
    <row r="51" spans="1:14" ht="15" thickBot="1" x14ac:dyDescent="0.35">
      <c r="A51" s="1"/>
      <c r="B51" s="20">
        <v>48</v>
      </c>
      <c r="C51" s="51"/>
      <c r="D51" s="51"/>
      <c r="E51" s="13">
        <f>ROUNDUP(H51/0.66,0)</f>
        <v>0</v>
      </c>
      <c r="F51" s="50">
        <f>Traitement!D53</f>
        <v>0</v>
      </c>
      <c r="G51" s="15">
        <f t="shared" si="0"/>
        <v>0</v>
      </c>
      <c r="H51" s="8">
        <f>Traitement!E53</f>
        <v>0</v>
      </c>
      <c r="I51" s="28">
        <f>Traitement!F53</f>
        <v>0</v>
      </c>
      <c r="J51" s="3"/>
      <c r="K51" s="4"/>
      <c r="L51" s="4"/>
      <c r="M51" s="21"/>
      <c r="N51" s="1"/>
    </row>
    <row r="52" spans="1:14" ht="15" thickBot="1" x14ac:dyDescent="0.35">
      <c r="A52" s="1"/>
      <c r="B52" s="20">
        <v>49</v>
      </c>
      <c r="C52" s="51"/>
      <c r="D52" s="51"/>
      <c r="E52" s="13">
        <f>ROUNDUP(H52/0.66,0)</f>
        <v>0</v>
      </c>
      <c r="F52" s="50">
        <f>Traitement!D54</f>
        <v>0</v>
      </c>
      <c r="G52" s="15">
        <f t="shared" si="0"/>
        <v>0</v>
      </c>
      <c r="H52" s="8">
        <f>Traitement!E54</f>
        <v>0</v>
      </c>
      <c r="I52" s="28">
        <f>Traitement!F54</f>
        <v>0</v>
      </c>
      <c r="J52" s="3"/>
      <c r="K52" s="4"/>
      <c r="L52" s="4"/>
      <c r="M52" s="21"/>
      <c r="N52" s="1"/>
    </row>
    <row r="53" spans="1:14" ht="15" thickBot="1" x14ac:dyDescent="0.35">
      <c r="A53" s="1"/>
      <c r="B53" s="20">
        <v>50</v>
      </c>
      <c r="C53" s="51"/>
      <c r="D53" s="51"/>
      <c r="E53" s="13">
        <f>ROUNDUP(H53/0.66,0)</f>
        <v>0</v>
      </c>
      <c r="F53" s="50">
        <f>Traitement!D55</f>
        <v>0</v>
      </c>
      <c r="G53" s="15">
        <f t="shared" si="0"/>
        <v>0</v>
      </c>
      <c r="H53" s="8">
        <f>Traitement!E55</f>
        <v>0</v>
      </c>
      <c r="I53" s="28">
        <f>Traitement!F55</f>
        <v>0</v>
      </c>
      <c r="J53" s="3"/>
      <c r="K53" s="4"/>
      <c r="L53" s="4"/>
      <c r="M53" s="21"/>
      <c r="N53" s="1"/>
    </row>
    <row r="54" spans="1:14" ht="15" thickBot="1" x14ac:dyDescent="0.35">
      <c r="A54" s="1"/>
      <c r="B54" s="20">
        <v>51</v>
      </c>
      <c r="C54" s="51"/>
      <c r="D54" s="51"/>
      <c r="E54" s="13">
        <f>ROUNDUP(H54/0.66,0)</f>
        <v>0</v>
      </c>
      <c r="F54" s="50">
        <f>Traitement!D56</f>
        <v>0</v>
      </c>
      <c r="G54" s="15">
        <f t="shared" si="0"/>
        <v>0</v>
      </c>
      <c r="H54" s="8">
        <f>Traitement!E56</f>
        <v>0</v>
      </c>
      <c r="I54" s="28">
        <f>Traitement!F56</f>
        <v>0</v>
      </c>
      <c r="J54" s="3"/>
      <c r="K54" s="4"/>
      <c r="L54" s="4"/>
      <c r="M54" s="21"/>
      <c r="N54" s="1"/>
    </row>
    <row r="55" spans="1:14" ht="15" thickBot="1" x14ac:dyDescent="0.35">
      <c r="A55" s="1"/>
      <c r="B55" s="20">
        <v>52</v>
      </c>
      <c r="C55" s="51"/>
      <c r="D55" s="51"/>
      <c r="E55" s="13">
        <f>ROUNDUP(H55/0.66,0)</f>
        <v>0</v>
      </c>
      <c r="F55" s="50">
        <f>Traitement!D57</f>
        <v>0</v>
      </c>
      <c r="G55" s="15">
        <f t="shared" si="0"/>
        <v>0</v>
      </c>
      <c r="H55" s="8">
        <f>Traitement!E57</f>
        <v>0</v>
      </c>
      <c r="I55" s="28">
        <f>Traitement!F57</f>
        <v>0</v>
      </c>
      <c r="J55" s="3"/>
      <c r="K55" s="4"/>
      <c r="L55" s="4"/>
      <c r="M55" s="21"/>
      <c r="N55" s="1"/>
    </row>
    <row r="56" spans="1:14" ht="15" thickBot="1" x14ac:dyDescent="0.35">
      <c r="A56" s="1"/>
      <c r="B56" s="20">
        <v>53</v>
      </c>
      <c r="C56" s="51"/>
      <c r="D56" s="51"/>
      <c r="E56" s="13">
        <f>ROUNDUP(H56/0.66,0)</f>
        <v>0</v>
      </c>
      <c r="F56" s="50">
        <f>Traitement!D58</f>
        <v>0</v>
      </c>
      <c r="G56" s="15">
        <f t="shared" si="0"/>
        <v>0</v>
      </c>
      <c r="H56" s="8">
        <f>Traitement!E58</f>
        <v>0</v>
      </c>
      <c r="I56" s="28">
        <f>Traitement!F58</f>
        <v>0</v>
      </c>
      <c r="J56" s="3"/>
      <c r="K56" s="4"/>
      <c r="L56" s="4"/>
      <c r="M56" s="21"/>
      <c r="N56" s="1"/>
    </row>
    <row r="57" spans="1:14" ht="15" thickBot="1" x14ac:dyDescent="0.35">
      <c r="A57" s="1"/>
      <c r="B57" s="20">
        <v>54</v>
      </c>
      <c r="C57" s="51"/>
      <c r="D57" s="51"/>
      <c r="E57" s="13">
        <f>ROUNDUP(H57/0.66,0)</f>
        <v>0</v>
      </c>
      <c r="F57" s="50">
        <f>Traitement!D59</f>
        <v>0</v>
      </c>
      <c r="G57" s="15">
        <f t="shared" si="0"/>
        <v>0</v>
      </c>
      <c r="H57" s="8">
        <f>Traitement!E59</f>
        <v>0</v>
      </c>
      <c r="I57" s="28">
        <f>Traitement!F59</f>
        <v>0</v>
      </c>
      <c r="J57" s="3"/>
      <c r="K57" s="4"/>
      <c r="L57" s="4"/>
      <c r="M57" s="21"/>
      <c r="N57" s="1"/>
    </row>
    <row r="58" spans="1:14" ht="15" thickBot="1" x14ac:dyDescent="0.35">
      <c r="A58" s="1"/>
      <c r="B58" s="20">
        <v>55</v>
      </c>
      <c r="C58" s="51"/>
      <c r="D58" s="51"/>
      <c r="E58" s="13">
        <f>ROUNDUP(H58/0.66,0)</f>
        <v>0</v>
      </c>
      <c r="F58" s="50">
        <f>Traitement!D60</f>
        <v>0</v>
      </c>
      <c r="G58" s="15">
        <f t="shared" si="0"/>
        <v>0</v>
      </c>
      <c r="H58" s="8">
        <f>Traitement!E60</f>
        <v>0</v>
      </c>
      <c r="I58" s="28">
        <f>Traitement!F60</f>
        <v>0</v>
      </c>
      <c r="J58" s="3"/>
      <c r="K58" s="4"/>
      <c r="L58" s="4"/>
      <c r="M58" s="21"/>
      <c r="N58" s="1"/>
    </row>
    <row r="59" spans="1:14" ht="15" thickBot="1" x14ac:dyDescent="0.35">
      <c r="A59" s="1"/>
      <c r="B59" s="20">
        <v>56</v>
      </c>
      <c r="C59" s="51"/>
      <c r="D59" s="51"/>
      <c r="E59" s="13">
        <f>ROUNDUP(H59/0.66,0)</f>
        <v>0</v>
      </c>
      <c r="F59" s="50">
        <f>Traitement!D61</f>
        <v>0</v>
      </c>
      <c r="G59" s="15">
        <f t="shared" si="0"/>
        <v>0</v>
      </c>
      <c r="H59" s="8">
        <f>Traitement!E61</f>
        <v>0</v>
      </c>
      <c r="I59" s="28">
        <f>Traitement!F61</f>
        <v>0</v>
      </c>
      <c r="J59" s="3"/>
      <c r="K59" s="4"/>
      <c r="L59" s="4"/>
      <c r="M59" s="21"/>
      <c r="N59" s="1"/>
    </row>
    <row r="60" spans="1:14" ht="15" thickBot="1" x14ac:dyDescent="0.35">
      <c r="A60" s="1"/>
      <c r="B60" s="20">
        <v>57</v>
      </c>
      <c r="C60" s="51"/>
      <c r="D60" s="51"/>
      <c r="E60" s="13">
        <f>ROUNDUP(H60/0.66,0)</f>
        <v>0</v>
      </c>
      <c r="F60" s="50">
        <f>Traitement!D62</f>
        <v>0</v>
      </c>
      <c r="G60" s="15">
        <f t="shared" si="0"/>
        <v>0</v>
      </c>
      <c r="H60" s="8">
        <f>Traitement!E62</f>
        <v>0</v>
      </c>
      <c r="I60" s="28">
        <f>Traitement!F62</f>
        <v>0</v>
      </c>
      <c r="J60" s="3"/>
      <c r="K60" s="4"/>
      <c r="L60" s="4"/>
      <c r="M60" s="21"/>
      <c r="N60" s="1"/>
    </row>
    <row r="61" spans="1:14" ht="15" thickBot="1" x14ac:dyDescent="0.35">
      <c r="A61" s="1"/>
      <c r="B61" s="20">
        <v>58</v>
      </c>
      <c r="C61" s="51"/>
      <c r="D61" s="51"/>
      <c r="E61" s="13">
        <f>ROUNDUP(H61/0.66,0)</f>
        <v>0</v>
      </c>
      <c r="F61" s="50">
        <f>Traitement!D63</f>
        <v>0</v>
      </c>
      <c r="G61" s="15">
        <f t="shared" si="0"/>
        <v>0</v>
      </c>
      <c r="H61" s="8">
        <f>Traitement!E63</f>
        <v>0</v>
      </c>
      <c r="I61" s="28">
        <f>Traitement!F63</f>
        <v>0</v>
      </c>
      <c r="J61" s="3"/>
      <c r="K61" s="4"/>
      <c r="L61" s="4"/>
      <c r="M61" s="21"/>
      <c r="N61" s="1"/>
    </row>
    <row r="62" spans="1:14" ht="15" thickBot="1" x14ac:dyDescent="0.35">
      <c r="A62" s="1"/>
      <c r="B62" s="20">
        <v>59</v>
      </c>
      <c r="C62" s="51"/>
      <c r="D62" s="51"/>
      <c r="E62" s="13">
        <f>ROUNDUP(H62/0.66,0)</f>
        <v>0</v>
      </c>
      <c r="F62" s="50">
        <f>Traitement!D64</f>
        <v>0</v>
      </c>
      <c r="G62" s="15">
        <f t="shared" si="0"/>
        <v>0</v>
      </c>
      <c r="H62" s="8">
        <f>Traitement!E64</f>
        <v>0</v>
      </c>
      <c r="I62" s="28">
        <f>Traitement!F64</f>
        <v>0</v>
      </c>
      <c r="J62" s="3"/>
      <c r="K62" s="4"/>
      <c r="L62" s="4"/>
      <c r="M62" s="21"/>
      <c r="N62" s="1"/>
    </row>
    <row r="63" spans="1:14" ht="15" thickBot="1" x14ac:dyDescent="0.35">
      <c r="A63" s="1"/>
      <c r="B63" s="20">
        <v>60</v>
      </c>
      <c r="C63" s="51"/>
      <c r="D63" s="51"/>
      <c r="E63" s="13">
        <f>ROUNDUP(H63/0.66,0)</f>
        <v>0</v>
      </c>
      <c r="F63" s="50">
        <f>Traitement!D65</f>
        <v>0</v>
      </c>
      <c r="G63" s="15">
        <f t="shared" si="0"/>
        <v>0</v>
      </c>
      <c r="H63" s="8">
        <f>Traitement!E65</f>
        <v>0</v>
      </c>
      <c r="I63" s="28">
        <f>Traitement!F65</f>
        <v>0</v>
      </c>
      <c r="J63" s="3"/>
      <c r="K63" s="4"/>
      <c r="L63" s="4"/>
      <c r="M63" s="21"/>
      <c r="N63" s="1"/>
    </row>
    <row r="64" spans="1:14" ht="15" thickBot="1" x14ac:dyDescent="0.35">
      <c r="A64" s="1"/>
      <c r="B64" s="20">
        <v>61</v>
      </c>
      <c r="C64" s="51"/>
      <c r="D64" s="51"/>
      <c r="E64" s="13">
        <f>ROUNDUP(H64/0.66,0)</f>
        <v>0</v>
      </c>
      <c r="F64" s="50">
        <f>Traitement!D66</f>
        <v>0</v>
      </c>
      <c r="G64" s="15">
        <f t="shared" si="0"/>
        <v>0</v>
      </c>
      <c r="H64" s="8">
        <f>Traitement!E66</f>
        <v>0</v>
      </c>
      <c r="I64" s="28">
        <f>Traitement!F66</f>
        <v>0</v>
      </c>
      <c r="J64" s="3"/>
      <c r="K64" s="4"/>
      <c r="L64" s="4"/>
      <c r="M64" s="21"/>
      <c r="N64" s="1"/>
    </row>
    <row r="65" spans="1:14" ht="15" thickBot="1" x14ac:dyDescent="0.35">
      <c r="A65" s="1"/>
      <c r="B65" s="20">
        <v>62</v>
      </c>
      <c r="C65" s="51"/>
      <c r="D65" s="51"/>
      <c r="E65" s="13">
        <f>ROUNDUP(H65/0.66,0)</f>
        <v>0</v>
      </c>
      <c r="F65" s="50">
        <f>Traitement!D67</f>
        <v>0</v>
      </c>
      <c r="G65" s="15">
        <f t="shared" si="0"/>
        <v>0</v>
      </c>
      <c r="H65" s="8">
        <f>Traitement!E67</f>
        <v>0</v>
      </c>
      <c r="I65" s="28">
        <f>Traitement!F67</f>
        <v>0</v>
      </c>
      <c r="J65" s="3"/>
      <c r="K65" s="4"/>
      <c r="L65" s="4"/>
      <c r="M65" s="21"/>
      <c r="N65" s="1"/>
    </row>
    <row r="66" spans="1:14" ht="15" thickBot="1" x14ac:dyDescent="0.35">
      <c r="A66" s="1"/>
      <c r="B66" s="20">
        <v>63</v>
      </c>
      <c r="C66" s="51"/>
      <c r="D66" s="51"/>
      <c r="E66" s="13">
        <f>ROUNDUP(H66/0.66,0)</f>
        <v>0</v>
      </c>
      <c r="F66" s="50">
        <f>Traitement!D68</f>
        <v>0</v>
      </c>
      <c r="G66" s="15">
        <f t="shared" si="0"/>
        <v>0</v>
      </c>
      <c r="H66" s="8">
        <f>Traitement!E68</f>
        <v>0</v>
      </c>
      <c r="I66" s="28">
        <f>Traitement!F68</f>
        <v>0</v>
      </c>
      <c r="J66" s="3"/>
      <c r="K66" s="4"/>
      <c r="L66" s="4"/>
      <c r="M66" s="21"/>
      <c r="N66" s="1"/>
    </row>
    <row r="67" spans="1:14" ht="15" thickBot="1" x14ac:dyDescent="0.35">
      <c r="A67" s="1"/>
      <c r="B67" s="20">
        <v>64</v>
      </c>
      <c r="C67" s="51"/>
      <c r="D67" s="51"/>
      <c r="E67" s="13">
        <f>ROUNDUP(H67/0.66,0)</f>
        <v>0</v>
      </c>
      <c r="F67" s="50">
        <f>Traitement!D69</f>
        <v>0</v>
      </c>
      <c r="G67" s="15">
        <f t="shared" si="0"/>
        <v>0</v>
      </c>
      <c r="H67" s="8">
        <f>Traitement!E69</f>
        <v>0</v>
      </c>
      <c r="I67" s="28">
        <f>Traitement!F69</f>
        <v>0</v>
      </c>
      <c r="J67" s="3"/>
      <c r="K67" s="4"/>
      <c r="L67" s="4"/>
      <c r="M67" s="21"/>
      <c r="N67" s="1"/>
    </row>
    <row r="68" spans="1:14" ht="15" thickBot="1" x14ac:dyDescent="0.35">
      <c r="A68" s="1"/>
      <c r="B68" s="20">
        <v>65</v>
      </c>
      <c r="C68" s="51"/>
      <c r="D68" s="51"/>
      <c r="E68" s="13">
        <f>ROUNDUP(H68/0.66,0)</f>
        <v>0</v>
      </c>
      <c r="F68" s="50">
        <f>Traitement!D70</f>
        <v>0</v>
      </c>
      <c r="G68" s="15">
        <f t="shared" ref="G68:G72" si="1">F68*E68</f>
        <v>0</v>
      </c>
      <c r="H68" s="8">
        <f>Traitement!E70</f>
        <v>0</v>
      </c>
      <c r="I68" s="28">
        <f>Traitement!F70</f>
        <v>0</v>
      </c>
      <c r="J68" s="3"/>
      <c r="K68" s="4"/>
      <c r="L68" s="4"/>
      <c r="M68" s="21"/>
      <c r="N68" s="1"/>
    </row>
    <row r="69" spans="1:14" ht="15" thickBot="1" x14ac:dyDescent="0.35">
      <c r="A69" s="1"/>
      <c r="B69" s="20">
        <v>66</v>
      </c>
      <c r="C69" s="51"/>
      <c r="D69" s="51"/>
      <c r="E69" s="13">
        <f>ROUNDUP(H69/0.66,0)</f>
        <v>0</v>
      </c>
      <c r="F69" s="50">
        <f>Traitement!D71</f>
        <v>0</v>
      </c>
      <c r="G69" s="15">
        <f t="shared" si="1"/>
        <v>0</v>
      </c>
      <c r="H69" s="8">
        <f>Traitement!E71</f>
        <v>0</v>
      </c>
      <c r="I69" s="28">
        <f>Traitement!F71</f>
        <v>0</v>
      </c>
      <c r="J69" s="3"/>
      <c r="K69" s="4"/>
      <c r="L69" s="4"/>
      <c r="M69" s="21"/>
      <c r="N69" s="1"/>
    </row>
    <row r="70" spans="1:14" ht="15" thickBot="1" x14ac:dyDescent="0.35">
      <c r="A70" s="1"/>
      <c r="B70" s="20">
        <v>67</v>
      </c>
      <c r="C70" s="51"/>
      <c r="D70" s="51"/>
      <c r="E70" s="13">
        <f>ROUNDUP(H70/0.66,0)</f>
        <v>0</v>
      </c>
      <c r="F70" s="50">
        <f>Traitement!D72</f>
        <v>0</v>
      </c>
      <c r="G70" s="15">
        <f t="shared" si="1"/>
        <v>0</v>
      </c>
      <c r="H70" s="8">
        <f>Traitement!E72</f>
        <v>0</v>
      </c>
      <c r="I70" s="28">
        <f>Traitement!F72</f>
        <v>0</v>
      </c>
      <c r="J70" s="3"/>
      <c r="K70" s="4"/>
      <c r="L70" s="4"/>
      <c r="M70" s="21"/>
      <c r="N70" s="1"/>
    </row>
    <row r="71" spans="1:14" ht="15" thickBot="1" x14ac:dyDescent="0.35">
      <c r="A71" s="1"/>
      <c r="B71" s="20">
        <v>68</v>
      </c>
      <c r="C71" s="51"/>
      <c r="D71" s="51"/>
      <c r="E71" s="13">
        <f>ROUNDUP(H71/0.66,0)</f>
        <v>0</v>
      </c>
      <c r="F71" s="50">
        <f>Traitement!D73</f>
        <v>0</v>
      </c>
      <c r="G71" s="15">
        <f t="shared" si="1"/>
        <v>0</v>
      </c>
      <c r="H71" s="8">
        <f>Traitement!E73</f>
        <v>0</v>
      </c>
      <c r="I71" s="28">
        <f>Traitement!F73</f>
        <v>0</v>
      </c>
      <c r="J71" s="3"/>
      <c r="K71" s="4"/>
      <c r="L71" s="4"/>
      <c r="M71" s="21"/>
      <c r="N71" s="1"/>
    </row>
    <row r="72" spans="1:14" ht="15" thickBot="1" x14ac:dyDescent="0.35">
      <c r="A72" s="1"/>
      <c r="B72" s="22">
        <v>69</v>
      </c>
      <c r="C72" s="51"/>
      <c r="D72" s="51"/>
      <c r="E72" s="13">
        <f>ROUNDUP(H72/0.66,0)</f>
        <v>0</v>
      </c>
      <c r="F72" s="50">
        <f>Traitement!D74</f>
        <v>0</v>
      </c>
      <c r="G72" s="23">
        <f t="shared" si="1"/>
        <v>0</v>
      </c>
      <c r="H72" s="27">
        <f>Traitement!E74</f>
        <v>0</v>
      </c>
      <c r="I72" s="29">
        <f>Traitement!F74</f>
        <v>0</v>
      </c>
      <c r="J72" s="24"/>
      <c r="K72" s="25"/>
      <c r="L72" s="25"/>
      <c r="M72" s="26"/>
      <c r="N72" s="1"/>
    </row>
    <row r="73" spans="1:14" ht="15" thickTop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</sheetData>
  <mergeCells count="5">
    <mergeCell ref="D2:M2"/>
    <mergeCell ref="L3:M3"/>
    <mergeCell ref="J4:J5"/>
    <mergeCell ref="K4:K5"/>
    <mergeCell ref="L4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73"/>
  <sheetViews>
    <sheetView workbookViewId="0">
      <selection activeCell="C4" sqref="C4"/>
    </sheetView>
  </sheetViews>
  <sheetFormatPr baseColWidth="10" defaultRowHeight="14.4" x14ac:dyDescent="0.3"/>
  <cols>
    <col min="1" max="1" width="10.77734375" customWidth="1"/>
    <col min="2" max="2" width="6.77734375" customWidth="1"/>
    <col min="3" max="11" width="10.77734375" customWidth="1"/>
  </cols>
  <sheetData>
    <row r="1" spans="1:14" ht="1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7.200000000000003" thickBot="1" x14ac:dyDescent="0.75">
      <c r="A2" s="1"/>
      <c r="B2" s="1"/>
      <c r="C2" s="1"/>
      <c r="D2" s="36">
        <v>0.67</v>
      </c>
      <c r="E2" s="37"/>
      <c r="F2" s="37"/>
      <c r="G2" s="37"/>
      <c r="H2" s="37"/>
      <c r="I2" s="37"/>
      <c r="J2" s="37"/>
      <c r="K2" s="37"/>
      <c r="L2" s="37"/>
      <c r="M2" s="38"/>
      <c r="N2" s="1"/>
    </row>
    <row r="3" spans="1:14" ht="27.6" thickTop="1" thickBot="1" x14ac:dyDescent="0.35">
      <c r="A3" s="1"/>
      <c r="B3" s="17" t="s">
        <v>0</v>
      </c>
      <c r="C3" s="48" t="s">
        <v>1</v>
      </c>
      <c r="D3" s="48" t="s">
        <v>8</v>
      </c>
      <c r="E3" s="49" t="s">
        <v>3</v>
      </c>
      <c r="F3" s="48" t="s">
        <v>2</v>
      </c>
      <c r="G3" s="18" t="s">
        <v>4</v>
      </c>
      <c r="H3" s="18" t="s">
        <v>52</v>
      </c>
      <c r="I3" s="18" t="s">
        <v>53</v>
      </c>
      <c r="J3" s="18" t="s">
        <v>54</v>
      </c>
      <c r="K3" s="18" t="s">
        <v>5</v>
      </c>
      <c r="L3" s="39" t="s">
        <v>58</v>
      </c>
      <c r="M3" s="39"/>
      <c r="N3" s="1"/>
    </row>
    <row r="4" spans="1:14" ht="15.6" thickTop="1" thickBot="1" x14ac:dyDescent="0.35">
      <c r="A4" s="1"/>
      <c r="B4" s="19">
        <v>1</v>
      </c>
      <c r="C4" s="51" t="s">
        <v>32</v>
      </c>
      <c r="D4" s="51">
        <v>1281758131</v>
      </c>
      <c r="E4" s="13">
        <f>ROUNDUP(H4/0.67,0)</f>
        <v>1866</v>
      </c>
      <c r="F4" s="50">
        <f>Traitement!D6</f>
        <v>1</v>
      </c>
      <c r="G4" s="14">
        <f t="shared" ref="G4:G67" si="0">F4*E4</f>
        <v>1866</v>
      </c>
      <c r="H4" s="8">
        <f>Traitement!E6</f>
        <v>1250</v>
      </c>
      <c r="I4" s="28">
        <f>Traitement!F6</f>
        <v>1250</v>
      </c>
      <c r="J4" s="40">
        <f>SUM(I4:I72)</f>
        <v>2715</v>
      </c>
      <c r="K4" s="40">
        <f>SUM(G4:G72)</f>
        <v>4077</v>
      </c>
      <c r="L4" s="41">
        <f>J4/0.67</f>
        <v>4052.2388059701489</v>
      </c>
      <c r="M4" s="42"/>
      <c r="N4" s="1"/>
    </row>
    <row r="5" spans="1:14" ht="15" thickBot="1" x14ac:dyDescent="0.35">
      <c r="A5" s="1"/>
      <c r="B5" s="20">
        <v>2</v>
      </c>
      <c r="C5" s="51" t="s">
        <v>33</v>
      </c>
      <c r="D5" s="51">
        <v>1281758133</v>
      </c>
      <c r="E5" s="13">
        <f>ROUNDUP(H5/0.67,0)</f>
        <v>56</v>
      </c>
      <c r="F5" s="50">
        <f>Traitement!D7</f>
        <v>2</v>
      </c>
      <c r="G5" s="15">
        <f t="shared" si="0"/>
        <v>112</v>
      </c>
      <c r="H5" s="8">
        <f>Traitement!E7</f>
        <v>37</v>
      </c>
      <c r="I5" s="28">
        <f>Traitement!F7</f>
        <v>74</v>
      </c>
      <c r="J5" s="34"/>
      <c r="K5" s="34"/>
      <c r="L5" s="35"/>
      <c r="M5" s="43"/>
      <c r="N5" s="1"/>
    </row>
    <row r="6" spans="1:14" ht="15" thickBot="1" x14ac:dyDescent="0.35">
      <c r="A6" s="1"/>
      <c r="B6" s="20">
        <v>3</v>
      </c>
      <c r="C6" s="51" t="s">
        <v>34</v>
      </c>
      <c r="D6" s="51">
        <v>1281758134</v>
      </c>
      <c r="E6" s="13">
        <f>ROUNDUP(H6/0.67,0)</f>
        <v>18</v>
      </c>
      <c r="F6" s="50">
        <f>Traitement!D8</f>
        <v>4</v>
      </c>
      <c r="G6" s="15">
        <f t="shared" si="0"/>
        <v>72</v>
      </c>
      <c r="H6" s="8">
        <f>Traitement!E8</f>
        <v>12</v>
      </c>
      <c r="I6" s="28">
        <f>Traitement!F8</f>
        <v>48</v>
      </c>
      <c r="J6" s="3"/>
      <c r="K6" s="4"/>
      <c r="L6" s="4"/>
      <c r="M6" s="21"/>
      <c r="N6" s="1"/>
    </row>
    <row r="7" spans="1:14" ht="15" thickBot="1" x14ac:dyDescent="0.35">
      <c r="A7" s="1"/>
      <c r="B7" s="20">
        <v>4</v>
      </c>
      <c r="C7" s="51" t="s">
        <v>35</v>
      </c>
      <c r="D7" s="51">
        <v>1281758141</v>
      </c>
      <c r="E7" s="13">
        <f>ROUNDUP(H7/0.67,0)</f>
        <v>68</v>
      </c>
      <c r="F7" s="50">
        <f>Traitement!D9</f>
        <v>2</v>
      </c>
      <c r="G7" s="15">
        <f t="shared" si="0"/>
        <v>136</v>
      </c>
      <c r="H7" s="8">
        <f>Traitement!E9</f>
        <v>45</v>
      </c>
      <c r="I7" s="28">
        <f>Traitement!F9</f>
        <v>90</v>
      </c>
      <c r="J7" s="3"/>
      <c r="K7" s="4"/>
      <c r="L7" s="4"/>
      <c r="M7" s="21"/>
      <c r="N7" s="1"/>
    </row>
    <row r="8" spans="1:14" ht="15" thickBot="1" x14ac:dyDescent="0.35">
      <c r="A8" s="1"/>
      <c r="B8" s="20">
        <v>5</v>
      </c>
      <c r="C8" s="51" t="s">
        <v>36</v>
      </c>
      <c r="D8" s="51">
        <v>1281758142</v>
      </c>
      <c r="E8" s="13">
        <f>ROUNDUP(H8/0.67,0)</f>
        <v>53</v>
      </c>
      <c r="F8" s="50">
        <f>Traitement!D10</f>
        <v>4</v>
      </c>
      <c r="G8" s="15">
        <f t="shared" si="0"/>
        <v>212</v>
      </c>
      <c r="H8" s="8">
        <f>Traitement!E10</f>
        <v>35</v>
      </c>
      <c r="I8" s="28">
        <f>Traitement!F10</f>
        <v>140</v>
      </c>
      <c r="J8" s="3"/>
      <c r="K8" s="4"/>
      <c r="L8" s="4"/>
      <c r="M8" s="21"/>
      <c r="N8" s="1"/>
    </row>
    <row r="9" spans="1:14" ht="15" thickBot="1" x14ac:dyDescent="0.35">
      <c r="A9" s="1"/>
      <c r="B9" s="20">
        <v>6</v>
      </c>
      <c r="C9" s="51" t="s">
        <v>37</v>
      </c>
      <c r="D9" s="51">
        <v>1281758143</v>
      </c>
      <c r="E9" s="13">
        <f>ROUNDUP(H9/0.67,0)</f>
        <v>68</v>
      </c>
      <c r="F9" s="50">
        <f>Traitement!D11</f>
        <v>1</v>
      </c>
      <c r="G9" s="15">
        <f t="shared" si="0"/>
        <v>68</v>
      </c>
      <c r="H9" s="8">
        <f>Traitement!E11</f>
        <v>45</v>
      </c>
      <c r="I9" s="28">
        <f>Traitement!F11</f>
        <v>45</v>
      </c>
      <c r="J9" s="3"/>
      <c r="K9" s="4"/>
      <c r="L9" s="4"/>
      <c r="M9" s="21"/>
      <c r="N9" s="1"/>
    </row>
    <row r="10" spans="1:14" ht="15" thickBot="1" x14ac:dyDescent="0.35">
      <c r="A10" s="1"/>
      <c r="B10" s="20">
        <v>7</v>
      </c>
      <c r="C10" s="51" t="s">
        <v>38</v>
      </c>
      <c r="D10" s="51">
        <v>1281758144</v>
      </c>
      <c r="E10" s="13">
        <f>ROUNDUP(H10/0.67,0)</f>
        <v>187</v>
      </c>
      <c r="F10" s="50">
        <f>Traitement!D12</f>
        <v>1</v>
      </c>
      <c r="G10" s="15">
        <f t="shared" si="0"/>
        <v>187</v>
      </c>
      <c r="H10" s="8">
        <f>Traitement!E12</f>
        <v>125</v>
      </c>
      <c r="I10" s="28">
        <f>Traitement!F12</f>
        <v>125</v>
      </c>
      <c r="J10" s="3"/>
      <c r="K10" s="4"/>
      <c r="L10" s="4"/>
      <c r="M10" s="21"/>
      <c r="N10" s="1"/>
    </row>
    <row r="11" spans="1:14" ht="15" thickBot="1" x14ac:dyDescent="0.35">
      <c r="A11" s="1"/>
      <c r="B11" s="20">
        <v>8</v>
      </c>
      <c r="C11" s="51" t="s">
        <v>39</v>
      </c>
      <c r="D11" s="51">
        <v>1281758145</v>
      </c>
      <c r="E11" s="13">
        <f>ROUNDUP(H11/0.67,0)</f>
        <v>120</v>
      </c>
      <c r="F11" s="50">
        <f>Traitement!D13</f>
        <v>1</v>
      </c>
      <c r="G11" s="15">
        <f t="shared" si="0"/>
        <v>120</v>
      </c>
      <c r="H11" s="8">
        <f>Traitement!E13</f>
        <v>80</v>
      </c>
      <c r="I11" s="28">
        <f>Traitement!F13</f>
        <v>80</v>
      </c>
      <c r="J11" s="3"/>
      <c r="K11" s="4"/>
      <c r="L11" s="4"/>
      <c r="M11" s="21"/>
      <c r="N11" s="1"/>
    </row>
    <row r="12" spans="1:14" ht="15" thickBot="1" x14ac:dyDescent="0.35">
      <c r="A12" s="1"/>
      <c r="B12" s="20">
        <v>9</v>
      </c>
      <c r="C12" s="51" t="s">
        <v>33</v>
      </c>
      <c r="D12" s="51">
        <v>1281758147</v>
      </c>
      <c r="E12" s="13">
        <f>ROUNDUP(H12/0.67,0)</f>
        <v>56</v>
      </c>
      <c r="F12" s="50">
        <f>Traitement!D14</f>
        <v>2</v>
      </c>
      <c r="G12" s="15">
        <f t="shared" si="0"/>
        <v>112</v>
      </c>
      <c r="H12" s="8">
        <f>Traitement!E14</f>
        <v>37</v>
      </c>
      <c r="I12" s="28">
        <f>Traitement!F14</f>
        <v>74</v>
      </c>
      <c r="J12" s="3"/>
      <c r="K12" s="4"/>
      <c r="L12" s="4"/>
      <c r="M12" s="21"/>
      <c r="N12" s="1"/>
    </row>
    <row r="13" spans="1:14" ht="15" thickBot="1" x14ac:dyDescent="0.35">
      <c r="A13" s="1"/>
      <c r="B13" s="20">
        <v>10</v>
      </c>
      <c r="C13" s="51" t="s">
        <v>40</v>
      </c>
      <c r="D13" s="51">
        <v>1281758148</v>
      </c>
      <c r="E13" s="13">
        <f>ROUNDUP(H13/0.67,0)</f>
        <v>45</v>
      </c>
      <c r="F13" s="50">
        <f>Traitement!D15</f>
        <v>1</v>
      </c>
      <c r="G13" s="15">
        <f t="shared" si="0"/>
        <v>45</v>
      </c>
      <c r="H13" s="8">
        <f>Traitement!E15</f>
        <v>30</v>
      </c>
      <c r="I13" s="28">
        <f>Traitement!F15</f>
        <v>30</v>
      </c>
      <c r="J13" s="3"/>
      <c r="K13" s="4"/>
      <c r="L13" s="4"/>
      <c r="M13" s="21"/>
      <c r="N13" s="1"/>
    </row>
    <row r="14" spans="1:14" ht="15" thickBot="1" x14ac:dyDescent="0.35">
      <c r="A14" s="1"/>
      <c r="B14" s="20">
        <v>11</v>
      </c>
      <c r="C14" s="51" t="s">
        <v>41</v>
      </c>
      <c r="D14" s="51">
        <v>1281758149</v>
      </c>
      <c r="E14" s="13">
        <f>ROUNDUP(H14/0.67,0)</f>
        <v>45</v>
      </c>
      <c r="F14" s="50">
        <f>Traitement!D16</f>
        <v>1</v>
      </c>
      <c r="G14" s="15">
        <f t="shared" si="0"/>
        <v>45</v>
      </c>
      <c r="H14" s="8">
        <f>Traitement!E16</f>
        <v>30</v>
      </c>
      <c r="I14" s="28">
        <f>Traitement!F16</f>
        <v>30</v>
      </c>
      <c r="J14" s="3"/>
      <c r="K14" s="4"/>
      <c r="L14" s="4"/>
      <c r="M14" s="21"/>
      <c r="N14" s="1"/>
    </row>
    <row r="15" spans="1:14" ht="15" thickBot="1" x14ac:dyDescent="0.35">
      <c r="A15" s="1"/>
      <c r="B15" s="20">
        <v>12</v>
      </c>
      <c r="C15" s="51" t="s">
        <v>42</v>
      </c>
      <c r="D15" s="51">
        <v>1281758152</v>
      </c>
      <c r="E15" s="13">
        <f>ROUNDUP(H15/0.67,0)</f>
        <v>75</v>
      </c>
      <c r="F15" s="50">
        <f>Traitement!D17</f>
        <v>1</v>
      </c>
      <c r="G15" s="15">
        <f t="shared" si="0"/>
        <v>75</v>
      </c>
      <c r="H15" s="8">
        <f>Traitement!E17</f>
        <v>50</v>
      </c>
      <c r="I15" s="28">
        <f>Traitement!F17</f>
        <v>50</v>
      </c>
      <c r="J15" s="3"/>
      <c r="K15" s="4"/>
      <c r="L15" s="4"/>
      <c r="M15" s="21"/>
      <c r="N15" s="1"/>
    </row>
    <row r="16" spans="1:14" ht="15" thickBot="1" x14ac:dyDescent="0.35">
      <c r="A16" s="1"/>
      <c r="B16" s="20">
        <v>13</v>
      </c>
      <c r="C16" s="51" t="s">
        <v>43</v>
      </c>
      <c r="D16" s="51">
        <v>1281758162</v>
      </c>
      <c r="E16" s="13">
        <f>ROUNDUP(H16/0.67,0)</f>
        <v>38</v>
      </c>
      <c r="F16" s="50">
        <f>Traitement!D18</f>
        <v>8</v>
      </c>
      <c r="G16" s="15">
        <f t="shared" si="0"/>
        <v>304</v>
      </c>
      <c r="H16" s="8">
        <f>Traitement!E18</f>
        <v>25</v>
      </c>
      <c r="I16" s="28">
        <f>Traitement!F18</f>
        <v>200</v>
      </c>
      <c r="J16" s="3"/>
      <c r="K16" s="4"/>
      <c r="L16" s="4"/>
      <c r="M16" s="21"/>
      <c r="N16" s="1"/>
    </row>
    <row r="17" spans="1:14" ht="15" thickBot="1" x14ac:dyDescent="0.35">
      <c r="A17" s="1"/>
      <c r="B17" s="20">
        <v>14</v>
      </c>
      <c r="C17" s="51" t="s">
        <v>44</v>
      </c>
      <c r="D17" s="51">
        <v>1281758163</v>
      </c>
      <c r="E17" s="13">
        <f>ROUNDUP(H17/0.67,0)</f>
        <v>20</v>
      </c>
      <c r="F17" s="50">
        <f>Traitement!D19</f>
        <v>8</v>
      </c>
      <c r="G17" s="15">
        <f t="shared" si="0"/>
        <v>160</v>
      </c>
      <c r="H17" s="8">
        <f>Traitement!E19</f>
        <v>13</v>
      </c>
      <c r="I17" s="28">
        <f>Traitement!F19</f>
        <v>104</v>
      </c>
      <c r="J17" s="3"/>
      <c r="K17" s="4"/>
      <c r="L17" s="4"/>
      <c r="M17" s="21"/>
      <c r="N17" s="1"/>
    </row>
    <row r="18" spans="1:14" ht="15" thickBot="1" x14ac:dyDescent="0.35">
      <c r="A18" s="1"/>
      <c r="B18" s="20">
        <v>15</v>
      </c>
      <c r="C18" s="51" t="s">
        <v>45</v>
      </c>
      <c r="D18" s="51">
        <v>1281758182</v>
      </c>
      <c r="E18" s="13">
        <f>ROUNDUP(H18/0.67,0)</f>
        <v>60</v>
      </c>
      <c r="F18" s="50">
        <f>Traitement!D20</f>
        <v>1</v>
      </c>
      <c r="G18" s="15">
        <f t="shared" si="0"/>
        <v>60</v>
      </c>
      <c r="H18" s="8">
        <f>Traitement!E20</f>
        <v>40</v>
      </c>
      <c r="I18" s="28">
        <f>Traitement!F20</f>
        <v>40</v>
      </c>
      <c r="J18" s="3"/>
      <c r="K18" s="4"/>
      <c r="L18" s="4"/>
      <c r="M18" s="21"/>
      <c r="N18" s="1"/>
    </row>
    <row r="19" spans="1:14" ht="15" thickBot="1" x14ac:dyDescent="0.35">
      <c r="A19" s="1"/>
      <c r="B19" s="20">
        <v>16</v>
      </c>
      <c r="C19" s="51" t="s">
        <v>46</v>
      </c>
      <c r="D19" s="51">
        <v>1281758183</v>
      </c>
      <c r="E19" s="13">
        <f>ROUNDUP(H19/0.67,0)</f>
        <v>75</v>
      </c>
      <c r="F19" s="50">
        <f>Traitement!D21</f>
        <v>1</v>
      </c>
      <c r="G19" s="15">
        <f t="shared" si="0"/>
        <v>75</v>
      </c>
      <c r="H19" s="8">
        <f>Traitement!E21</f>
        <v>50</v>
      </c>
      <c r="I19" s="28">
        <f>Traitement!F21</f>
        <v>50</v>
      </c>
      <c r="J19" s="3"/>
      <c r="K19" s="4"/>
      <c r="L19" s="4"/>
      <c r="M19" s="21"/>
      <c r="N19" s="1"/>
    </row>
    <row r="20" spans="1:14" ht="15" thickBot="1" x14ac:dyDescent="0.35">
      <c r="A20" s="1"/>
      <c r="B20" s="20">
        <v>17</v>
      </c>
      <c r="C20" s="51" t="s">
        <v>47</v>
      </c>
      <c r="D20" s="51">
        <v>1281758185</v>
      </c>
      <c r="E20" s="13">
        <f>ROUNDUP(H20/0.67,0)</f>
        <v>53</v>
      </c>
      <c r="F20" s="50">
        <f>Traitement!D22</f>
        <v>2</v>
      </c>
      <c r="G20" s="15">
        <f t="shared" si="0"/>
        <v>106</v>
      </c>
      <c r="H20" s="8">
        <f>Traitement!E22</f>
        <v>35</v>
      </c>
      <c r="I20" s="28">
        <f>Traitement!F22</f>
        <v>70</v>
      </c>
      <c r="J20" s="3"/>
      <c r="K20" s="4"/>
      <c r="L20" s="4"/>
      <c r="M20" s="21"/>
      <c r="N20" s="1"/>
    </row>
    <row r="21" spans="1:14" ht="15" thickBot="1" x14ac:dyDescent="0.35">
      <c r="A21" s="1"/>
      <c r="B21" s="20">
        <v>18</v>
      </c>
      <c r="C21" s="51" t="s">
        <v>48</v>
      </c>
      <c r="D21" s="51">
        <v>1281758186</v>
      </c>
      <c r="E21" s="13">
        <f>ROUNDUP(H21/0.67,0)</f>
        <v>45</v>
      </c>
      <c r="F21" s="50">
        <f>Traitement!D23</f>
        <v>2</v>
      </c>
      <c r="G21" s="15">
        <f t="shared" si="0"/>
        <v>90</v>
      </c>
      <c r="H21" s="8">
        <f>Traitement!E23</f>
        <v>30</v>
      </c>
      <c r="I21" s="28">
        <f>Traitement!F23</f>
        <v>60</v>
      </c>
      <c r="J21" s="3"/>
      <c r="K21" s="4"/>
      <c r="L21" s="4"/>
      <c r="M21" s="21"/>
      <c r="N21" s="1"/>
    </row>
    <row r="22" spans="1:14" ht="15" thickBot="1" x14ac:dyDescent="0.35">
      <c r="A22" s="1"/>
      <c r="B22" s="20">
        <v>19</v>
      </c>
      <c r="C22" s="51" t="s">
        <v>33</v>
      </c>
      <c r="D22" s="51">
        <v>1281758187</v>
      </c>
      <c r="E22" s="13">
        <f>ROUNDUP(H22/0.67,0)</f>
        <v>172</v>
      </c>
      <c r="F22" s="50">
        <f>Traitement!D24</f>
        <v>1</v>
      </c>
      <c r="G22" s="15">
        <f t="shared" si="0"/>
        <v>172</v>
      </c>
      <c r="H22" s="8">
        <f>Traitement!E24</f>
        <v>115</v>
      </c>
      <c r="I22" s="28">
        <f>Traitement!F24</f>
        <v>115</v>
      </c>
      <c r="J22" s="3"/>
      <c r="K22" s="4"/>
      <c r="L22" s="4"/>
      <c r="M22" s="21"/>
      <c r="N22" s="1"/>
    </row>
    <row r="23" spans="1:14" ht="15" thickBot="1" x14ac:dyDescent="0.35">
      <c r="A23" s="1"/>
      <c r="B23" s="20">
        <v>20</v>
      </c>
      <c r="C23" s="51" t="s">
        <v>49</v>
      </c>
      <c r="D23" s="51">
        <v>1281758188</v>
      </c>
      <c r="E23" s="13">
        <f>ROUNDUP(H23/0.67,0)</f>
        <v>60</v>
      </c>
      <c r="F23" s="50">
        <f>Traitement!D25</f>
        <v>1</v>
      </c>
      <c r="G23" s="15">
        <f t="shared" si="0"/>
        <v>60</v>
      </c>
      <c r="H23" s="8">
        <f>Traitement!E25</f>
        <v>40</v>
      </c>
      <c r="I23" s="28">
        <f>Traitement!F25</f>
        <v>40</v>
      </c>
      <c r="J23" s="3"/>
      <c r="K23" s="4"/>
      <c r="L23" s="4"/>
      <c r="M23" s="21"/>
      <c r="N23" s="1"/>
    </row>
    <row r="24" spans="1:14" ht="15" thickBot="1" x14ac:dyDescent="0.35">
      <c r="A24" s="1"/>
      <c r="B24" s="20">
        <v>21</v>
      </c>
      <c r="C24" s="51"/>
      <c r="D24" s="51"/>
      <c r="E24" s="13">
        <f>ROUNDUP(H24/0.67,0)</f>
        <v>0</v>
      </c>
      <c r="F24" s="50">
        <f>Traitement!D26</f>
        <v>0</v>
      </c>
      <c r="G24" s="15">
        <f t="shared" si="0"/>
        <v>0</v>
      </c>
      <c r="H24" s="8">
        <f>Traitement!E26</f>
        <v>0</v>
      </c>
      <c r="I24" s="28">
        <f>Traitement!F26</f>
        <v>0</v>
      </c>
      <c r="J24" s="3"/>
      <c r="K24" s="4"/>
      <c r="L24" s="4"/>
      <c r="M24" s="21"/>
      <c r="N24" s="1"/>
    </row>
    <row r="25" spans="1:14" ht="15" thickBot="1" x14ac:dyDescent="0.35">
      <c r="A25" s="1"/>
      <c r="B25" s="20">
        <v>22</v>
      </c>
      <c r="C25" s="51"/>
      <c r="D25" s="51"/>
      <c r="E25" s="13">
        <f>ROUNDUP(H25/0.67,0)</f>
        <v>0</v>
      </c>
      <c r="F25" s="50">
        <f>Traitement!D27</f>
        <v>0</v>
      </c>
      <c r="G25" s="15">
        <f t="shared" si="0"/>
        <v>0</v>
      </c>
      <c r="H25" s="8">
        <f>Traitement!E27</f>
        <v>0</v>
      </c>
      <c r="I25" s="28">
        <f>Traitement!F27</f>
        <v>0</v>
      </c>
      <c r="J25" s="3"/>
      <c r="K25" s="4"/>
      <c r="L25" s="4"/>
      <c r="M25" s="21"/>
      <c r="N25" s="1"/>
    </row>
    <row r="26" spans="1:14" ht="15" thickBot="1" x14ac:dyDescent="0.35">
      <c r="A26" s="1"/>
      <c r="B26" s="20">
        <v>23</v>
      </c>
      <c r="C26" s="51"/>
      <c r="D26" s="51"/>
      <c r="E26" s="13">
        <f>ROUNDUP(H26/0.67,0)</f>
        <v>0</v>
      </c>
      <c r="F26" s="50">
        <f>Traitement!D28</f>
        <v>0</v>
      </c>
      <c r="G26" s="15">
        <f t="shared" si="0"/>
        <v>0</v>
      </c>
      <c r="H26" s="8">
        <f>Traitement!E28</f>
        <v>0</v>
      </c>
      <c r="I26" s="28">
        <f>Traitement!F28</f>
        <v>0</v>
      </c>
      <c r="J26" s="3"/>
      <c r="K26" s="4"/>
      <c r="L26" s="4"/>
      <c r="M26" s="21"/>
      <c r="N26" s="1"/>
    </row>
    <row r="27" spans="1:14" ht="15" thickBot="1" x14ac:dyDescent="0.35">
      <c r="A27" s="1"/>
      <c r="B27" s="20">
        <v>24</v>
      </c>
      <c r="C27" s="51"/>
      <c r="D27" s="51"/>
      <c r="E27" s="13">
        <f>ROUNDUP(H27/0.67,0)</f>
        <v>0</v>
      </c>
      <c r="F27" s="50">
        <f>Traitement!D29</f>
        <v>0</v>
      </c>
      <c r="G27" s="15">
        <f t="shared" si="0"/>
        <v>0</v>
      </c>
      <c r="H27" s="8">
        <f>Traitement!E29</f>
        <v>0</v>
      </c>
      <c r="I27" s="28">
        <f>Traitement!F29</f>
        <v>0</v>
      </c>
      <c r="J27" s="3"/>
      <c r="K27" s="4"/>
      <c r="L27" s="4"/>
      <c r="M27" s="21"/>
      <c r="N27" s="1"/>
    </row>
    <row r="28" spans="1:14" ht="15" thickBot="1" x14ac:dyDescent="0.35">
      <c r="A28" s="1"/>
      <c r="B28" s="20">
        <v>25</v>
      </c>
      <c r="C28" s="51"/>
      <c r="D28" s="51"/>
      <c r="E28" s="13">
        <f>ROUNDUP(H28/0.67,0)</f>
        <v>0</v>
      </c>
      <c r="F28" s="50">
        <f>Traitement!D30</f>
        <v>0</v>
      </c>
      <c r="G28" s="15">
        <f t="shared" si="0"/>
        <v>0</v>
      </c>
      <c r="H28" s="8">
        <f>Traitement!E30</f>
        <v>0</v>
      </c>
      <c r="I28" s="28">
        <f>Traitement!F30</f>
        <v>0</v>
      </c>
      <c r="J28" s="3"/>
      <c r="K28" s="4"/>
      <c r="L28" s="4"/>
      <c r="M28" s="21"/>
      <c r="N28" s="1"/>
    </row>
    <row r="29" spans="1:14" ht="15" thickBot="1" x14ac:dyDescent="0.35">
      <c r="A29" s="1"/>
      <c r="B29" s="20">
        <v>26</v>
      </c>
      <c r="C29" s="51"/>
      <c r="D29" s="51"/>
      <c r="E29" s="13">
        <f>ROUNDUP(H29/0.67,0)</f>
        <v>0</v>
      </c>
      <c r="F29" s="50">
        <f>Traitement!D31</f>
        <v>0</v>
      </c>
      <c r="G29" s="15">
        <f t="shared" si="0"/>
        <v>0</v>
      </c>
      <c r="H29" s="8">
        <f>Traitement!E31</f>
        <v>0</v>
      </c>
      <c r="I29" s="28">
        <f>Traitement!F31</f>
        <v>0</v>
      </c>
      <c r="J29" s="3"/>
      <c r="K29" s="4"/>
      <c r="L29" s="4"/>
      <c r="M29" s="21"/>
      <c r="N29" s="1"/>
    </row>
    <row r="30" spans="1:14" ht="15" thickBot="1" x14ac:dyDescent="0.35">
      <c r="A30" s="1"/>
      <c r="B30" s="20">
        <v>27</v>
      </c>
      <c r="C30" s="51"/>
      <c r="D30" s="51"/>
      <c r="E30" s="13">
        <f>ROUNDUP(H30/0.67,0)</f>
        <v>0</v>
      </c>
      <c r="F30" s="50">
        <f>Traitement!D32</f>
        <v>0</v>
      </c>
      <c r="G30" s="15">
        <f t="shared" si="0"/>
        <v>0</v>
      </c>
      <c r="H30" s="8">
        <f>Traitement!E32</f>
        <v>0</v>
      </c>
      <c r="I30" s="28">
        <f>Traitement!F32</f>
        <v>0</v>
      </c>
      <c r="J30" s="3"/>
      <c r="K30" s="4"/>
      <c r="L30" s="4"/>
      <c r="M30" s="21"/>
      <c r="N30" s="1"/>
    </row>
    <row r="31" spans="1:14" ht="15" thickBot="1" x14ac:dyDescent="0.35">
      <c r="A31" s="1"/>
      <c r="B31" s="20">
        <v>28</v>
      </c>
      <c r="C31" s="51"/>
      <c r="D31" s="51"/>
      <c r="E31" s="13">
        <f>ROUNDUP(H31/0.67,0)</f>
        <v>0</v>
      </c>
      <c r="F31" s="50">
        <f>Traitement!D33</f>
        <v>0</v>
      </c>
      <c r="G31" s="15">
        <f t="shared" si="0"/>
        <v>0</v>
      </c>
      <c r="H31" s="8">
        <f>Traitement!E33</f>
        <v>0</v>
      </c>
      <c r="I31" s="28">
        <f>Traitement!F33</f>
        <v>0</v>
      </c>
      <c r="J31" s="3"/>
      <c r="K31" s="4"/>
      <c r="L31" s="4"/>
      <c r="M31" s="21"/>
      <c r="N31" s="1"/>
    </row>
    <row r="32" spans="1:14" ht="15" thickBot="1" x14ac:dyDescent="0.35">
      <c r="A32" s="1"/>
      <c r="B32" s="20">
        <v>29</v>
      </c>
      <c r="C32" s="51"/>
      <c r="D32" s="51"/>
      <c r="E32" s="13">
        <f>ROUNDUP(H32/0.67,0)</f>
        <v>0</v>
      </c>
      <c r="F32" s="50">
        <f>Traitement!D34</f>
        <v>0</v>
      </c>
      <c r="G32" s="15">
        <f t="shared" si="0"/>
        <v>0</v>
      </c>
      <c r="H32" s="8">
        <f>Traitement!E34</f>
        <v>0</v>
      </c>
      <c r="I32" s="28">
        <f>Traitement!F34</f>
        <v>0</v>
      </c>
      <c r="J32" s="3"/>
      <c r="K32" s="4"/>
      <c r="L32" s="4"/>
      <c r="M32" s="21"/>
      <c r="N32" s="1"/>
    </row>
    <row r="33" spans="1:14" ht="15" thickBot="1" x14ac:dyDescent="0.35">
      <c r="A33" s="1"/>
      <c r="B33" s="20">
        <v>30</v>
      </c>
      <c r="C33" s="51"/>
      <c r="D33" s="51"/>
      <c r="E33" s="13">
        <f>ROUNDUP(H33/0.67,0)</f>
        <v>0</v>
      </c>
      <c r="F33" s="50">
        <f>Traitement!D35</f>
        <v>0</v>
      </c>
      <c r="G33" s="15">
        <f t="shared" si="0"/>
        <v>0</v>
      </c>
      <c r="H33" s="8">
        <f>Traitement!E35</f>
        <v>0</v>
      </c>
      <c r="I33" s="28">
        <f>Traitement!F35</f>
        <v>0</v>
      </c>
      <c r="J33" s="3"/>
      <c r="K33" s="4"/>
      <c r="L33" s="4"/>
      <c r="M33" s="21"/>
      <c r="N33" s="1"/>
    </row>
    <row r="34" spans="1:14" ht="15" thickBot="1" x14ac:dyDescent="0.35">
      <c r="A34" s="1"/>
      <c r="B34" s="20">
        <v>31</v>
      </c>
      <c r="C34" s="51"/>
      <c r="D34" s="51"/>
      <c r="E34" s="13">
        <f>ROUNDUP(H34/0.67,0)</f>
        <v>0</v>
      </c>
      <c r="F34" s="50">
        <f>Traitement!D36</f>
        <v>0</v>
      </c>
      <c r="G34" s="15">
        <f t="shared" si="0"/>
        <v>0</v>
      </c>
      <c r="H34" s="8">
        <f>Traitement!E36</f>
        <v>0</v>
      </c>
      <c r="I34" s="28">
        <f>Traitement!F36</f>
        <v>0</v>
      </c>
      <c r="J34" s="3"/>
      <c r="K34" s="4"/>
      <c r="L34" s="4"/>
      <c r="M34" s="21"/>
      <c r="N34" s="1"/>
    </row>
    <row r="35" spans="1:14" ht="15" thickBot="1" x14ac:dyDescent="0.35">
      <c r="A35" s="1"/>
      <c r="B35" s="20">
        <v>32</v>
      </c>
      <c r="C35" s="51"/>
      <c r="D35" s="51"/>
      <c r="E35" s="13">
        <f>ROUNDUP(H35/0.67,0)</f>
        <v>0</v>
      </c>
      <c r="F35" s="50">
        <f>Traitement!D37</f>
        <v>0</v>
      </c>
      <c r="G35" s="15">
        <f t="shared" si="0"/>
        <v>0</v>
      </c>
      <c r="H35" s="8">
        <f>Traitement!E37</f>
        <v>0</v>
      </c>
      <c r="I35" s="28">
        <f>Traitement!F37</f>
        <v>0</v>
      </c>
      <c r="J35" s="3"/>
      <c r="K35" s="4"/>
      <c r="L35" s="4"/>
      <c r="M35" s="21"/>
      <c r="N35" s="1"/>
    </row>
    <row r="36" spans="1:14" ht="15" thickBot="1" x14ac:dyDescent="0.35">
      <c r="A36" s="1"/>
      <c r="B36" s="20">
        <v>33</v>
      </c>
      <c r="C36" s="51"/>
      <c r="D36" s="51"/>
      <c r="E36" s="13">
        <f>ROUNDUP(H36/0.67,0)</f>
        <v>0</v>
      </c>
      <c r="F36" s="50">
        <f>Traitement!D38</f>
        <v>0</v>
      </c>
      <c r="G36" s="15">
        <f t="shared" si="0"/>
        <v>0</v>
      </c>
      <c r="H36" s="8">
        <f>Traitement!E38</f>
        <v>0</v>
      </c>
      <c r="I36" s="28">
        <f>Traitement!F38</f>
        <v>0</v>
      </c>
      <c r="J36" s="3"/>
      <c r="K36" s="4"/>
      <c r="L36" s="4"/>
      <c r="M36" s="21"/>
      <c r="N36" s="1"/>
    </row>
    <row r="37" spans="1:14" ht="15" thickBot="1" x14ac:dyDescent="0.35">
      <c r="A37" s="1"/>
      <c r="B37" s="20">
        <v>34</v>
      </c>
      <c r="C37" s="51"/>
      <c r="D37" s="51"/>
      <c r="E37" s="13">
        <f>ROUNDUP(H37/0.67,0)</f>
        <v>0</v>
      </c>
      <c r="F37" s="50">
        <f>Traitement!D39</f>
        <v>0</v>
      </c>
      <c r="G37" s="15">
        <f t="shared" si="0"/>
        <v>0</v>
      </c>
      <c r="H37" s="8">
        <f>Traitement!E39</f>
        <v>0</v>
      </c>
      <c r="I37" s="28">
        <f>Traitement!F39</f>
        <v>0</v>
      </c>
      <c r="J37" s="3"/>
      <c r="K37" s="4"/>
      <c r="L37" s="4"/>
      <c r="M37" s="21"/>
      <c r="N37" s="1"/>
    </row>
    <row r="38" spans="1:14" ht="15" thickBot="1" x14ac:dyDescent="0.35">
      <c r="A38" s="1"/>
      <c r="B38" s="20">
        <v>35</v>
      </c>
      <c r="C38" s="51"/>
      <c r="D38" s="51"/>
      <c r="E38" s="13">
        <f>ROUNDUP(H38/0.67,0)</f>
        <v>0</v>
      </c>
      <c r="F38" s="50">
        <f>Traitement!D40</f>
        <v>0</v>
      </c>
      <c r="G38" s="15">
        <f t="shared" si="0"/>
        <v>0</v>
      </c>
      <c r="H38" s="8">
        <f>Traitement!E40</f>
        <v>0</v>
      </c>
      <c r="I38" s="28">
        <f>Traitement!F40</f>
        <v>0</v>
      </c>
      <c r="J38" s="3"/>
      <c r="K38" s="4"/>
      <c r="L38" s="4"/>
      <c r="M38" s="21"/>
      <c r="N38" s="1"/>
    </row>
    <row r="39" spans="1:14" ht="15" thickBot="1" x14ac:dyDescent="0.35">
      <c r="A39" s="1"/>
      <c r="B39" s="20">
        <v>36</v>
      </c>
      <c r="C39" s="51"/>
      <c r="D39" s="51"/>
      <c r="E39" s="13">
        <f>ROUNDUP(H39/0.67,0)</f>
        <v>0</v>
      </c>
      <c r="F39" s="50">
        <f>Traitement!D41</f>
        <v>0</v>
      </c>
      <c r="G39" s="15">
        <f t="shared" si="0"/>
        <v>0</v>
      </c>
      <c r="H39" s="8">
        <f>Traitement!E41</f>
        <v>0</v>
      </c>
      <c r="I39" s="28">
        <f>Traitement!F41</f>
        <v>0</v>
      </c>
      <c r="J39" s="3"/>
      <c r="K39" s="4"/>
      <c r="L39" s="4"/>
      <c r="M39" s="21"/>
      <c r="N39" s="1"/>
    </row>
    <row r="40" spans="1:14" ht="15" thickBot="1" x14ac:dyDescent="0.35">
      <c r="A40" s="1"/>
      <c r="B40" s="20">
        <v>37</v>
      </c>
      <c r="C40" s="51"/>
      <c r="D40" s="51"/>
      <c r="E40" s="13">
        <f>ROUNDUP(H40/0.67,0)</f>
        <v>0</v>
      </c>
      <c r="F40" s="50">
        <f>Traitement!D42</f>
        <v>0</v>
      </c>
      <c r="G40" s="15">
        <f t="shared" si="0"/>
        <v>0</v>
      </c>
      <c r="H40" s="8">
        <f>Traitement!E42</f>
        <v>0</v>
      </c>
      <c r="I40" s="28">
        <f>Traitement!F42</f>
        <v>0</v>
      </c>
      <c r="J40" s="3"/>
      <c r="K40" s="4"/>
      <c r="L40" s="4"/>
      <c r="M40" s="21"/>
      <c r="N40" s="1"/>
    </row>
    <row r="41" spans="1:14" ht="15" thickBot="1" x14ac:dyDescent="0.35">
      <c r="A41" s="1"/>
      <c r="B41" s="20">
        <v>38</v>
      </c>
      <c r="C41" s="51"/>
      <c r="D41" s="51"/>
      <c r="E41" s="13">
        <f>ROUNDUP(H41/0.67,0)</f>
        <v>0</v>
      </c>
      <c r="F41" s="50">
        <f>Traitement!D43</f>
        <v>0</v>
      </c>
      <c r="G41" s="15">
        <f t="shared" si="0"/>
        <v>0</v>
      </c>
      <c r="H41" s="8">
        <f>Traitement!E43</f>
        <v>0</v>
      </c>
      <c r="I41" s="28">
        <f>Traitement!F43</f>
        <v>0</v>
      </c>
      <c r="J41" s="3"/>
      <c r="K41" s="4"/>
      <c r="L41" s="4"/>
      <c r="M41" s="21"/>
      <c r="N41" s="1"/>
    </row>
    <row r="42" spans="1:14" ht="15" thickBot="1" x14ac:dyDescent="0.35">
      <c r="A42" s="1"/>
      <c r="B42" s="20">
        <v>39</v>
      </c>
      <c r="C42" s="51"/>
      <c r="D42" s="51"/>
      <c r="E42" s="13">
        <f>ROUNDUP(H42/0.67,0)</f>
        <v>0</v>
      </c>
      <c r="F42" s="50">
        <f>Traitement!D44</f>
        <v>0</v>
      </c>
      <c r="G42" s="15">
        <f t="shared" si="0"/>
        <v>0</v>
      </c>
      <c r="H42" s="8">
        <f>Traitement!E44</f>
        <v>0</v>
      </c>
      <c r="I42" s="28">
        <f>Traitement!F44</f>
        <v>0</v>
      </c>
      <c r="J42" s="3"/>
      <c r="K42" s="4"/>
      <c r="L42" s="4"/>
      <c r="M42" s="21"/>
      <c r="N42" s="1"/>
    </row>
    <row r="43" spans="1:14" ht="15" thickBot="1" x14ac:dyDescent="0.35">
      <c r="A43" s="1"/>
      <c r="B43" s="20">
        <v>40</v>
      </c>
      <c r="C43" s="51"/>
      <c r="D43" s="51"/>
      <c r="E43" s="13">
        <f>ROUNDUP(H43/0.67,0)</f>
        <v>0</v>
      </c>
      <c r="F43" s="50">
        <f>Traitement!D45</f>
        <v>0</v>
      </c>
      <c r="G43" s="15">
        <f t="shared" si="0"/>
        <v>0</v>
      </c>
      <c r="H43" s="8">
        <f>Traitement!E45</f>
        <v>0</v>
      </c>
      <c r="I43" s="28">
        <f>Traitement!F45</f>
        <v>0</v>
      </c>
      <c r="J43" s="3"/>
      <c r="K43" s="4"/>
      <c r="L43" s="4"/>
      <c r="M43" s="21"/>
      <c r="N43" s="1"/>
    </row>
    <row r="44" spans="1:14" ht="15" thickBot="1" x14ac:dyDescent="0.35">
      <c r="A44" s="1"/>
      <c r="B44" s="20">
        <v>41</v>
      </c>
      <c r="C44" s="51"/>
      <c r="D44" s="51"/>
      <c r="E44" s="13">
        <f>ROUNDUP(H44/0.67,0)</f>
        <v>0</v>
      </c>
      <c r="F44" s="50">
        <f>Traitement!D46</f>
        <v>0</v>
      </c>
      <c r="G44" s="15">
        <f t="shared" si="0"/>
        <v>0</v>
      </c>
      <c r="H44" s="8">
        <f>Traitement!E46</f>
        <v>0</v>
      </c>
      <c r="I44" s="28">
        <f>Traitement!F46</f>
        <v>0</v>
      </c>
      <c r="J44" s="3"/>
      <c r="K44" s="4"/>
      <c r="L44" s="4"/>
      <c r="M44" s="21"/>
      <c r="N44" s="1"/>
    </row>
    <row r="45" spans="1:14" ht="15" thickBot="1" x14ac:dyDescent="0.35">
      <c r="A45" s="1"/>
      <c r="B45" s="20">
        <v>42</v>
      </c>
      <c r="C45" s="51"/>
      <c r="D45" s="51"/>
      <c r="E45" s="13">
        <f>ROUNDUP(H45/0.67,0)</f>
        <v>0</v>
      </c>
      <c r="F45" s="50">
        <f>Traitement!D47</f>
        <v>0</v>
      </c>
      <c r="G45" s="15">
        <f t="shared" si="0"/>
        <v>0</v>
      </c>
      <c r="H45" s="8">
        <f>Traitement!E47</f>
        <v>0</v>
      </c>
      <c r="I45" s="28">
        <f>Traitement!F47</f>
        <v>0</v>
      </c>
      <c r="J45" s="3"/>
      <c r="K45" s="4"/>
      <c r="L45" s="4"/>
      <c r="M45" s="21"/>
      <c r="N45" s="1"/>
    </row>
    <row r="46" spans="1:14" ht="15" thickBot="1" x14ac:dyDescent="0.35">
      <c r="A46" s="1"/>
      <c r="B46" s="20">
        <v>43</v>
      </c>
      <c r="C46" s="51"/>
      <c r="D46" s="51"/>
      <c r="E46" s="13">
        <f>ROUNDUP(H46/0.67,0)</f>
        <v>0</v>
      </c>
      <c r="F46" s="50">
        <f>Traitement!D48</f>
        <v>0</v>
      </c>
      <c r="G46" s="15">
        <f t="shared" si="0"/>
        <v>0</v>
      </c>
      <c r="H46" s="8">
        <f>Traitement!E48</f>
        <v>0</v>
      </c>
      <c r="I46" s="28">
        <f>Traitement!F48</f>
        <v>0</v>
      </c>
      <c r="J46" s="3"/>
      <c r="K46" s="4"/>
      <c r="L46" s="4"/>
      <c r="M46" s="21"/>
      <c r="N46" s="1"/>
    </row>
    <row r="47" spans="1:14" ht="15" thickBot="1" x14ac:dyDescent="0.35">
      <c r="A47" s="1"/>
      <c r="B47" s="20">
        <v>44</v>
      </c>
      <c r="C47" s="51"/>
      <c r="D47" s="51"/>
      <c r="E47" s="13">
        <f>ROUNDUP(H47/0.67,0)</f>
        <v>0</v>
      </c>
      <c r="F47" s="50">
        <f>Traitement!D49</f>
        <v>0</v>
      </c>
      <c r="G47" s="15">
        <f t="shared" si="0"/>
        <v>0</v>
      </c>
      <c r="H47" s="8">
        <f>Traitement!E49</f>
        <v>0</v>
      </c>
      <c r="I47" s="28">
        <f>Traitement!F49</f>
        <v>0</v>
      </c>
      <c r="J47" s="3"/>
      <c r="K47" s="4"/>
      <c r="L47" s="4"/>
      <c r="M47" s="21"/>
      <c r="N47" s="1"/>
    </row>
    <row r="48" spans="1:14" ht="15" thickBot="1" x14ac:dyDescent="0.35">
      <c r="A48" s="1"/>
      <c r="B48" s="20">
        <v>45</v>
      </c>
      <c r="C48" s="51"/>
      <c r="D48" s="51"/>
      <c r="E48" s="13">
        <f>ROUNDUP(H48/0.67,0)</f>
        <v>0</v>
      </c>
      <c r="F48" s="50">
        <f>Traitement!D50</f>
        <v>0</v>
      </c>
      <c r="G48" s="15">
        <f t="shared" si="0"/>
        <v>0</v>
      </c>
      <c r="H48" s="8">
        <f>Traitement!E50</f>
        <v>0</v>
      </c>
      <c r="I48" s="28">
        <f>Traitement!F50</f>
        <v>0</v>
      </c>
      <c r="J48" s="3"/>
      <c r="K48" s="4"/>
      <c r="L48" s="4"/>
      <c r="M48" s="21"/>
      <c r="N48" s="1"/>
    </row>
    <row r="49" spans="1:14" ht="15" thickBot="1" x14ac:dyDescent="0.35">
      <c r="A49" s="1"/>
      <c r="B49" s="20">
        <v>46</v>
      </c>
      <c r="C49" s="51"/>
      <c r="D49" s="51"/>
      <c r="E49" s="13">
        <f>ROUNDUP(H49/0.67,0)</f>
        <v>0</v>
      </c>
      <c r="F49" s="50">
        <f>Traitement!D51</f>
        <v>0</v>
      </c>
      <c r="G49" s="15">
        <f t="shared" si="0"/>
        <v>0</v>
      </c>
      <c r="H49" s="8">
        <f>Traitement!E51</f>
        <v>0</v>
      </c>
      <c r="I49" s="28">
        <f>Traitement!F51</f>
        <v>0</v>
      </c>
      <c r="J49" s="3"/>
      <c r="K49" s="4"/>
      <c r="L49" s="4"/>
      <c r="M49" s="21"/>
      <c r="N49" s="1"/>
    </row>
    <row r="50" spans="1:14" ht="15" thickBot="1" x14ac:dyDescent="0.35">
      <c r="A50" s="1"/>
      <c r="B50" s="20">
        <v>47</v>
      </c>
      <c r="C50" s="51"/>
      <c r="D50" s="51"/>
      <c r="E50" s="13">
        <f>ROUNDUP(H50/0.67,0)</f>
        <v>0</v>
      </c>
      <c r="F50" s="50">
        <f>Traitement!D52</f>
        <v>0</v>
      </c>
      <c r="G50" s="15">
        <f t="shared" si="0"/>
        <v>0</v>
      </c>
      <c r="H50" s="8">
        <f>Traitement!E52</f>
        <v>0</v>
      </c>
      <c r="I50" s="28">
        <f>Traitement!F52</f>
        <v>0</v>
      </c>
      <c r="J50" s="3"/>
      <c r="K50" s="4"/>
      <c r="L50" s="4"/>
      <c r="M50" s="21"/>
      <c r="N50" s="1"/>
    </row>
    <row r="51" spans="1:14" ht="15" thickBot="1" x14ac:dyDescent="0.35">
      <c r="A51" s="1"/>
      <c r="B51" s="20">
        <v>48</v>
      </c>
      <c r="C51" s="51"/>
      <c r="D51" s="51"/>
      <c r="E51" s="13">
        <f>ROUNDUP(H51/0.67,0)</f>
        <v>0</v>
      </c>
      <c r="F51" s="50">
        <f>Traitement!D53</f>
        <v>0</v>
      </c>
      <c r="G51" s="15">
        <f t="shared" si="0"/>
        <v>0</v>
      </c>
      <c r="H51" s="8">
        <f>Traitement!E53</f>
        <v>0</v>
      </c>
      <c r="I51" s="28">
        <f>Traitement!F53</f>
        <v>0</v>
      </c>
      <c r="J51" s="3"/>
      <c r="K51" s="4"/>
      <c r="L51" s="4"/>
      <c r="M51" s="21"/>
      <c r="N51" s="1"/>
    </row>
    <row r="52" spans="1:14" ht="15" thickBot="1" x14ac:dyDescent="0.35">
      <c r="A52" s="1"/>
      <c r="B52" s="20">
        <v>49</v>
      </c>
      <c r="C52" s="51"/>
      <c r="D52" s="51"/>
      <c r="E52" s="13">
        <f>ROUNDUP(H52/0.67,0)</f>
        <v>0</v>
      </c>
      <c r="F52" s="50">
        <f>Traitement!D54</f>
        <v>0</v>
      </c>
      <c r="G52" s="15">
        <f t="shared" si="0"/>
        <v>0</v>
      </c>
      <c r="H52" s="8">
        <f>Traitement!E54</f>
        <v>0</v>
      </c>
      <c r="I52" s="28">
        <f>Traitement!F54</f>
        <v>0</v>
      </c>
      <c r="J52" s="3"/>
      <c r="K52" s="4"/>
      <c r="L52" s="4"/>
      <c r="M52" s="21"/>
      <c r="N52" s="1"/>
    </row>
    <row r="53" spans="1:14" ht="15" thickBot="1" x14ac:dyDescent="0.35">
      <c r="A53" s="1"/>
      <c r="B53" s="20">
        <v>50</v>
      </c>
      <c r="C53" s="51"/>
      <c r="D53" s="51"/>
      <c r="E53" s="13">
        <f>ROUNDUP(H53/0.67,0)</f>
        <v>0</v>
      </c>
      <c r="F53" s="50">
        <f>Traitement!D55</f>
        <v>0</v>
      </c>
      <c r="G53" s="15">
        <f t="shared" si="0"/>
        <v>0</v>
      </c>
      <c r="H53" s="8">
        <f>Traitement!E55</f>
        <v>0</v>
      </c>
      <c r="I53" s="28">
        <f>Traitement!F55</f>
        <v>0</v>
      </c>
      <c r="J53" s="3"/>
      <c r="K53" s="4"/>
      <c r="L53" s="4"/>
      <c r="M53" s="21"/>
      <c r="N53" s="1"/>
    </row>
    <row r="54" spans="1:14" ht="15" thickBot="1" x14ac:dyDescent="0.35">
      <c r="A54" s="1"/>
      <c r="B54" s="20">
        <v>51</v>
      </c>
      <c r="C54" s="51"/>
      <c r="D54" s="51"/>
      <c r="E54" s="13">
        <f>ROUNDUP(H54/0.67,0)</f>
        <v>0</v>
      </c>
      <c r="F54" s="50">
        <f>Traitement!D56</f>
        <v>0</v>
      </c>
      <c r="G54" s="15">
        <f t="shared" si="0"/>
        <v>0</v>
      </c>
      <c r="H54" s="8">
        <f>Traitement!E56</f>
        <v>0</v>
      </c>
      <c r="I54" s="28">
        <f>Traitement!F56</f>
        <v>0</v>
      </c>
      <c r="J54" s="3"/>
      <c r="K54" s="4"/>
      <c r="L54" s="4"/>
      <c r="M54" s="21"/>
      <c r="N54" s="1"/>
    </row>
    <row r="55" spans="1:14" ht="15" thickBot="1" x14ac:dyDescent="0.35">
      <c r="A55" s="1"/>
      <c r="B55" s="20">
        <v>52</v>
      </c>
      <c r="C55" s="51"/>
      <c r="D55" s="51"/>
      <c r="E55" s="13">
        <f>ROUNDUP(H55/0.67,0)</f>
        <v>0</v>
      </c>
      <c r="F55" s="50">
        <f>Traitement!D57</f>
        <v>0</v>
      </c>
      <c r="G55" s="15">
        <f t="shared" si="0"/>
        <v>0</v>
      </c>
      <c r="H55" s="8">
        <f>Traitement!E57</f>
        <v>0</v>
      </c>
      <c r="I55" s="28">
        <f>Traitement!F57</f>
        <v>0</v>
      </c>
      <c r="J55" s="3"/>
      <c r="K55" s="4"/>
      <c r="L55" s="4"/>
      <c r="M55" s="21"/>
      <c r="N55" s="1"/>
    </row>
    <row r="56" spans="1:14" ht="15" thickBot="1" x14ac:dyDescent="0.35">
      <c r="A56" s="1"/>
      <c r="B56" s="20">
        <v>53</v>
      </c>
      <c r="C56" s="51"/>
      <c r="D56" s="51"/>
      <c r="E56" s="13">
        <f>ROUNDUP(H56/0.67,0)</f>
        <v>0</v>
      </c>
      <c r="F56" s="50">
        <f>Traitement!D58</f>
        <v>0</v>
      </c>
      <c r="G56" s="15">
        <f t="shared" si="0"/>
        <v>0</v>
      </c>
      <c r="H56" s="8">
        <f>Traitement!E58</f>
        <v>0</v>
      </c>
      <c r="I56" s="28">
        <f>Traitement!F58</f>
        <v>0</v>
      </c>
      <c r="J56" s="3"/>
      <c r="K56" s="4"/>
      <c r="L56" s="4"/>
      <c r="M56" s="21"/>
      <c r="N56" s="1"/>
    </row>
    <row r="57" spans="1:14" ht="15" thickBot="1" x14ac:dyDescent="0.35">
      <c r="A57" s="1"/>
      <c r="B57" s="20">
        <v>54</v>
      </c>
      <c r="C57" s="51"/>
      <c r="D57" s="51"/>
      <c r="E57" s="13">
        <f>ROUNDUP(H57/0.67,0)</f>
        <v>0</v>
      </c>
      <c r="F57" s="50">
        <f>Traitement!D59</f>
        <v>0</v>
      </c>
      <c r="G57" s="15">
        <f t="shared" si="0"/>
        <v>0</v>
      </c>
      <c r="H57" s="8">
        <f>Traitement!E59</f>
        <v>0</v>
      </c>
      <c r="I57" s="28">
        <f>Traitement!F59</f>
        <v>0</v>
      </c>
      <c r="J57" s="3"/>
      <c r="K57" s="4"/>
      <c r="L57" s="4"/>
      <c r="M57" s="21"/>
      <c r="N57" s="1"/>
    </row>
    <row r="58" spans="1:14" ht="15" thickBot="1" x14ac:dyDescent="0.35">
      <c r="A58" s="1"/>
      <c r="B58" s="20">
        <v>55</v>
      </c>
      <c r="C58" s="51"/>
      <c r="D58" s="51"/>
      <c r="E58" s="13">
        <f>ROUNDUP(H58/0.67,0)</f>
        <v>0</v>
      </c>
      <c r="F58" s="50">
        <f>Traitement!D60</f>
        <v>0</v>
      </c>
      <c r="G58" s="15">
        <f t="shared" si="0"/>
        <v>0</v>
      </c>
      <c r="H58" s="8">
        <f>Traitement!E60</f>
        <v>0</v>
      </c>
      <c r="I58" s="28">
        <f>Traitement!F60</f>
        <v>0</v>
      </c>
      <c r="J58" s="3"/>
      <c r="K58" s="4"/>
      <c r="L58" s="4"/>
      <c r="M58" s="21"/>
      <c r="N58" s="1"/>
    </row>
    <row r="59" spans="1:14" ht="15" thickBot="1" x14ac:dyDescent="0.35">
      <c r="A59" s="1"/>
      <c r="B59" s="20">
        <v>56</v>
      </c>
      <c r="C59" s="51"/>
      <c r="D59" s="51"/>
      <c r="E59" s="13">
        <f>ROUNDUP(H59/0.67,0)</f>
        <v>0</v>
      </c>
      <c r="F59" s="50">
        <f>Traitement!D61</f>
        <v>0</v>
      </c>
      <c r="G59" s="15">
        <f t="shared" si="0"/>
        <v>0</v>
      </c>
      <c r="H59" s="8">
        <f>Traitement!E61</f>
        <v>0</v>
      </c>
      <c r="I59" s="28">
        <f>Traitement!F61</f>
        <v>0</v>
      </c>
      <c r="J59" s="3"/>
      <c r="K59" s="4"/>
      <c r="L59" s="4"/>
      <c r="M59" s="21"/>
      <c r="N59" s="1"/>
    </row>
    <row r="60" spans="1:14" ht="15" thickBot="1" x14ac:dyDescent="0.35">
      <c r="A60" s="1"/>
      <c r="B60" s="20">
        <v>57</v>
      </c>
      <c r="C60" s="51"/>
      <c r="D60" s="51"/>
      <c r="E60" s="13">
        <f>ROUNDUP(H60/0.67,0)</f>
        <v>0</v>
      </c>
      <c r="F60" s="50">
        <f>Traitement!D62</f>
        <v>0</v>
      </c>
      <c r="G60" s="15">
        <f t="shared" si="0"/>
        <v>0</v>
      </c>
      <c r="H60" s="8">
        <f>Traitement!E62</f>
        <v>0</v>
      </c>
      <c r="I60" s="28">
        <f>Traitement!F62</f>
        <v>0</v>
      </c>
      <c r="J60" s="3"/>
      <c r="K60" s="4"/>
      <c r="L60" s="4"/>
      <c r="M60" s="21"/>
      <c r="N60" s="1"/>
    </row>
    <row r="61" spans="1:14" ht="15" thickBot="1" x14ac:dyDescent="0.35">
      <c r="A61" s="1"/>
      <c r="B61" s="20">
        <v>58</v>
      </c>
      <c r="C61" s="51"/>
      <c r="D61" s="51"/>
      <c r="E61" s="13">
        <f>ROUNDUP(H61/0.67,0)</f>
        <v>0</v>
      </c>
      <c r="F61" s="50">
        <f>Traitement!D63</f>
        <v>0</v>
      </c>
      <c r="G61" s="15">
        <f t="shared" si="0"/>
        <v>0</v>
      </c>
      <c r="H61" s="8">
        <f>Traitement!E63</f>
        <v>0</v>
      </c>
      <c r="I61" s="28">
        <f>Traitement!F63</f>
        <v>0</v>
      </c>
      <c r="J61" s="3"/>
      <c r="K61" s="4"/>
      <c r="L61" s="4"/>
      <c r="M61" s="21"/>
      <c r="N61" s="1"/>
    </row>
    <row r="62" spans="1:14" ht="15" thickBot="1" x14ac:dyDescent="0.35">
      <c r="A62" s="1"/>
      <c r="B62" s="20">
        <v>59</v>
      </c>
      <c r="C62" s="51"/>
      <c r="D62" s="51"/>
      <c r="E62" s="13">
        <f>ROUNDUP(H62/0.67,0)</f>
        <v>0</v>
      </c>
      <c r="F62" s="50">
        <f>Traitement!D64</f>
        <v>0</v>
      </c>
      <c r="G62" s="15">
        <f t="shared" si="0"/>
        <v>0</v>
      </c>
      <c r="H62" s="8">
        <f>Traitement!E64</f>
        <v>0</v>
      </c>
      <c r="I62" s="28">
        <f>Traitement!F64</f>
        <v>0</v>
      </c>
      <c r="J62" s="3"/>
      <c r="K62" s="4"/>
      <c r="L62" s="4"/>
      <c r="M62" s="21"/>
      <c r="N62" s="1"/>
    </row>
    <row r="63" spans="1:14" ht="15" thickBot="1" x14ac:dyDescent="0.35">
      <c r="A63" s="1"/>
      <c r="B63" s="20">
        <v>60</v>
      </c>
      <c r="C63" s="51"/>
      <c r="D63" s="51"/>
      <c r="E63" s="13">
        <f>ROUNDUP(H63/0.67,0)</f>
        <v>0</v>
      </c>
      <c r="F63" s="50">
        <f>Traitement!D65</f>
        <v>0</v>
      </c>
      <c r="G63" s="15">
        <f t="shared" si="0"/>
        <v>0</v>
      </c>
      <c r="H63" s="8">
        <f>Traitement!E65</f>
        <v>0</v>
      </c>
      <c r="I63" s="28">
        <f>Traitement!F65</f>
        <v>0</v>
      </c>
      <c r="J63" s="3"/>
      <c r="K63" s="4"/>
      <c r="L63" s="4"/>
      <c r="M63" s="21"/>
      <c r="N63" s="1"/>
    </row>
    <row r="64" spans="1:14" ht="15" thickBot="1" x14ac:dyDescent="0.35">
      <c r="A64" s="1"/>
      <c r="B64" s="20">
        <v>61</v>
      </c>
      <c r="C64" s="51"/>
      <c r="D64" s="51"/>
      <c r="E64" s="13">
        <f>ROUNDUP(H64/0.67,0)</f>
        <v>0</v>
      </c>
      <c r="F64" s="50">
        <f>Traitement!D66</f>
        <v>0</v>
      </c>
      <c r="G64" s="15">
        <f t="shared" si="0"/>
        <v>0</v>
      </c>
      <c r="H64" s="8">
        <f>Traitement!E66</f>
        <v>0</v>
      </c>
      <c r="I64" s="28">
        <f>Traitement!F66</f>
        <v>0</v>
      </c>
      <c r="J64" s="3"/>
      <c r="K64" s="4"/>
      <c r="L64" s="4"/>
      <c r="M64" s="21"/>
      <c r="N64" s="1"/>
    </row>
    <row r="65" spans="1:14" ht="15" thickBot="1" x14ac:dyDescent="0.35">
      <c r="A65" s="1"/>
      <c r="B65" s="20">
        <v>62</v>
      </c>
      <c r="C65" s="51"/>
      <c r="D65" s="51"/>
      <c r="E65" s="13">
        <f>ROUNDUP(H65/0.67,0)</f>
        <v>0</v>
      </c>
      <c r="F65" s="50">
        <f>Traitement!D67</f>
        <v>0</v>
      </c>
      <c r="G65" s="15">
        <f t="shared" si="0"/>
        <v>0</v>
      </c>
      <c r="H65" s="8">
        <f>Traitement!E67</f>
        <v>0</v>
      </c>
      <c r="I65" s="28">
        <f>Traitement!F67</f>
        <v>0</v>
      </c>
      <c r="J65" s="3"/>
      <c r="K65" s="4"/>
      <c r="L65" s="4"/>
      <c r="M65" s="21"/>
      <c r="N65" s="1"/>
    </row>
    <row r="66" spans="1:14" ht="15" thickBot="1" x14ac:dyDescent="0.35">
      <c r="A66" s="1"/>
      <c r="B66" s="20">
        <v>63</v>
      </c>
      <c r="C66" s="51"/>
      <c r="D66" s="51"/>
      <c r="E66" s="13">
        <f>ROUNDUP(H66/0.67,0)</f>
        <v>0</v>
      </c>
      <c r="F66" s="50">
        <f>Traitement!D68</f>
        <v>0</v>
      </c>
      <c r="G66" s="15">
        <f t="shared" si="0"/>
        <v>0</v>
      </c>
      <c r="H66" s="8">
        <f>Traitement!E68</f>
        <v>0</v>
      </c>
      <c r="I66" s="28">
        <f>Traitement!F68</f>
        <v>0</v>
      </c>
      <c r="J66" s="3"/>
      <c r="K66" s="4"/>
      <c r="L66" s="4"/>
      <c r="M66" s="21"/>
      <c r="N66" s="1"/>
    </row>
    <row r="67" spans="1:14" ht="15" thickBot="1" x14ac:dyDescent="0.35">
      <c r="A67" s="1"/>
      <c r="B67" s="20">
        <v>64</v>
      </c>
      <c r="C67" s="51"/>
      <c r="D67" s="51"/>
      <c r="E67" s="13">
        <f>ROUNDUP(H67/0.67,0)</f>
        <v>0</v>
      </c>
      <c r="F67" s="50">
        <f>Traitement!D69</f>
        <v>0</v>
      </c>
      <c r="G67" s="15">
        <f t="shared" si="0"/>
        <v>0</v>
      </c>
      <c r="H67" s="8">
        <f>Traitement!E69</f>
        <v>0</v>
      </c>
      <c r="I67" s="28">
        <f>Traitement!F69</f>
        <v>0</v>
      </c>
      <c r="J67" s="3"/>
      <c r="K67" s="4"/>
      <c r="L67" s="4"/>
      <c r="M67" s="21"/>
      <c r="N67" s="1"/>
    </row>
    <row r="68" spans="1:14" ht="15" thickBot="1" x14ac:dyDescent="0.35">
      <c r="A68" s="1"/>
      <c r="B68" s="20">
        <v>65</v>
      </c>
      <c r="C68" s="51"/>
      <c r="D68" s="51"/>
      <c r="E68" s="13">
        <f>ROUNDUP(H68/0.67,0)</f>
        <v>0</v>
      </c>
      <c r="F68" s="50">
        <f>Traitement!D70</f>
        <v>0</v>
      </c>
      <c r="G68" s="15">
        <f t="shared" ref="G68:G72" si="1">F68*E68</f>
        <v>0</v>
      </c>
      <c r="H68" s="8">
        <f>Traitement!E70</f>
        <v>0</v>
      </c>
      <c r="I68" s="28">
        <f>Traitement!F70</f>
        <v>0</v>
      </c>
      <c r="J68" s="3"/>
      <c r="K68" s="4"/>
      <c r="L68" s="4"/>
      <c r="M68" s="21"/>
      <c r="N68" s="1"/>
    </row>
    <row r="69" spans="1:14" ht="15" thickBot="1" x14ac:dyDescent="0.35">
      <c r="A69" s="1"/>
      <c r="B69" s="20">
        <v>66</v>
      </c>
      <c r="C69" s="51"/>
      <c r="D69" s="51"/>
      <c r="E69" s="13">
        <f>ROUNDUP(H69/0.67,0)</f>
        <v>0</v>
      </c>
      <c r="F69" s="50">
        <f>Traitement!D71</f>
        <v>0</v>
      </c>
      <c r="G69" s="15">
        <f t="shared" si="1"/>
        <v>0</v>
      </c>
      <c r="H69" s="8">
        <f>Traitement!E71</f>
        <v>0</v>
      </c>
      <c r="I69" s="28">
        <f>Traitement!F71</f>
        <v>0</v>
      </c>
      <c r="J69" s="3"/>
      <c r="K69" s="4"/>
      <c r="L69" s="4"/>
      <c r="M69" s="21"/>
      <c r="N69" s="1"/>
    </row>
    <row r="70" spans="1:14" ht="15" thickBot="1" x14ac:dyDescent="0.35">
      <c r="A70" s="1"/>
      <c r="B70" s="20">
        <v>67</v>
      </c>
      <c r="C70" s="51"/>
      <c r="D70" s="51"/>
      <c r="E70" s="13">
        <f>ROUNDUP(H70/0.67,0)</f>
        <v>0</v>
      </c>
      <c r="F70" s="50">
        <f>Traitement!D72</f>
        <v>0</v>
      </c>
      <c r="G70" s="15">
        <f t="shared" si="1"/>
        <v>0</v>
      </c>
      <c r="H70" s="8">
        <f>Traitement!E72</f>
        <v>0</v>
      </c>
      <c r="I70" s="28">
        <f>Traitement!F72</f>
        <v>0</v>
      </c>
      <c r="J70" s="3"/>
      <c r="K70" s="4"/>
      <c r="L70" s="4"/>
      <c r="M70" s="21"/>
      <c r="N70" s="1"/>
    </row>
    <row r="71" spans="1:14" ht="15" thickBot="1" x14ac:dyDescent="0.35">
      <c r="A71" s="1"/>
      <c r="B71" s="20">
        <v>68</v>
      </c>
      <c r="C71" s="51"/>
      <c r="D71" s="51"/>
      <c r="E71" s="13">
        <f>ROUNDUP(H71/0.67,0)</f>
        <v>0</v>
      </c>
      <c r="F71" s="50">
        <f>Traitement!D73</f>
        <v>0</v>
      </c>
      <c r="G71" s="15">
        <f t="shared" si="1"/>
        <v>0</v>
      </c>
      <c r="H71" s="8">
        <f>Traitement!E73</f>
        <v>0</v>
      </c>
      <c r="I71" s="28">
        <f>Traitement!F73</f>
        <v>0</v>
      </c>
      <c r="J71" s="3"/>
      <c r="K71" s="4"/>
      <c r="L71" s="4"/>
      <c r="M71" s="21"/>
      <c r="N71" s="1"/>
    </row>
    <row r="72" spans="1:14" ht="15" thickBot="1" x14ac:dyDescent="0.35">
      <c r="A72" s="1"/>
      <c r="B72" s="22">
        <v>69</v>
      </c>
      <c r="C72" s="51"/>
      <c r="D72" s="51"/>
      <c r="E72" s="13">
        <f>ROUNDUP(H72/0.67,0)</f>
        <v>0</v>
      </c>
      <c r="F72" s="50">
        <f>Traitement!D74</f>
        <v>0</v>
      </c>
      <c r="G72" s="23">
        <f t="shared" si="1"/>
        <v>0</v>
      </c>
      <c r="H72" s="27">
        <f>Traitement!E74</f>
        <v>0</v>
      </c>
      <c r="I72" s="29">
        <f>Traitement!F74</f>
        <v>0</v>
      </c>
      <c r="J72" s="24"/>
      <c r="K72" s="25"/>
      <c r="L72" s="25"/>
      <c r="M72" s="26"/>
      <c r="N72" s="1"/>
    </row>
    <row r="73" spans="1:14" ht="15" thickTop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</sheetData>
  <mergeCells count="5">
    <mergeCell ref="D2:M2"/>
    <mergeCell ref="L3:M3"/>
    <mergeCell ref="J4:J5"/>
    <mergeCell ref="K4:K5"/>
    <mergeCell ref="L4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73"/>
  <sheetViews>
    <sheetView workbookViewId="0">
      <selection activeCell="C4" sqref="C4"/>
    </sheetView>
  </sheetViews>
  <sheetFormatPr baseColWidth="10" defaultRowHeight="14.4" x14ac:dyDescent="0.3"/>
  <cols>
    <col min="1" max="1" width="10.77734375" customWidth="1"/>
    <col min="2" max="2" width="6.77734375" customWidth="1"/>
    <col min="3" max="11" width="10.77734375" customWidth="1"/>
  </cols>
  <sheetData>
    <row r="1" spans="1:14" ht="1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7.200000000000003" thickBot="1" x14ac:dyDescent="0.75">
      <c r="A2" s="1"/>
      <c r="B2" s="1"/>
      <c r="C2" s="1"/>
      <c r="D2" s="36">
        <v>0.68</v>
      </c>
      <c r="E2" s="37"/>
      <c r="F2" s="37"/>
      <c r="G2" s="37"/>
      <c r="H2" s="37"/>
      <c r="I2" s="37"/>
      <c r="J2" s="37"/>
      <c r="K2" s="37"/>
      <c r="L2" s="37"/>
      <c r="M2" s="38"/>
      <c r="N2" s="1"/>
    </row>
    <row r="3" spans="1:14" ht="28.05" customHeight="1" thickTop="1" thickBot="1" x14ac:dyDescent="0.35">
      <c r="A3" s="1"/>
      <c r="B3" s="17" t="s">
        <v>0</v>
      </c>
      <c r="C3" s="48" t="s">
        <v>1</v>
      </c>
      <c r="D3" s="48" t="s">
        <v>8</v>
      </c>
      <c r="E3" s="49" t="s">
        <v>3</v>
      </c>
      <c r="F3" s="48" t="s">
        <v>2</v>
      </c>
      <c r="G3" s="18" t="s">
        <v>4</v>
      </c>
      <c r="H3" s="18" t="s">
        <v>52</v>
      </c>
      <c r="I3" s="18" t="s">
        <v>53</v>
      </c>
      <c r="J3" s="18" t="s">
        <v>54</v>
      </c>
      <c r="K3" s="18" t="s">
        <v>5</v>
      </c>
      <c r="L3" s="39" t="s">
        <v>57</v>
      </c>
      <c r="M3" s="39"/>
      <c r="N3" s="1"/>
    </row>
    <row r="4" spans="1:14" ht="15.6" thickTop="1" thickBot="1" x14ac:dyDescent="0.35">
      <c r="A4" s="1"/>
      <c r="B4" s="19">
        <v>1</v>
      </c>
      <c r="C4" s="51" t="s">
        <v>32</v>
      </c>
      <c r="D4" s="51">
        <v>1281758131</v>
      </c>
      <c r="E4" s="13">
        <f>ROUNDUP(H4/0.68,0)</f>
        <v>1839</v>
      </c>
      <c r="F4" s="50">
        <f>Traitement!D6</f>
        <v>1</v>
      </c>
      <c r="G4" s="14">
        <f t="shared" ref="G4:G67" si="0">F4*E4</f>
        <v>1839</v>
      </c>
      <c r="H4" s="8">
        <f>Traitement!E6</f>
        <v>1250</v>
      </c>
      <c r="I4" s="28">
        <f>Traitement!F6</f>
        <v>1250</v>
      </c>
      <c r="J4" s="40">
        <f>SUM(I4:I72)</f>
        <v>2715</v>
      </c>
      <c r="K4" s="40">
        <f>SUM(G4:G72)</f>
        <v>4018</v>
      </c>
      <c r="L4" s="41">
        <f>J4/0.68</f>
        <v>3992.6470588235293</v>
      </c>
      <c r="M4" s="42"/>
      <c r="N4" s="1"/>
    </row>
    <row r="5" spans="1:14" ht="15" thickBot="1" x14ac:dyDescent="0.35">
      <c r="A5" s="1"/>
      <c r="B5" s="20">
        <v>2</v>
      </c>
      <c r="C5" s="51" t="s">
        <v>33</v>
      </c>
      <c r="D5" s="51">
        <v>1281758133</v>
      </c>
      <c r="E5" s="13">
        <f>ROUNDUP(H5/0.68,0)</f>
        <v>55</v>
      </c>
      <c r="F5" s="50">
        <f>Traitement!D7</f>
        <v>2</v>
      </c>
      <c r="G5" s="15">
        <f t="shared" si="0"/>
        <v>110</v>
      </c>
      <c r="H5" s="8">
        <f>Traitement!E7</f>
        <v>37</v>
      </c>
      <c r="I5" s="28">
        <f>Traitement!F7</f>
        <v>74</v>
      </c>
      <c r="J5" s="34"/>
      <c r="K5" s="34"/>
      <c r="L5" s="35"/>
      <c r="M5" s="43"/>
      <c r="N5" s="1"/>
    </row>
    <row r="6" spans="1:14" ht="15" thickBot="1" x14ac:dyDescent="0.35">
      <c r="A6" s="1"/>
      <c r="B6" s="20">
        <v>3</v>
      </c>
      <c r="C6" s="51" t="s">
        <v>34</v>
      </c>
      <c r="D6" s="51">
        <v>1281758134</v>
      </c>
      <c r="E6" s="13">
        <f>ROUNDUP(H6/0.68,0)</f>
        <v>18</v>
      </c>
      <c r="F6" s="50">
        <f>Traitement!D8</f>
        <v>4</v>
      </c>
      <c r="G6" s="15">
        <f t="shared" si="0"/>
        <v>72</v>
      </c>
      <c r="H6" s="8">
        <f>Traitement!E8</f>
        <v>12</v>
      </c>
      <c r="I6" s="28">
        <f>Traitement!F8</f>
        <v>48</v>
      </c>
      <c r="J6" s="3"/>
      <c r="K6" s="4"/>
      <c r="L6" s="4"/>
      <c r="M6" s="21"/>
      <c r="N6" s="1"/>
    </row>
    <row r="7" spans="1:14" ht="15" thickBot="1" x14ac:dyDescent="0.35">
      <c r="A7" s="1"/>
      <c r="B7" s="20">
        <v>4</v>
      </c>
      <c r="C7" s="51" t="s">
        <v>35</v>
      </c>
      <c r="D7" s="51">
        <v>1281758141</v>
      </c>
      <c r="E7" s="13">
        <f>ROUNDUP(H7/0.68,0)</f>
        <v>67</v>
      </c>
      <c r="F7" s="50">
        <f>Traitement!D9</f>
        <v>2</v>
      </c>
      <c r="G7" s="15">
        <f t="shared" si="0"/>
        <v>134</v>
      </c>
      <c r="H7" s="8">
        <f>Traitement!E9</f>
        <v>45</v>
      </c>
      <c r="I7" s="28">
        <f>Traitement!F9</f>
        <v>90</v>
      </c>
      <c r="J7" s="3"/>
      <c r="K7" s="4"/>
      <c r="L7" s="4"/>
      <c r="M7" s="21"/>
      <c r="N7" s="1"/>
    </row>
    <row r="8" spans="1:14" ht="15" thickBot="1" x14ac:dyDescent="0.35">
      <c r="A8" s="1"/>
      <c r="B8" s="20">
        <v>5</v>
      </c>
      <c r="C8" s="51" t="s">
        <v>36</v>
      </c>
      <c r="D8" s="51">
        <v>1281758142</v>
      </c>
      <c r="E8" s="13">
        <f>ROUNDUP(H8/0.68,0)</f>
        <v>52</v>
      </c>
      <c r="F8" s="50">
        <f>Traitement!D10</f>
        <v>4</v>
      </c>
      <c r="G8" s="15">
        <f t="shared" si="0"/>
        <v>208</v>
      </c>
      <c r="H8" s="8">
        <f>Traitement!E10</f>
        <v>35</v>
      </c>
      <c r="I8" s="28">
        <f>Traitement!F10</f>
        <v>140</v>
      </c>
      <c r="J8" s="3"/>
      <c r="K8" s="4"/>
      <c r="L8" s="4"/>
      <c r="M8" s="21"/>
      <c r="N8" s="1"/>
    </row>
    <row r="9" spans="1:14" ht="15" thickBot="1" x14ac:dyDescent="0.35">
      <c r="A9" s="1"/>
      <c r="B9" s="20">
        <v>6</v>
      </c>
      <c r="C9" s="51" t="s">
        <v>37</v>
      </c>
      <c r="D9" s="51">
        <v>1281758143</v>
      </c>
      <c r="E9" s="13">
        <f>ROUNDUP(H9/0.68,0)</f>
        <v>67</v>
      </c>
      <c r="F9" s="50">
        <f>Traitement!D11</f>
        <v>1</v>
      </c>
      <c r="G9" s="15">
        <f t="shared" si="0"/>
        <v>67</v>
      </c>
      <c r="H9" s="8">
        <f>Traitement!E11</f>
        <v>45</v>
      </c>
      <c r="I9" s="28">
        <f>Traitement!F11</f>
        <v>45</v>
      </c>
      <c r="J9" s="3"/>
      <c r="K9" s="4"/>
      <c r="L9" s="4"/>
      <c r="M9" s="21"/>
      <c r="N9" s="1"/>
    </row>
    <row r="10" spans="1:14" ht="15" thickBot="1" x14ac:dyDescent="0.35">
      <c r="A10" s="1"/>
      <c r="B10" s="20">
        <v>7</v>
      </c>
      <c r="C10" s="51" t="s">
        <v>38</v>
      </c>
      <c r="D10" s="51">
        <v>1281758144</v>
      </c>
      <c r="E10" s="13">
        <f>ROUNDUP(H10/0.68,0)</f>
        <v>184</v>
      </c>
      <c r="F10" s="50">
        <f>Traitement!D12</f>
        <v>1</v>
      </c>
      <c r="G10" s="15">
        <f t="shared" si="0"/>
        <v>184</v>
      </c>
      <c r="H10" s="8">
        <f>Traitement!E12</f>
        <v>125</v>
      </c>
      <c r="I10" s="28">
        <f>Traitement!F12</f>
        <v>125</v>
      </c>
      <c r="J10" s="3"/>
      <c r="K10" s="4"/>
      <c r="L10" s="4"/>
      <c r="M10" s="21"/>
      <c r="N10" s="1"/>
    </row>
    <row r="11" spans="1:14" ht="15" thickBot="1" x14ac:dyDescent="0.35">
      <c r="A11" s="1"/>
      <c r="B11" s="20">
        <v>8</v>
      </c>
      <c r="C11" s="51" t="s">
        <v>39</v>
      </c>
      <c r="D11" s="51">
        <v>1281758145</v>
      </c>
      <c r="E11" s="13">
        <f>ROUNDUP(H11/0.68,0)</f>
        <v>118</v>
      </c>
      <c r="F11" s="50">
        <f>Traitement!D13</f>
        <v>1</v>
      </c>
      <c r="G11" s="15">
        <f t="shared" si="0"/>
        <v>118</v>
      </c>
      <c r="H11" s="8">
        <f>Traitement!E13</f>
        <v>80</v>
      </c>
      <c r="I11" s="28">
        <f>Traitement!F13</f>
        <v>80</v>
      </c>
      <c r="J11" s="3"/>
      <c r="K11" s="4"/>
      <c r="L11" s="4"/>
      <c r="M11" s="21"/>
      <c r="N11" s="1"/>
    </row>
    <row r="12" spans="1:14" ht="15" thickBot="1" x14ac:dyDescent="0.35">
      <c r="A12" s="1"/>
      <c r="B12" s="20">
        <v>9</v>
      </c>
      <c r="C12" s="51" t="s">
        <v>33</v>
      </c>
      <c r="D12" s="51">
        <v>1281758147</v>
      </c>
      <c r="E12" s="13">
        <f>ROUNDUP(H12/0.68,0)</f>
        <v>55</v>
      </c>
      <c r="F12" s="50">
        <f>Traitement!D14</f>
        <v>2</v>
      </c>
      <c r="G12" s="15">
        <f t="shared" si="0"/>
        <v>110</v>
      </c>
      <c r="H12" s="8">
        <f>Traitement!E14</f>
        <v>37</v>
      </c>
      <c r="I12" s="28">
        <f>Traitement!F14</f>
        <v>74</v>
      </c>
      <c r="J12" s="3"/>
      <c r="K12" s="4"/>
      <c r="L12" s="4"/>
      <c r="M12" s="21"/>
      <c r="N12" s="1"/>
    </row>
    <row r="13" spans="1:14" ht="15" thickBot="1" x14ac:dyDescent="0.35">
      <c r="A13" s="1"/>
      <c r="B13" s="20">
        <v>10</v>
      </c>
      <c r="C13" s="51" t="s">
        <v>40</v>
      </c>
      <c r="D13" s="51">
        <v>1281758148</v>
      </c>
      <c r="E13" s="13">
        <f>ROUNDUP(H13/0.68,0)</f>
        <v>45</v>
      </c>
      <c r="F13" s="50">
        <f>Traitement!D15</f>
        <v>1</v>
      </c>
      <c r="G13" s="15">
        <f t="shared" si="0"/>
        <v>45</v>
      </c>
      <c r="H13" s="8">
        <f>Traitement!E15</f>
        <v>30</v>
      </c>
      <c r="I13" s="28">
        <f>Traitement!F15</f>
        <v>30</v>
      </c>
      <c r="J13" s="3"/>
      <c r="K13" s="4"/>
      <c r="L13" s="4"/>
      <c r="M13" s="21"/>
      <c r="N13" s="1"/>
    </row>
    <row r="14" spans="1:14" ht="15" thickBot="1" x14ac:dyDescent="0.35">
      <c r="A14" s="1"/>
      <c r="B14" s="20">
        <v>11</v>
      </c>
      <c r="C14" s="51" t="s">
        <v>41</v>
      </c>
      <c r="D14" s="51">
        <v>1281758149</v>
      </c>
      <c r="E14" s="13">
        <f>ROUNDUP(H14/0.68,0)</f>
        <v>45</v>
      </c>
      <c r="F14" s="50">
        <f>Traitement!D16</f>
        <v>1</v>
      </c>
      <c r="G14" s="15">
        <f t="shared" si="0"/>
        <v>45</v>
      </c>
      <c r="H14" s="8">
        <f>Traitement!E16</f>
        <v>30</v>
      </c>
      <c r="I14" s="28">
        <f>Traitement!F16</f>
        <v>30</v>
      </c>
      <c r="J14" s="3"/>
      <c r="K14" s="4"/>
      <c r="L14" s="4"/>
      <c r="M14" s="21"/>
      <c r="N14" s="1"/>
    </row>
    <row r="15" spans="1:14" ht="15" thickBot="1" x14ac:dyDescent="0.35">
      <c r="A15" s="1"/>
      <c r="B15" s="20">
        <v>12</v>
      </c>
      <c r="C15" s="51" t="s">
        <v>42</v>
      </c>
      <c r="D15" s="51">
        <v>1281758152</v>
      </c>
      <c r="E15" s="13">
        <f>ROUNDUP(H15/0.68,0)</f>
        <v>74</v>
      </c>
      <c r="F15" s="50">
        <f>Traitement!D17</f>
        <v>1</v>
      </c>
      <c r="G15" s="15">
        <f t="shared" si="0"/>
        <v>74</v>
      </c>
      <c r="H15" s="8">
        <f>Traitement!E17</f>
        <v>50</v>
      </c>
      <c r="I15" s="28">
        <f>Traitement!F17</f>
        <v>50</v>
      </c>
      <c r="J15" s="3"/>
      <c r="K15" s="4"/>
      <c r="L15" s="4"/>
      <c r="M15" s="21"/>
      <c r="N15" s="1"/>
    </row>
    <row r="16" spans="1:14" ht="15" thickBot="1" x14ac:dyDescent="0.35">
      <c r="A16" s="1"/>
      <c r="B16" s="20">
        <v>13</v>
      </c>
      <c r="C16" s="51" t="s">
        <v>43</v>
      </c>
      <c r="D16" s="51">
        <v>1281758162</v>
      </c>
      <c r="E16" s="13">
        <f>ROUNDUP(H16/0.68,0)</f>
        <v>37</v>
      </c>
      <c r="F16" s="50">
        <f>Traitement!D18</f>
        <v>8</v>
      </c>
      <c r="G16" s="15">
        <f t="shared" si="0"/>
        <v>296</v>
      </c>
      <c r="H16" s="8">
        <f>Traitement!E18</f>
        <v>25</v>
      </c>
      <c r="I16" s="28">
        <f>Traitement!F18</f>
        <v>200</v>
      </c>
      <c r="J16" s="3"/>
      <c r="K16" s="4"/>
      <c r="L16" s="4"/>
      <c r="M16" s="21"/>
      <c r="N16" s="1"/>
    </row>
    <row r="17" spans="1:14" ht="15" thickBot="1" x14ac:dyDescent="0.35">
      <c r="A17" s="1"/>
      <c r="B17" s="20">
        <v>14</v>
      </c>
      <c r="C17" s="51" t="s">
        <v>44</v>
      </c>
      <c r="D17" s="51">
        <v>1281758163</v>
      </c>
      <c r="E17" s="13">
        <f>ROUNDUP(H17/0.68,0)</f>
        <v>20</v>
      </c>
      <c r="F17" s="50">
        <f>Traitement!D19</f>
        <v>8</v>
      </c>
      <c r="G17" s="15">
        <f t="shared" si="0"/>
        <v>160</v>
      </c>
      <c r="H17" s="8">
        <f>Traitement!E19</f>
        <v>13</v>
      </c>
      <c r="I17" s="28">
        <f>Traitement!F19</f>
        <v>104</v>
      </c>
      <c r="J17" s="3"/>
      <c r="K17" s="4"/>
      <c r="L17" s="4"/>
      <c r="M17" s="21"/>
      <c r="N17" s="1"/>
    </row>
    <row r="18" spans="1:14" ht="15" thickBot="1" x14ac:dyDescent="0.35">
      <c r="A18" s="1"/>
      <c r="B18" s="20">
        <v>15</v>
      </c>
      <c r="C18" s="51" t="s">
        <v>45</v>
      </c>
      <c r="D18" s="51">
        <v>1281758182</v>
      </c>
      <c r="E18" s="13">
        <f>ROUNDUP(H18/0.68,0)</f>
        <v>59</v>
      </c>
      <c r="F18" s="50">
        <f>Traitement!D20</f>
        <v>1</v>
      </c>
      <c r="G18" s="15">
        <f t="shared" si="0"/>
        <v>59</v>
      </c>
      <c r="H18" s="8">
        <f>Traitement!E20</f>
        <v>40</v>
      </c>
      <c r="I18" s="28">
        <f>Traitement!F20</f>
        <v>40</v>
      </c>
      <c r="J18" s="3"/>
      <c r="K18" s="4"/>
      <c r="L18" s="4"/>
      <c r="M18" s="21"/>
      <c r="N18" s="1"/>
    </row>
    <row r="19" spans="1:14" ht="15" thickBot="1" x14ac:dyDescent="0.35">
      <c r="A19" s="1"/>
      <c r="B19" s="20">
        <v>16</v>
      </c>
      <c r="C19" s="51" t="s">
        <v>46</v>
      </c>
      <c r="D19" s="51">
        <v>1281758183</v>
      </c>
      <c r="E19" s="13">
        <f>ROUNDUP(H19/0.68,0)</f>
        <v>74</v>
      </c>
      <c r="F19" s="50">
        <f>Traitement!D21</f>
        <v>1</v>
      </c>
      <c r="G19" s="15">
        <f t="shared" si="0"/>
        <v>74</v>
      </c>
      <c r="H19" s="8">
        <f>Traitement!E21</f>
        <v>50</v>
      </c>
      <c r="I19" s="28">
        <f>Traitement!F21</f>
        <v>50</v>
      </c>
      <c r="J19" s="3"/>
      <c r="K19" s="4"/>
      <c r="L19" s="4"/>
      <c r="M19" s="21"/>
      <c r="N19" s="1"/>
    </row>
    <row r="20" spans="1:14" ht="15" thickBot="1" x14ac:dyDescent="0.35">
      <c r="A20" s="1"/>
      <c r="B20" s="20">
        <v>17</v>
      </c>
      <c r="C20" s="51" t="s">
        <v>47</v>
      </c>
      <c r="D20" s="51">
        <v>1281758185</v>
      </c>
      <c r="E20" s="13">
        <f>ROUNDUP(H20/0.68,0)</f>
        <v>52</v>
      </c>
      <c r="F20" s="50">
        <f>Traitement!D22</f>
        <v>2</v>
      </c>
      <c r="G20" s="15">
        <f t="shared" si="0"/>
        <v>104</v>
      </c>
      <c r="H20" s="8">
        <f>Traitement!E22</f>
        <v>35</v>
      </c>
      <c r="I20" s="28">
        <f>Traitement!F22</f>
        <v>70</v>
      </c>
      <c r="J20" s="3"/>
      <c r="K20" s="4"/>
      <c r="L20" s="4"/>
      <c r="M20" s="21"/>
      <c r="N20" s="1"/>
    </row>
    <row r="21" spans="1:14" ht="15" thickBot="1" x14ac:dyDescent="0.35">
      <c r="A21" s="1"/>
      <c r="B21" s="20">
        <v>18</v>
      </c>
      <c r="C21" s="51" t="s">
        <v>48</v>
      </c>
      <c r="D21" s="51">
        <v>1281758186</v>
      </c>
      <c r="E21" s="13">
        <f>ROUNDUP(H21/0.68,0)</f>
        <v>45</v>
      </c>
      <c r="F21" s="50">
        <f>Traitement!D23</f>
        <v>2</v>
      </c>
      <c r="G21" s="15">
        <f t="shared" si="0"/>
        <v>90</v>
      </c>
      <c r="H21" s="8">
        <f>Traitement!E23</f>
        <v>30</v>
      </c>
      <c r="I21" s="28">
        <f>Traitement!F23</f>
        <v>60</v>
      </c>
      <c r="J21" s="3"/>
      <c r="K21" s="4"/>
      <c r="L21" s="4"/>
      <c r="M21" s="21"/>
      <c r="N21" s="1"/>
    </row>
    <row r="22" spans="1:14" ht="15" thickBot="1" x14ac:dyDescent="0.35">
      <c r="A22" s="1"/>
      <c r="B22" s="20">
        <v>19</v>
      </c>
      <c r="C22" s="51" t="s">
        <v>33</v>
      </c>
      <c r="D22" s="51">
        <v>1281758187</v>
      </c>
      <c r="E22" s="13">
        <f>ROUNDUP(H22/0.68,0)</f>
        <v>170</v>
      </c>
      <c r="F22" s="50">
        <f>Traitement!D24</f>
        <v>1</v>
      </c>
      <c r="G22" s="15">
        <f t="shared" si="0"/>
        <v>170</v>
      </c>
      <c r="H22" s="8">
        <f>Traitement!E24</f>
        <v>115</v>
      </c>
      <c r="I22" s="28">
        <f>Traitement!F24</f>
        <v>115</v>
      </c>
      <c r="J22" s="3"/>
      <c r="K22" s="4"/>
      <c r="L22" s="4"/>
      <c r="M22" s="21"/>
      <c r="N22" s="1"/>
    </row>
    <row r="23" spans="1:14" ht="15" thickBot="1" x14ac:dyDescent="0.35">
      <c r="A23" s="1"/>
      <c r="B23" s="20">
        <v>20</v>
      </c>
      <c r="C23" s="51" t="s">
        <v>49</v>
      </c>
      <c r="D23" s="51">
        <v>1281758188</v>
      </c>
      <c r="E23" s="13">
        <f>ROUNDUP(H23/0.68,0)</f>
        <v>59</v>
      </c>
      <c r="F23" s="50">
        <f>Traitement!D25</f>
        <v>1</v>
      </c>
      <c r="G23" s="15">
        <f t="shared" si="0"/>
        <v>59</v>
      </c>
      <c r="H23" s="8">
        <f>Traitement!E25</f>
        <v>40</v>
      </c>
      <c r="I23" s="28">
        <f>Traitement!F25</f>
        <v>40</v>
      </c>
      <c r="J23" s="3"/>
      <c r="K23" s="4"/>
      <c r="L23" s="4"/>
      <c r="M23" s="21"/>
      <c r="N23" s="1"/>
    </row>
    <row r="24" spans="1:14" ht="15" thickBot="1" x14ac:dyDescent="0.35">
      <c r="A24" s="1"/>
      <c r="B24" s="20">
        <v>21</v>
      </c>
      <c r="C24" s="51"/>
      <c r="D24" s="51"/>
      <c r="E24" s="13">
        <f>ROUNDUP(H24/0.68,0)</f>
        <v>0</v>
      </c>
      <c r="F24" s="50">
        <f>Traitement!D26</f>
        <v>0</v>
      </c>
      <c r="G24" s="15">
        <f t="shared" si="0"/>
        <v>0</v>
      </c>
      <c r="H24" s="8">
        <f>Traitement!E26</f>
        <v>0</v>
      </c>
      <c r="I24" s="28">
        <f>Traitement!F26</f>
        <v>0</v>
      </c>
      <c r="J24" s="3"/>
      <c r="K24" s="4"/>
      <c r="L24" s="4"/>
      <c r="M24" s="21"/>
      <c r="N24" s="1"/>
    </row>
    <row r="25" spans="1:14" ht="15" thickBot="1" x14ac:dyDescent="0.35">
      <c r="A25" s="1"/>
      <c r="B25" s="20">
        <v>22</v>
      </c>
      <c r="C25" s="51"/>
      <c r="D25" s="51"/>
      <c r="E25" s="13">
        <f>ROUNDUP(H25/0.68,0)</f>
        <v>0</v>
      </c>
      <c r="F25" s="50">
        <f>Traitement!D27</f>
        <v>0</v>
      </c>
      <c r="G25" s="15">
        <f t="shared" si="0"/>
        <v>0</v>
      </c>
      <c r="H25" s="8">
        <f>Traitement!E27</f>
        <v>0</v>
      </c>
      <c r="I25" s="28">
        <f>Traitement!F27</f>
        <v>0</v>
      </c>
      <c r="J25" s="3"/>
      <c r="K25" s="4"/>
      <c r="L25" s="4"/>
      <c r="M25" s="21"/>
      <c r="N25" s="1"/>
    </row>
    <row r="26" spans="1:14" ht="15" thickBot="1" x14ac:dyDescent="0.35">
      <c r="A26" s="1"/>
      <c r="B26" s="20">
        <v>23</v>
      </c>
      <c r="C26" s="51"/>
      <c r="D26" s="51"/>
      <c r="E26" s="13">
        <f>ROUNDUP(H26/0.68,0)</f>
        <v>0</v>
      </c>
      <c r="F26" s="50">
        <f>Traitement!D28</f>
        <v>0</v>
      </c>
      <c r="G26" s="15">
        <f t="shared" si="0"/>
        <v>0</v>
      </c>
      <c r="H26" s="8">
        <f>Traitement!E28</f>
        <v>0</v>
      </c>
      <c r="I26" s="28">
        <f>Traitement!F28</f>
        <v>0</v>
      </c>
      <c r="J26" s="3"/>
      <c r="K26" s="4"/>
      <c r="L26" s="4"/>
      <c r="M26" s="21"/>
      <c r="N26" s="1"/>
    </row>
    <row r="27" spans="1:14" ht="15" thickBot="1" x14ac:dyDescent="0.35">
      <c r="A27" s="1"/>
      <c r="B27" s="20">
        <v>24</v>
      </c>
      <c r="C27" s="51"/>
      <c r="D27" s="51"/>
      <c r="E27" s="13">
        <f>ROUNDUP(H27/0.68,0)</f>
        <v>0</v>
      </c>
      <c r="F27" s="50">
        <f>Traitement!D29</f>
        <v>0</v>
      </c>
      <c r="G27" s="15">
        <f t="shared" si="0"/>
        <v>0</v>
      </c>
      <c r="H27" s="8">
        <f>Traitement!E29</f>
        <v>0</v>
      </c>
      <c r="I27" s="28">
        <f>Traitement!F29</f>
        <v>0</v>
      </c>
      <c r="J27" s="3"/>
      <c r="K27" s="4"/>
      <c r="L27" s="4"/>
      <c r="M27" s="21"/>
      <c r="N27" s="1"/>
    </row>
    <row r="28" spans="1:14" ht="15" thickBot="1" x14ac:dyDescent="0.35">
      <c r="A28" s="1"/>
      <c r="B28" s="20">
        <v>25</v>
      </c>
      <c r="C28" s="51"/>
      <c r="D28" s="51"/>
      <c r="E28" s="13">
        <f>ROUNDUP(H28/0.68,0)</f>
        <v>0</v>
      </c>
      <c r="F28" s="50">
        <f>Traitement!D30</f>
        <v>0</v>
      </c>
      <c r="G28" s="15">
        <f t="shared" si="0"/>
        <v>0</v>
      </c>
      <c r="H28" s="8">
        <f>Traitement!E30</f>
        <v>0</v>
      </c>
      <c r="I28" s="28">
        <f>Traitement!F30</f>
        <v>0</v>
      </c>
      <c r="J28" s="3"/>
      <c r="K28" s="4"/>
      <c r="L28" s="4"/>
      <c r="M28" s="21"/>
      <c r="N28" s="1"/>
    </row>
    <row r="29" spans="1:14" ht="15" thickBot="1" x14ac:dyDescent="0.35">
      <c r="A29" s="1"/>
      <c r="B29" s="20">
        <v>26</v>
      </c>
      <c r="C29" s="51"/>
      <c r="D29" s="51"/>
      <c r="E29" s="13">
        <f>ROUNDUP(H29/0.68,0)</f>
        <v>0</v>
      </c>
      <c r="F29" s="50">
        <f>Traitement!D31</f>
        <v>0</v>
      </c>
      <c r="G29" s="15">
        <f t="shared" si="0"/>
        <v>0</v>
      </c>
      <c r="H29" s="8">
        <f>Traitement!E31</f>
        <v>0</v>
      </c>
      <c r="I29" s="28">
        <f>Traitement!F31</f>
        <v>0</v>
      </c>
      <c r="J29" s="3"/>
      <c r="K29" s="4"/>
      <c r="L29" s="4"/>
      <c r="M29" s="21"/>
      <c r="N29" s="1"/>
    </row>
    <row r="30" spans="1:14" ht="15" thickBot="1" x14ac:dyDescent="0.35">
      <c r="A30" s="1"/>
      <c r="B30" s="20">
        <v>27</v>
      </c>
      <c r="C30" s="51"/>
      <c r="D30" s="51"/>
      <c r="E30" s="13">
        <f>ROUNDUP(H30/0.68,0)</f>
        <v>0</v>
      </c>
      <c r="F30" s="50">
        <f>Traitement!D32</f>
        <v>0</v>
      </c>
      <c r="G30" s="15">
        <f t="shared" si="0"/>
        <v>0</v>
      </c>
      <c r="H30" s="8">
        <f>Traitement!E32</f>
        <v>0</v>
      </c>
      <c r="I30" s="28">
        <f>Traitement!F32</f>
        <v>0</v>
      </c>
      <c r="J30" s="3"/>
      <c r="K30" s="4"/>
      <c r="L30" s="4"/>
      <c r="M30" s="21"/>
      <c r="N30" s="1"/>
    </row>
    <row r="31" spans="1:14" ht="15" thickBot="1" x14ac:dyDescent="0.35">
      <c r="A31" s="1"/>
      <c r="B31" s="20">
        <v>28</v>
      </c>
      <c r="C31" s="51"/>
      <c r="D31" s="51"/>
      <c r="E31" s="13">
        <f>ROUNDUP(H31/0.68,0)</f>
        <v>0</v>
      </c>
      <c r="F31" s="50">
        <f>Traitement!D33</f>
        <v>0</v>
      </c>
      <c r="G31" s="15">
        <f t="shared" si="0"/>
        <v>0</v>
      </c>
      <c r="H31" s="8">
        <f>Traitement!E33</f>
        <v>0</v>
      </c>
      <c r="I31" s="28">
        <f>Traitement!F33</f>
        <v>0</v>
      </c>
      <c r="J31" s="3"/>
      <c r="K31" s="4"/>
      <c r="L31" s="4"/>
      <c r="M31" s="21"/>
      <c r="N31" s="1"/>
    </row>
    <row r="32" spans="1:14" ht="15" thickBot="1" x14ac:dyDescent="0.35">
      <c r="A32" s="1"/>
      <c r="B32" s="20">
        <v>29</v>
      </c>
      <c r="C32" s="51"/>
      <c r="D32" s="51"/>
      <c r="E32" s="13">
        <f>ROUNDUP(H32/0.68,0)</f>
        <v>0</v>
      </c>
      <c r="F32" s="50">
        <f>Traitement!D34</f>
        <v>0</v>
      </c>
      <c r="G32" s="15">
        <f t="shared" si="0"/>
        <v>0</v>
      </c>
      <c r="H32" s="8">
        <f>Traitement!E34</f>
        <v>0</v>
      </c>
      <c r="I32" s="28">
        <f>Traitement!F34</f>
        <v>0</v>
      </c>
      <c r="J32" s="3"/>
      <c r="K32" s="4"/>
      <c r="L32" s="4"/>
      <c r="M32" s="21"/>
      <c r="N32" s="1"/>
    </row>
    <row r="33" spans="1:14" ht="15" thickBot="1" x14ac:dyDescent="0.35">
      <c r="A33" s="1"/>
      <c r="B33" s="20">
        <v>30</v>
      </c>
      <c r="C33" s="51"/>
      <c r="D33" s="51"/>
      <c r="E33" s="13">
        <f>ROUNDUP(H33/0.68,0)</f>
        <v>0</v>
      </c>
      <c r="F33" s="50">
        <f>Traitement!D35</f>
        <v>0</v>
      </c>
      <c r="G33" s="15">
        <f t="shared" si="0"/>
        <v>0</v>
      </c>
      <c r="H33" s="8">
        <f>Traitement!E35</f>
        <v>0</v>
      </c>
      <c r="I33" s="28">
        <f>Traitement!F35</f>
        <v>0</v>
      </c>
      <c r="J33" s="3"/>
      <c r="K33" s="4"/>
      <c r="L33" s="4"/>
      <c r="M33" s="21"/>
      <c r="N33" s="1"/>
    </row>
    <row r="34" spans="1:14" ht="15" thickBot="1" x14ac:dyDescent="0.35">
      <c r="A34" s="1"/>
      <c r="B34" s="20">
        <v>31</v>
      </c>
      <c r="C34" s="51"/>
      <c r="D34" s="51"/>
      <c r="E34" s="13">
        <f>ROUNDUP(H34/0.68,0)</f>
        <v>0</v>
      </c>
      <c r="F34" s="50">
        <f>Traitement!D36</f>
        <v>0</v>
      </c>
      <c r="G34" s="15">
        <f t="shared" si="0"/>
        <v>0</v>
      </c>
      <c r="H34" s="8">
        <f>Traitement!E36</f>
        <v>0</v>
      </c>
      <c r="I34" s="28">
        <f>Traitement!F36</f>
        <v>0</v>
      </c>
      <c r="J34" s="3"/>
      <c r="K34" s="4"/>
      <c r="L34" s="4"/>
      <c r="M34" s="21"/>
      <c r="N34" s="1"/>
    </row>
    <row r="35" spans="1:14" ht="15" thickBot="1" x14ac:dyDescent="0.35">
      <c r="A35" s="1"/>
      <c r="B35" s="20">
        <v>32</v>
      </c>
      <c r="C35" s="51"/>
      <c r="D35" s="51"/>
      <c r="E35" s="13">
        <f>ROUNDUP(H35/0.68,0)</f>
        <v>0</v>
      </c>
      <c r="F35" s="50">
        <f>Traitement!D37</f>
        <v>0</v>
      </c>
      <c r="G35" s="15">
        <f t="shared" si="0"/>
        <v>0</v>
      </c>
      <c r="H35" s="8">
        <f>Traitement!E37</f>
        <v>0</v>
      </c>
      <c r="I35" s="28">
        <f>Traitement!F37</f>
        <v>0</v>
      </c>
      <c r="J35" s="3"/>
      <c r="K35" s="4"/>
      <c r="L35" s="4"/>
      <c r="M35" s="21"/>
      <c r="N35" s="1"/>
    </row>
    <row r="36" spans="1:14" ht="15" thickBot="1" x14ac:dyDescent="0.35">
      <c r="A36" s="1"/>
      <c r="B36" s="20">
        <v>33</v>
      </c>
      <c r="C36" s="51"/>
      <c r="D36" s="51"/>
      <c r="E36" s="13">
        <f>ROUNDUP(H36/0.68,0)</f>
        <v>0</v>
      </c>
      <c r="F36" s="50">
        <f>Traitement!D38</f>
        <v>0</v>
      </c>
      <c r="G36" s="15">
        <f t="shared" si="0"/>
        <v>0</v>
      </c>
      <c r="H36" s="8">
        <f>Traitement!E38</f>
        <v>0</v>
      </c>
      <c r="I36" s="28">
        <f>Traitement!F38</f>
        <v>0</v>
      </c>
      <c r="J36" s="3"/>
      <c r="K36" s="4"/>
      <c r="L36" s="4"/>
      <c r="M36" s="21"/>
      <c r="N36" s="1"/>
    </row>
    <row r="37" spans="1:14" ht="15" thickBot="1" x14ac:dyDescent="0.35">
      <c r="A37" s="1"/>
      <c r="B37" s="20">
        <v>34</v>
      </c>
      <c r="C37" s="51"/>
      <c r="D37" s="51"/>
      <c r="E37" s="13">
        <f>ROUNDUP(H37/0.68,0)</f>
        <v>0</v>
      </c>
      <c r="F37" s="50">
        <f>Traitement!D39</f>
        <v>0</v>
      </c>
      <c r="G37" s="15">
        <f t="shared" si="0"/>
        <v>0</v>
      </c>
      <c r="H37" s="8">
        <f>Traitement!E39</f>
        <v>0</v>
      </c>
      <c r="I37" s="28">
        <f>Traitement!F39</f>
        <v>0</v>
      </c>
      <c r="J37" s="3"/>
      <c r="K37" s="4"/>
      <c r="L37" s="4"/>
      <c r="M37" s="21"/>
      <c r="N37" s="1"/>
    </row>
    <row r="38" spans="1:14" ht="15" thickBot="1" x14ac:dyDescent="0.35">
      <c r="A38" s="1"/>
      <c r="B38" s="20">
        <v>35</v>
      </c>
      <c r="C38" s="51"/>
      <c r="D38" s="51"/>
      <c r="E38" s="13">
        <f>ROUNDUP(H38/0.68,0)</f>
        <v>0</v>
      </c>
      <c r="F38" s="50">
        <f>Traitement!D40</f>
        <v>0</v>
      </c>
      <c r="G38" s="15">
        <f t="shared" si="0"/>
        <v>0</v>
      </c>
      <c r="H38" s="8">
        <f>Traitement!E40</f>
        <v>0</v>
      </c>
      <c r="I38" s="28">
        <f>Traitement!F40</f>
        <v>0</v>
      </c>
      <c r="J38" s="3"/>
      <c r="K38" s="4"/>
      <c r="L38" s="4"/>
      <c r="M38" s="21"/>
      <c r="N38" s="1"/>
    </row>
    <row r="39" spans="1:14" ht="15" thickBot="1" x14ac:dyDescent="0.35">
      <c r="A39" s="1"/>
      <c r="B39" s="20">
        <v>36</v>
      </c>
      <c r="C39" s="51"/>
      <c r="D39" s="51"/>
      <c r="E39" s="13">
        <f>ROUNDUP(H39/0.68,0)</f>
        <v>0</v>
      </c>
      <c r="F39" s="50">
        <f>Traitement!D41</f>
        <v>0</v>
      </c>
      <c r="G39" s="15">
        <f t="shared" si="0"/>
        <v>0</v>
      </c>
      <c r="H39" s="8">
        <f>Traitement!E41</f>
        <v>0</v>
      </c>
      <c r="I39" s="28">
        <f>Traitement!F41</f>
        <v>0</v>
      </c>
      <c r="J39" s="3"/>
      <c r="K39" s="4"/>
      <c r="L39" s="4"/>
      <c r="M39" s="21"/>
      <c r="N39" s="1"/>
    </row>
    <row r="40" spans="1:14" ht="15" thickBot="1" x14ac:dyDescent="0.35">
      <c r="A40" s="1"/>
      <c r="B40" s="20">
        <v>37</v>
      </c>
      <c r="C40" s="51"/>
      <c r="D40" s="51"/>
      <c r="E40" s="13">
        <f>ROUNDUP(H40/0.68,0)</f>
        <v>0</v>
      </c>
      <c r="F40" s="50">
        <f>Traitement!D42</f>
        <v>0</v>
      </c>
      <c r="G40" s="15">
        <f t="shared" si="0"/>
        <v>0</v>
      </c>
      <c r="H40" s="8">
        <f>Traitement!E42</f>
        <v>0</v>
      </c>
      <c r="I40" s="28">
        <f>Traitement!F42</f>
        <v>0</v>
      </c>
      <c r="J40" s="3"/>
      <c r="K40" s="4"/>
      <c r="L40" s="4"/>
      <c r="M40" s="21"/>
      <c r="N40" s="1"/>
    </row>
    <row r="41" spans="1:14" ht="15" thickBot="1" x14ac:dyDescent="0.35">
      <c r="A41" s="1"/>
      <c r="B41" s="20">
        <v>38</v>
      </c>
      <c r="C41" s="51"/>
      <c r="D41" s="51"/>
      <c r="E41" s="13">
        <f>ROUNDUP(H41/0.68,0)</f>
        <v>0</v>
      </c>
      <c r="F41" s="50">
        <f>Traitement!D43</f>
        <v>0</v>
      </c>
      <c r="G41" s="15">
        <f t="shared" si="0"/>
        <v>0</v>
      </c>
      <c r="H41" s="8">
        <f>Traitement!E43</f>
        <v>0</v>
      </c>
      <c r="I41" s="28">
        <f>Traitement!F43</f>
        <v>0</v>
      </c>
      <c r="J41" s="3"/>
      <c r="K41" s="4"/>
      <c r="L41" s="4"/>
      <c r="M41" s="21"/>
      <c r="N41" s="1"/>
    </row>
    <row r="42" spans="1:14" ht="15" thickBot="1" x14ac:dyDescent="0.35">
      <c r="A42" s="1"/>
      <c r="B42" s="20">
        <v>39</v>
      </c>
      <c r="C42" s="51"/>
      <c r="D42" s="51"/>
      <c r="E42" s="13">
        <f>ROUNDUP(H42/0.68,0)</f>
        <v>0</v>
      </c>
      <c r="F42" s="50">
        <f>Traitement!D44</f>
        <v>0</v>
      </c>
      <c r="G42" s="15">
        <f t="shared" si="0"/>
        <v>0</v>
      </c>
      <c r="H42" s="8">
        <f>Traitement!E44</f>
        <v>0</v>
      </c>
      <c r="I42" s="28">
        <f>Traitement!F44</f>
        <v>0</v>
      </c>
      <c r="J42" s="3"/>
      <c r="K42" s="4"/>
      <c r="L42" s="4"/>
      <c r="M42" s="21"/>
      <c r="N42" s="1"/>
    </row>
    <row r="43" spans="1:14" ht="15" thickBot="1" x14ac:dyDescent="0.35">
      <c r="A43" s="1"/>
      <c r="B43" s="20">
        <v>40</v>
      </c>
      <c r="C43" s="51"/>
      <c r="D43" s="51"/>
      <c r="E43" s="13">
        <f>ROUNDUP(H43/0.68,0)</f>
        <v>0</v>
      </c>
      <c r="F43" s="50">
        <f>Traitement!D45</f>
        <v>0</v>
      </c>
      <c r="G43" s="15">
        <f t="shared" si="0"/>
        <v>0</v>
      </c>
      <c r="H43" s="8">
        <f>Traitement!E45</f>
        <v>0</v>
      </c>
      <c r="I43" s="28">
        <f>Traitement!F45</f>
        <v>0</v>
      </c>
      <c r="J43" s="3"/>
      <c r="K43" s="4"/>
      <c r="L43" s="4"/>
      <c r="M43" s="21"/>
      <c r="N43" s="1"/>
    </row>
    <row r="44" spans="1:14" ht="15" thickBot="1" x14ac:dyDescent="0.35">
      <c r="A44" s="1"/>
      <c r="B44" s="20">
        <v>41</v>
      </c>
      <c r="C44" s="51"/>
      <c r="D44" s="51"/>
      <c r="E44" s="13">
        <f>ROUNDUP(H44/0.68,0)</f>
        <v>0</v>
      </c>
      <c r="F44" s="50">
        <f>Traitement!D46</f>
        <v>0</v>
      </c>
      <c r="G44" s="15">
        <f t="shared" si="0"/>
        <v>0</v>
      </c>
      <c r="H44" s="8">
        <f>Traitement!E46</f>
        <v>0</v>
      </c>
      <c r="I44" s="28">
        <f>Traitement!F46</f>
        <v>0</v>
      </c>
      <c r="J44" s="3"/>
      <c r="K44" s="4"/>
      <c r="L44" s="4"/>
      <c r="M44" s="21"/>
      <c r="N44" s="1"/>
    </row>
    <row r="45" spans="1:14" ht="15" thickBot="1" x14ac:dyDescent="0.35">
      <c r="A45" s="1"/>
      <c r="B45" s="20">
        <v>42</v>
      </c>
      <c r="C45" s="51"/>
      <c r="D45" s="51"/>
      <c r="E45" s="13">
        <f>ROUNDUP(H45/0.68,0)</f>
        <v>0</v>
      </c>
      <c r="F45" s="50">
        <f>Traitement!D47</f>
        <v>0</v>
      </c>
      <c r="G45" s="15">
        <f t="shared" si="0"/>
        <v>0</v>
      </c>
      <c r="H45" s="8">
        <f>Traitement!E47</f>
        <v>0</v>
      </c>
      <c r="I45" s="28">
        <f>Traitement!F47</f>
        <v>0</v>
      </c>
      <c r="J45" s="3"/>
      <c r="K45" s="4"/>
      <c r="L45" s="4"/>
      <c r="M45" s="21"/>
      <c r="N45" s="1"/>
    </row>
    <row r="46" spans="1:14" ht="15" thickBot="1" x14ac:dyDescent="0.35">
      <c r="A46" s="1"/>
      <c r="B46" s="20">
        <v>43</v>
      </c>
      <c r="C46" s="51"/>
      <c r="D46" s="51"/>
      <c r="E46" s="13">
        <f>ROUNDUP(H46/0.68,0)</f>
        <v>0</v>
      </c>
      <c r="F46" s="50">
        <f>Traitement!D48</f>
        <v>0</v>
      </c>
      <c r="G46" s="15">
        <f t="shared" si="0"/>
        <v>0</v>
      </c>
      <c r="H46" s="8">
        <f>Traitement!E48</f>
        <v>0</v>
      </c>
      <c r="I46" s="28">
        <f>Traitement!F48</f>
        <v>0</v>
      </c>
      <c r="J46" s="3"/>
      <c r="K46" s="4"/>
      <c r="L46" s="4"/>
      <c r="M46" s="21"/>
      <c r="N46" s="1"/>
    </row>
    <row r="47" spans="1:14" ht="15" thickBot="1" x14ac:dyDescent="0.35">
      <c r="A47" s="1"/>
      <c r="B47" s="20">
        <v>44</v>
      </c>
      <c r="C47" s="51"/>
      <c r="D47" s="51"/>
      <c r="E47" s="13">
        <f>ROUNDUP(H47/0.68,0)</f>
        <v>0</v>
      </c>
      <c r="F47" s="50">
        <f>Traitement!D49</f>
        <v>0</v>
      </c>
      <c r="G47" s="15">
        <f t="shared" si="0"/>
        <v>0</v>
      </c>
      <c r="H47" s="8">
        <f>Traitement!E49</f>
        <v>0</v>
      </c>
      <c r="I47" s="28">
        <f>Traitement!F49</f>
        <v>0</v>
      </c>
      <c r="J47" s="3"/>
      <c r="K47" s="4"/>
      <c r="L47" s="4"/>
      <c r="M47" s="21"/>
      <c r="N47" s="1"/>
    </row>
    <row r="48" spans="1:14" ht="15" thickBot="1" x14ac:dyDescent="0.35">
      <c r="A48" s="1"/>
      <c r="B48" s="20">
        <v>45</v>
      </c>
      <c r="C48" s="51"/>
      <c r="D48" s="51"/>
      <c r="E48" s="13">
        <f>ROUNDUP(H48/0.68,0)</f>
        <v>0</v>
      </c>
      <c r="F48" s="50">
        <f>Traitement!D50</f>
        <v>0</v>
      </c>
      <c r="G48" s="15">
        <f t="shared" si="0"/>
        <v>0</v>
      </c>
      <c r="H48" s="8">
        <f>Traitement!E50</f>
        <v>0</v>
      </c>
      <c r="I48" s="28">
        <f>Traitement!F50</f>
        <v>0</v>
      </c>
      <c r="J48" s="3"/>
      <c r="K48" s="4"/>
      <c r="L48" s="4"/>
      <c r="M48" s="21"/>
      <c r="N48" s="1"/>
    </row>
    <row r="49" spans="1:14" ht="15" thickBot="1" x14ac:dyDescent="0.35">
      <c r="A49" s="1"/>
      <c r="B49" s="20">
        <v>46</v>
      </c>
      <c r="C49" s="51"/>
      <c r="D49" s="51"/>
      <c r="E49" s="13">
        <f>ROUNDUP(H49/0.68,0)</f>
        <v>0</v>
      </c>
      <c r="F49" s="50">
        <f>Traitement!D51</f>
        <v>0</v>
      </c>
      <c r="G49" s="15">
        <f t="shared" si="0"/>
        <v>0</v>
      </c>
      <c r="H49" s="8">
        <f>Traitement!E51</f>
        <v>0</v>
      </c>
      <c r="I49" s="28">
        <f>Traitement!F51</f>
        <v>0</v>
      </c>
      <c r="J49" s="3"/>
      <c r="K49" s="4"/>
      <c r="L49" s="4"/>
      <c r="M49" s="21"/>
      <c r="N49" s="1"/>
    </row>
    <row r="50" spans="1:14" ht="15" thickBot="1" x14ac:dyDescent="0.35">
      <c r="A50" s="1"/>
      <c r="B50" s="20">
        <v>47</v>
      </c>
      <c r="C50" s="51"/>
      <c r="D50" s="51"/>
      <c r="E50" s="13">
        <f>ROUNDUP(H50/0.68,0)</f>
        <v>0</v>
      </c>
      <c r="F50" s="50">
        <f>Traitement!D52</f>
        <v>0</v>
      </c>
      <c r="G50" s="15">
        <f t="shared" si="0"/>
        <v>0</v>
      </c>
      <c r="H50" s="8">
        <f>Traitement!E52</f>
        <v>0</v>
      </c>
      <c r="I50" s="28">
        <f>Traitement!F52</f>
        <v>0</v>
      </c>
      <c r="J50" s="3"/>
      <c r="K50" s="4"/>
      <c r="L50" s="4"/>
      <c r="M50" s="21"/>
      <c r="N50" s="1"/>
    </row>
    <row r="51" spans="1:14" ht="15" thickBot="1" x14ac:dyDescent="0.35">
      <c r="A51" s="1"/>
      <c r="B51" s="20">
        <v>48</v>
      </c>
      <c r="C51" s="51"/>
      <c r="D51" s="51"/>
      <c r="E51" s="13">
        <f>ROUNDUP(H51/0.68,0)</f>
        <v>0</v>
      </c>
      <c r="F51" s="50">
        <f>Traitement!D53</f>
        <v>0</v>
      </c>
      <c r="G51" s="15">
        <f t="shared" si="0"/>
        <v>0</v>
      </c>
      <c r="H51" s="8">
        <f>Traitement!E53</f>
        <v>0</v>
      </c>
      <c r="I51" s="28">
        <f>Traitement!F53</f>
        <v>0</v>
      </c>
      <c r="J51" s="3"/>
      <c r="K51" s="4"/>
      <c r="L51" s="4"/>
      <c r="M51" s="21"/>
      <c r="N51" s="1"/>
    </row>
    <row r="52" spans="1:14" ht="15" thickBot="1" x14ac:dyDescent="0.35">
      <c r="A52" s="1"/>
      <c r="B52" s="20">
        <v>49</v>
      </c>
      <c r="C52" s="51"/>
      <c r="D52" s="51"/>
      <c r="E52" s="13">
        <f>ROUNDUP(H52/0.68,0)</f>
        <v>0</v>
      </c>
      <c r="F52" s="50">
        <f>Traitement!D54</f>
        <v>0</v>
      </c>
      <c r="G52" s="15">
        <f t="shared" si="0"/>
        <v>0</v>
      </c>
      <c r="H52" s="8">
        <f>Traitement!E54</f>
        <v>0</v>
      </c>
      <c r="I52" s="28">
        <f>Traitement!F54</f>
        <v>0</v>
      </c>
      <c r="J52" s="3"/>
      <c r="K52" s="4"/>
      <c r="L52" s="4"/>
      <c r="M52" s="21"/>
      <c r="N52" s="1"/>
    </row>
    <row r="53" spans="1:14" ht="15" thickBot="1" x14ac:dyDescent="0.35">
      <c r="A53" s="1"/>
      <c r="B53" s="20">
        <v>50</v>
      </c>
      <c r="C53" s="51"/>
      <c r="D53" s="51"/>
      <c r="E53" s="13">
        <f>ROUNDUP(H53/0.68,0)</f>
        <v>0</v>
      </c>
      <c r="F53" s="50">
        <f>Traitement!D55</f>
        <v>0</v>
      </c>
      <c r="G53" s="15">
        <f t="shared" si="0"/>
        <v>0</v>
      </c>
      <c r="H53" s="8">
        <f>Traitement!E55</f>
        <v>0</v>
      </c>
      <c r="I53" s="28">
        <f>Traitement!F55</f>
        <v>0</v>
      </c>
      <c r="J53" s="3"/>
      <c r="K53" s="4"/>
      <c r="L53" s="4"/>
      <c r="M53" s="21"/>
      <c r="N53" s="1"/>
    </row>
    <row r="54" spans="1:14" ht="15" thickBot="1" x14ac:dyDescent="0.35">
      <c r="A54" s="1"/>
      <c r="B54" s="20">
        <v>51</v>
      </c>
      <c r="C54" s="51"/>
      <c r="D54" s="51"/>
      <c r="E54" s="13">
        <f>ROUNDUP(H54/0.68,0)</f>
        <v>0</v>
      </c>
      <c r="F54" s="50">
        <f>Traitement!D56</f>
        <v>0</v>
      </c>
      <c r="G54" s="15">
        <f t="shared" si="0"/>
        <v>0</v>
      </c>
      <c r="H54" s="8">
        <f>Traitement!E56</f>
        <v>0</v>
      </c>
      <c r="I54" s="28">
        <f>Traitement!F56</f>
        <v>0</v>
      </c>
      <c r="J54" s="3"/>
      <c r="K54" s="4"/>
      <c r="L54" s="4"/>
      <c r="M54" s="21"/>
      <c r="N54" s="1"/>
    </row>
    <row r="55" spans="1:14" ht="15" thickBot="1" x14ac:dyDescent="0.35">
      <c r="A55" s="1"/>
      <c r="B55" s="20">
        <v>52</v>
      </c>
      <c r="C55" s="51"/>
      <c r="D55" s="51"/>
      <c r="E55" s="13">
        <f>ROUNDUP(H55/0.68,0)</f>
        <v>0</v>
      </c>
      <c r="F55" s="50">
        <f>Traitement!D57</f>
        <v>0</v>
      </c>
      <c r="G55" s="15">
        <f t="shared" si="0"/>
        <v>0</v>
      </c>
      <c r="H55" s="8">
        <f>Traitement!E57</f>
        <v>0</v>
      </c>
      <c r="I55" s="28">
        <f>Traitement!F57</f>
        <v>0</v>
      </c>
      <c r="J55" s="3"/>
      <c r="K55" s="4"/>
      <c r="L55" s="4"/>
      <c r="M55" s="21"/>
      <c r="N55" s="1"/>
    </row>
    <row r="56" spans="1:14" ht="15" thickBot="1" x14ac:dyDescent="0.35">
      <c r="A56" s="1"/>
      <c r="B56" s="20">
        <v>53</v>
      </c>
      <c r="C56" s="51"/>
      <c r="D56" s="51"/>
      <c r="E56" s="13">
        <f>ROUNDUP(H56/0.68,0)</f>
        <v>0</v>
      </c>
      <c r="F56" s="50">
        <f>Traitement!D58</f>
        <v>0</v>
      </c>
      <c r="G56" s="15">
        <f t="shared" si="0"/>
        <v>0</v>
      </c>
      <c r="H56" s="8">
        <f>Traitement!E58</f>
        <v>0</v>
      </c>
      <c r="I56" s="28">
        <f>Traitement!F58</f>
        <v>0</v>
      </c>
      <c r="J56" s="3"/>
      <c r="K56" s="4"/>
      <c r="L56" s="4"/>
      <c r="M56" s="21"/>
      <c r="N56" s="1"/>
    </row>
    <row r="57" spans="1:14" ht="15" thickBot="1" x14ac:dyDescent="0.35">
      <c r="A57" s="1"/>
      <c r="B57" s="20">
        <v>54</v>
      </c>
      <c r="C57" s="51"/>
      <c r="D57" s="51"/>
      <c r="E57" s="13">
        <f>ROUNDUP(H57/0.68,0)</f>
        <v>0</v>
      </c>
      <c r="F57" s="50">
        <f>Traitement!D59</f>
        <v>0</v>
      </c>
      <c r="G57" s="15">
        <f t="shared" si="0"/>
        <v>0</v>
      </c>
      <c r="H57" s="8">
        <f>Traitement!E59</f>
        <v>0</v>
      </c>
      <c r="I57" s="28">
        <f>Traitement!F59</f>
        <v>0</v>
      </c>
      <c r="J57" s="3"/>
      <c r="K57" s="4"/>
      <c r="L57" s="4"/>
      <c r="M57" s="21"/>
      <c r="N57" s="1"/>
    </row>
    <row r="58" spans="1:14" ht="15" thickBot="1" x14ac:dyDescent="0.35">
      <c r="A58" s="1"/>
      <c r="B58" s="20">
        <v>55</v>
      </c>
      <c r="C58" s="51"/>
      <c r="D58" s="51"/>
      <c r="E58" s="13">
        <f>ROUNDUP(H58/0.68,0)</f>
        <v>0</v>
      </c>
      <c r="F58" s="50">
        <f>Traitement!D60</f>
        <v>0</v>
      </c>
      <c r="G58" s="15">
        <f t="shared" si="0"/>
        <v>0</v>
      </c>
      <c r="H58" s="8">
        <f>Traitement!E60</f>
        <v>0</v>
      </c>
      <c r="I58" s="28">
        <f>Traitement!F60</f>
        <v>0</v>
      </c>
      <c r="J58" s="3"/>
      <c r="K58" s="4"/>
      <c r="L58" s="4"/>
      <c r="M58" s="21"/>
      <c r="N58" s="1"/>
    </row>
    <row r="59" spans="1:14" ht="15" thickBot="1" x14ac:dyDescent="0.35">
      <c r="A59" s="1"/>
      <c r="B59" s="20">
        <v>56</v>
      </c>
      <c r="C59" s="51"/>
      <c r="D59" s="51"/>
      <c r="E59" s="13">
        <f>ROUNDUP(H59/0.68,0)</f>
        <v>0</v>
      </c>
      <c r="F59" s="50">
        <f>Traitement!D61</f>
        <v>0</v>
      </c>
      <c r="G59" s="15">
        <f t="shared" si="0"/>
        <v>0</v>
      </c>
      <c r="H59" s="8">
        <f>Traitement!E61</f>
        <v>0</v>
      </c>
      <c r="I59" s="28">
        <f>Traitement!F61</f>
        <v>0</v>
      </c>
      <c r="J59" s="3"/>
      <c r="K59" s="4"/>
      <c r="L59" s="4"/>
      <c r="M59" s="21"/>
      <c r="N59" s="1"/>
    </row>
    <row r="60" spans="1:14" ht="15" thickBot="1" x14ac:dyDescent="0.35">
      <c r="A60" s="1"/>
      <c r="B60" s="20">
        <v>57</v>
      </c>
      <c r="C60" s="51"/>
      <c r="D60" s="51"/>
      <c r="E60" s="13">
        <f>ROUNDUP(H60/0.68,0)</f>
        <v>0</v>
      </c>
      <c r="F60" s="50">
        <f>Traitement!D62</f>
        <v>0</v>
      </c>
      <c r="G60" s="15">
        <f t="shared" si="0"/>
        <v>0</v>
      </c>
      <c r="H60" s="8">
        <f>Traitement!E62</f>
        <v>0</v>
      </c>
      <c r="I60" s="28">
        <f>Traitement!F62</f>
        <v>0</v>
      </c>
      <c r="J60" s="3"/>
      <c r="K60" s="4"/>
      <c r="L60" s="4"/>
      <c r="M60" s="21"/>
      <c r="N60" s="1"/>
    </row>
    <row r="61" spans="1:14" ht="15" thickBot="1" x14ac:dyDescent="0.35">
      <c r="A61" s="1"/>
      <c r="B61" s="20">
        <v>58</v>
      </c>
      <c r="C61" s="51"/>
      <c r="D61" s="51"/>
      <c r="E61" s="13">
        <f>ROUNDUP(H61/0.68,0)</f>
        <v>0</v>
      </c>
      <c r="F61" s="50">
        <f>Traitement!D63</f>
        <v>0</v>
      </c>
      <c r="G61" s="15">
        <f t="shared" si="0"/>
        <v>0</v>
      </c>
      <c r="H61" s="8">
        <f>Traitement!E63</f>
        <v>0</v>
      </c>
      <c r="I61" s="28">
        <f>Traitement!F63</f>
        <v>0</v>
      </c>
      <c r="J61" s="3"/>
      <c r="K61" s="4"/>
      <c r="L61" s="4"/>
      <c r="M61" s="21"/>
      <c r="N61" s="1"/>
    </row>
    <row r="62" spans="1:14" ht="15" thickBot="1" x14ac:dyDescent="0.35">
      <c r="A62" s="1"/>
      <c r="B62" s="20">
        <v>59</v>
      </c>
      <c r="C62" s="51"/>
      <c r="D62" s="51"/>
      <c r="E62" s="13">
        <f>ROUNDUP(H62/0.68,0)</f>
        <v>0</v>
      </c>
      <c r="F62" s="50">
        <f>Traitement!D64</f>
        <v>0</v>
      </c>
      <c r="G62" s="15">
        <f t="shared" si="0"/>
        <v>0</v>
      </c>
      <c r="H62" s="8">
        <f>Traitement!E64</f>
        <v>0</v>
      </c>
      <c r="I62" s="28">
        <f>Traitement!F64</f>
        <v>0</v>
      </c>
      <c r="J62" s="3"/>
      <c r="K62" s="4"/>
      <c r="L62" s="4"/>
      <c r="M62" s="21"/>
      <c r="N62" s="1"/>
    </row>
    <row r="63" spans="1:14" ht="15" thickBot="1" x14ac:dyDescent="0.35">
      <c r="A63" s="1"/>
      <c r="B63" s="20">
        <v>60</v>
      </c>
      <c r="C63" s="51"/>
      <c r="D63" s="51"/>
      <c r="E63" s="13">
        <f>ROUNDUP(H63/0.68,0)</f>
        <v>0</v>
      </c>
      <c r="F63" s="50">
        <f>Traitement!D65</f>
        <v>0</v>
      </c>
      <c r="G63" s="15">
        <f t="shared" si="0"/>
        <v>0</v>
      </c>
      <c r="H63" s="8">
        <f>Traitement!E65</f>
        <v>0</v>
      </c>
      <c r="I63" s="28">
        <f>Traitement!F65</f>
        <v>0</v>
      </c>
      <c r="J63" s="3"/>
      <c r="K63" s="4"/>
      <c r="L63" s="4"/>
      <c r="M63" s="21"/>
      <c r="N63" s="1"/>
    </row>
    <row r="64" spans="1:14" ht="15" thickBot="1" x14ac:dyDescent="0.35">
      <c r="A64" s="1"/>
      <c r="B64" s="20">
        <v>61</v>
      </c>
      <c r="C64" s="51"/>
      <c r="D64" s="51"/>
      <c r="E64" s="13">
        <f>ROUNDUP(H64/0.68,0)</f>
        <v>0</v>
      </c>
      <c r="F64" s="50">
        <f>Traitement!D66</f>
        <v>0</v>
      </c>
      <c r="G64" s="15">
        <f t="shared" si="0"/>
        <v>0</v>
      </c>
      <c r="H64" s="8">
        <f>Traitement!E66</f>
        <v>0</v>
      </c>
      <c r="I64" s="28">
        <f>Traitement!F66</f>
        <v>0</v>
      </c>
      <c r="J64" s="3"/>
      <c r="K64" s="4"/>
      <c r="L64" s="4"/>
      <c r="M64" s="21"/>
      <c r="N64" s="1"/>
    </row>
    <row r="65" spans="1:14" ht="15" thickBot="1" x14ac:dyDescent="0.35">
      <c r="A65" s="1"/>
      <c r="B65" s="20">
        <v>62</v>
      </c>
      <c r="C65" s="51"/>
      <c r="D65" s="51"/>
      <c r="E65" s="13">
        <f>ROUNDUP(H65/0.68,0)</f>
        <v>0</v>
      </c>
      <c r="F65" s="50">
        <f>Traitement!D67</f>
        <v>0</v>
      </c>
      <c r="G65" s="15">
        <f t="shared" si="0"/>
        <v>0</v>
      </c>
      <c r="H65" s="8">
        <f>Traitement!E67</f>
        <v>0</v>
      </c>
      <c r="I65" s="28">
        <f>Traitement!F67</f>
        <v>0</v>
      </c>
      <c r="J65" s="3"/>
      <c r="K65" s="4"/>
      <c r="L65" s="4"/>
      <c r="M65" s="21"/>
      <c r="N65" s="1"/>
    </row>
    <row r="66" spans="1:14" ht="15" thickBot="1" x14ac:dyDescent="0.35">
      <c r="A66" s="1"/>
      <c r="B66" s="20">
        <v>63</v>
      </c>
      <c r="C66" s="51"/>
      <c r="D66" s="51"/>
      <c r="E66" s="13">
        <f>ROUNDUP(H66/0.68,0)</f>
        <v>0</v>
      </c>
      <c r="F66" s="50">
        <f>Traitement!D68</f>
        <v>0</v>
      </c>
      <c r="G66" s="15">
        <f t="shared" si="0"/>
        <v>0</v>
      </c>
      <c r="H66" s="8">
        <f>Traitement!E68</f>
        <v>0</v>
      </c>
      <c r="I66" s="28">
        <f>Traitement!F68</f>
        <v>0</v>
      </c>
      <c r="J66" s="3"/>
      <c r="K66" s="4"/>
      <c r="L66" s="4"/>
      <c r="M66" s="21"/>
      <c r="N66" s="1"/>
    </row>
    <row r="67" spans="1:14" ht="15" thickBot="1" x14ac:dyDescent="0.35">
      <c r="A67" s="1"/>
      <c r="B67" s="20">
        <v>64</v>
      </c>
      <c r="C67" s="51"/>
      <c r="D67" s="51"/>
      <c r="E67" s="13">
        <f>ROUNDUP(H67/0.68,0)</f>
        <v>0</v>
      </c>
      <c r="F67" s="50">
        <f>Traitement!D69</f>
        <v>0</v>
      </c>
      <c r="G67" s="15">
        <f t="shared" si="0"/>
        <v>0</v>
      </c>
      <c r="H67" s="8">
        <f>Traitement!E69</f>
        <v>0</v>
      </c>
      <c r="I67" s="28">
        <f>Traitement!F69</f>
        <v>0</v>
      </c>
      <c r="J67" s="3"/>
      <c r="K67" s="4"/>
      <c r="L67" s="4"/>
      <c r="M67" s="21"/>
      <c r="N67" s="1"/>
    </row>
    <row r="68" spans="1:14" ht="15" thickBot="1" x14ac:dyDescent="0.35">
      <c r="A68" s="1"/>
      <c r="B68" s="20">
        <v>65</v>
      </c>
      <c r="C68" s="51"/>
      <c r="D68" s="51"/>
      <c r="E68" s="13">
        <f>ROUNDUP(H68/0.68,0)</f>
        <v>0</v>
      </c>
      <c r="F68" s="50">
        <f>Traitement!D70</f>
        <v>0</v>
      </c>
      <c r="G68" s="15">
        <f t="shared" ref="G68:G72" si="1">F68*E68</f>
        <v>0</v>
      </c>
      <c r="H68" s="8">
        <f>Traitement!E70</f>
        <v>0</v>
      </c>
      <c r="I68" s="28">
        <f>Traitement!F70</f>
        <v>0</v>
      </c>
      <c r="J68" s="3"/>
      <c r="K68" s="4"/>
      <c r="L68" s="4"/>
      <c r="M68" s="21"/>
      <c r="N68" s="1"/>
    </row>
    <row r="69" spans="1:14" ht="15" thickBot="1" x14ac:dyDescent="0.35">
      <c r="A69" s="1"/>
      <c r="B69" s="20">
        <v>66</v>
      </c>
      <c r="C69" s="51"/>
      <c r="D69" s="51"/>
      <c r="E69" s="13">
        <f>ROUNDUP(H69/0.68,0)</f>
        <v>0</v>
      </c>
      <c r="F69" s="50">
        <f>Traitement!D71</f>
        <v>0</v>
      </c>
      <c r="G69" s="15">
        <f t="shared" si="1"/>
        <v>0</v>
      </c>
      <c r="H69" s="8">
        <f>Traitement!E71</f>
        <v>0</v>
      </c>
      <c r="I69" s="28">
        <f>Traitement!F71</f>
        <v>0</v>
      </c>
      <c r="J69" s="3"/>
      <c r="K69" s="4"/>
      <c r="L69" s="4"/>
      <c r="M69" s="21"/>
      <c r="N69" s="1"/>
    </row>
    <row r="70" spans="1:14" ht="15" thickBot="1" x14ac:dyDescent="0.35">
      <c r="A70" s="1"/>
      <c r="B70" s="20">
        <v>67</v>
      </c>
      <c r="C70" s="51"/>
      <c r="D70" s="51"/>
      <c r="E70" s="13">
        <f>ROUNDUP(H70/0.68,0)</f>
        <v>0</v>
      </c>
      <c r="F70" s="50">
        <f>Traitement!D72</f>
        <v>0</v>
      </c>
      <c r="G70" s="15">
        <f t="shared" si="1"/>
        <v>0</v>
      </c>
      <c r="H70" s="8">
        <f>Traitement!E72</f>
        <v>0</v>
      </c>
      <c r="I70" s="28">
        <f>Traitement!F72</f>
        <v>0</v>
      </c>
      <c r="J70" s="3"/>
      <c r="K70" s="4"/>
      <c r="L70" s="4"/>
      <c r="M70" s="21"/>
      <c r="N70" s="1"/>
    </row>
    <row r="71" spans="1:14" ht="15" thickBot="1" x14ac:dyDescent="0.35">
      <c r="A71" s="1"/>
      <c r="B71" s="20">
        <v>68</v>
      </c>
      <c r="C71" s="51"/>
      <c r="D71" s="51"/>
      <c r="E71" s="13">
        <f>ROUNDUP(H71/0.68,0)</f>
        <v>0</v>
      </c>
      <c r="F71" s="50">
        <f>Traitement!D73</f>
        <v>0</v>
      </c>
      <c r="G71" s="15">
        <f t="shared" si="1"/>
        <v>0</v>
      </c>
      <c r="H71" s="8">
        <f>Traitement!E73</f>
        <v>0</v>
      </c>
      <c r="I71" s="28">
        <f>Traitement!F73</f>
        <v>0</v>
      </c>
      <c r="J71" s="3"/>
      <c r="K71" s="4"/>
      <c r="L71" s="4"/>
      <c r="M71" s="21"/>
      <c r="N71" s="1"/>
    </row>
    <row r="72" spans="1:14" ht="15" thickBot="1" x14ac:dyDescent="0.35">
      <c r="A72" s="1"/>
      <c r="B72" s="22">
        <v>69</v>
      </c>
      <c r="C72" s="51"/>
      <c r="D72" s="51"/>
      <c r="E72" s="13">
        <f>ROUNDUP(H72/0.68,0)</f>
        <v>0</v>
      </c>
      <c r="F72" s="50">
        <f>Traitement!D74</f>
        <v>0</v>
      </c>
      <c r="G72" s="23">
        <f t="shared" si="1"/>
        <v>0</v>
      </c>
      <c r="H72" s="27">
        <f>Traitement!E74</f>
        <v>0</v>
      </c>
      <c r="I72" s="29">
        <f>Traitement!F74</f>
        <v>0</v>
      </c>
      <c r="J72" s="24"/>
      <c r="K72" s="25"/>
      <c r="L72" s="25"/>
      <c r="M72" s="26"/>
      <c r="N72" s="1"/>
    </row>
    <row r="73" spans="1:14" ht="15" thickTop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</sheetData>
  <mergeCells count="5">
    <mergeCell ref="D2:M2"/>
    <mergeCell ref="L3:M3"/>
    <mergeCell ref="J4:J5"/>
    <mergeCell ref="K4:K5"/>
    <mergeCell ref="L4:M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73"/>
  <sheetViews>
    <sheetView workbookViewId="0">
      <selection activeCell="C4" sqref="C4"/>
    </sheetView>
  </sheetViews>
  <sheetFormatPr baseColWidth="10" defaultRowHeight="14.4" x14ac:dyDescent="0.3"/>
  <cols>
    <col min="1" max="1" width="10.77734375" customWidth="1"/>
    <col min="2" max="2" width="6.77734375" customWidth="1"/>
    <col min="3" max="11" width="10.77734375" customWidth="1"/>
  </cols>
  <sheetData>
    <row r="1" spans="1:14" ht="1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7.200000000000003" thickBot="1" x14ac:dyDescent="0.75">
      <c r="A2" s="1"/>
      <c r="B2" s="1"/>
      <c r="C2" s="1"/>
      <c r="D2" s="36">
        <v>0.69</v>
      </c>
      <c r="E2" s="37"/>
      <c r="F2" s="37"/>
      <c r="G2" s="37"/>
      <c r="H2" s="37"/>
      <c r="I2" s="37"/>
      <c r="J2" s="37"/>
      <c r="K2" s="37"/>
      <c r="L2" s="37"/>
      <c r="M2" s="38"/>
      <c r="N2" s="1"/>
    </row>
    <row r="3" spans="1:14" ht="28.05" customHeight="1" thickTop="1" thickBot="1" x14ac:dyDescent="0.35">
      <c r="A3" s="1"/>
      <c r="B3" s="17" t="s">
        <v>0</v>
      </c>
      <c r="C3" s="48" t="s">
        <v>1</v>
      </c>
      <c r="D3" s="48" t="s">
        <v>8</v>
      </c>
      <c r="E3" s="49" t="s">
        <v>3</v>
      </c>
      <c r="F3" s="48" t="s">
        <v>2</v>
      </c>
      <c r="G3" s="18" t="s">
        <v>4</v>
      </c>
      <c r="H3" s="18" t="s">
        <v>52</v>
      </c>
      <c r="I3" s="18" t="s">
        <v>53</v>
      </c>
      <c r="J3" s="18" t="s">
        <v>54</v>
      </c>
      <c r="K3" s="18" t="s">
        <v>5</v>
      </c>
      <c r="L3" s="39" t="s">
        <v>56</v>
      </c>
      <c r="M3" s="39"/>
      <c r="N3" s="1"/>
    </row>
    <row r="4" spans="1:14" ht="15.6" thickTop="1" thickBot="1" x14ac:dyDescent="0.35">
      <c r="A4" s="1"/>
      <c r="B4" s="19">
        <v>1</v>
      </c>
      <c r="C4" s="51" t="s">
        <v>32</v>
      </c>
      <c r="D4" s="51">
        <v>1281758131</v>
      </c>
      <c r="E4" s="13">
        <f>ROUNDUP(H4/0.69,0)</f>
        <v>1812</v>
      </c>
      <c r="F4" s="50">
        <f>Traitement!D6</f>
        <v>1</v>
      </c>
      <c r="G4" s="14">
        <f t="shared" ref="G4:G67" si="0">F4*E4</f>
        <v>1812</v>
      </c>
      <c r="H4" s="8">
        <f>Traitement!E6</f>
        <v>1250</v>
      </c>
      <c r="I4" s="28">
        <f>Traitement!F6</f>
        <v>1250</v>
      </c>
      <c r="J4" s="40">
        <f>SUM(I4:I72)</f>
        <v>2715</v>
      </c>
      <c r="K4" s="40">
        <f>SUM(G4:G72)</f>
        <v>3955</v>
      </c>
      <c r="L4" s="41">
        <f>J4/0.69</f>
        <v>3934.7826086956525</v>
      </c>
      <c r="M4" s="42"/>
      <c r="N4" s="1"/>
    </row>
    <row r="5" spans="1:14" ht="15" thickBot="1" x14ac:dyDescent="0.35">
      <c r="A5" s="1"/>
      <c r="B5" s="20">
        <v>2</v>
      </c>
      <c r="C5" s="51" t="s">
        <v>33</v>
      </c>
      <c r="D5" s="51">
        <v>1281758133</v>
      </c>
      <c r="E5" s="13">
        <f>ROUNDUP(H5/0.69,0)</f>
        <v>54</v>
      </c>
      <c r="F5" s="50">
        <f>Traitement!D7</f>
        <v>2</v>
      </c>
      <c r="G5" s="15">
        <f t="shared" si="0"/>
        <v>108</v>
      </c>
      <c r="H5" s="8">
        <f>Traitement!E7</f>
        <v>37</v>
      </c>
      <c r="I5" s="28">
        <f>Traitement!F7</f>
        <v>74</v>
      </c>
      <c r="J5" s="34"/>
      <c r="K5" s="34"/>
      <c r="L5" s="35"/>
      <c r="M5" s="43"/>
      <c r="N5" s="1"/>
    </row>
    <row r="6" spans="1:14" ht="15" thickBot="1" x14ac:dyDescent="0.35">
      <c r="A6" s="1"/>
      <c r="B6" s="20">
        <v>3</v>
      </c>
      <c r="C6" s="51" t="s">
        <v>34</v>
      </c>
      <c r="D6" s="51">
        <v>1281758134</v>
      </c>
      <c r="E6" s="13">
        <f>ROUNDUP(H6/0.69,0)</f>
        <v>18</v>
      </c>
      <c r="F6" s="50">
        <f>Traitement!D8</f>
        <v>4</v>
      </c>
      <c r="G6" s="15">
        <f t="shared" si="0"/>
        <v>72</v>
      </c>
      <c r="H6" s="8">
        <f>Traitement!E8</f>
        <v>12</v>
      </c>
      <c r="I6" s="28">
        <f>Traitement!F8</f>
        <v>48</v>
      </c>
      <c r="J6" s="3"/>
      <c r="K6" s="4"/>
      <c r="L6" s="4"/>
      <c r="M6" s="21"/>
      <c r="N6" s="1"/>
    </row>
    <row r="7" spans="1:14" ht="15" thickBot="1" x14ac:dyDescent="0.35">
      <c r="A7" s="1"/>
      <c r="B7" s="20">
        <v>4</v>
      </c>
      <c r="C7" s="51" t="s">
        <v>35</v>
      </c>
      <c r="D7" s="51">
        <v>1281758141</v>
      </c>
      <c r="E7" s="13">
        <f>ROUNDUP(H7/0.69,0)</f>
        <v>66</v>
      </c>
      <c r="F7" s="50">
        <f>Traitement!D9</f>
        <v>2</v>
      </c>
      <c r="G7" s="15">
        <f t="shared" si="0"/>
        <v>132</v>
      </c>
      <c r="H7" s="8">
        <f>Traitement!E9</f>
        <v>45</v>
      </c>
      <c r="I7" s="28">
        <f>Traitement!F9</f>
        <v>90</v>
      </c>
      <c r="J7" s="3"/>
      <c r="K7" s="4"/>
      <c r="L7" s="4"/>
      <c r="M7" s="21"/>
      <c r="N7" s="1"/>
    </row>
    <row r="8" spans="1:14" ht="15" thickBot="1" x14ac:dyDescent="0.35">
      <c r="A8" s="1"/>
      <c r="B8" s="20">
        <v>5</v>
      </c>
      <c r="C8" s="51" t="s">
        <v>36</v>
      </c>
      <c r="D8" s="51">
        <v>1281758142</v>
      </c>
      <c r="E8" s="13">
        <f>ROUNDUP(H8/0.69,0)</f>
        <v>51</v>
      </c>
      <c r="F8" s="50">
        <f>Traitement!D10</f>
        <v>4</v>
      </c>
      <c r="G8" s="15">
        <f t="shared" si="0"/>
        <v>204</v>
      </c>
      <c r="H8" s="8">
        <f>Traitement!E10</f>
        <v>35</v>
      </c>
      <c r="I8" s="28">
        <f>Traitement!F10</f>
        <v>140</v>
      </c>
      <c r="J8" s="3"/>
      <c r="K8" s="4"/>
      <c r="L8" s="4"/>
      <c r="M8" s="21"/>
      <c r="N8" s="1"/>
    </row>
    <row r="9" spans="1:14" ht="15" thickBot="1" x14ac:dyDescent="0.35">
      <c r="A9" s="1"/>
      <c r="B9" s="20">
        <v>6</v>
      </c>
      <c r="C9" s="51" t="s">
        <v>37</v>
      </c>
      <c r="D9" s="51">
        <v>1281758143</v>
      </c>
      <c r="E9" s="13">
        <f>ROUNDUP(H9/0.69,0)</f>
        <v>66</v>
      </c>
      <c r="F9" s="50">
        <f>Traitement!D11</f>
        <v>1</v>
      </c>
      <c r="G9" s="15">
        <f t="shared" si="0"/>
        <v>66</v>
      </c>
      <c r="H9" s="8">
        <f>Traitement!E11</f>
        <v>45</v>
      </c>
      <c r="I9" s="28">
        <f>Traitement!F11</f>
        <v>45</v>
      </c>
      <c r="J9" s="3"/>
      <c r="K9" s="4"/>
      <c r="L9" s="4"/>
      <c r="M9" s="21"/>
      <c r="N9" s="1"/>
    </row>
    <row r="10" spans="1:14" ht="15" thickBot="1" x14ac:dyDescent="0.35">
      <c r="A10" s="1"/>
      <c r="B10" s="20">
        <v>7</v>
      </c>
      <c r="C10" s="51" t="s">
        <v>38</v>
      </c>
      <c r="D10" s="51">
        <v>1281758144</v>
      </c>
      <c r="E10" s="13">
        <f>ROUNDUP(H10/0.69,0)</f>
        <v>182</v>
      </c>
      <c r="F10" s="50">
        <f>Traitement!D12</f>
        <v>1</v>
      </c>
      <c r="G10" s="15">
        <f t="shared" si="0"/>
        <v>182</v>
      </c>
      <c r="H10" s="8">
        <f>Traitement!E12</f>
        <v>125</v>
      </c>
      <c r="I10" s="28">
        <f>Traitement!F12</f>
        <v>125</v>
      </c>
      <c r="J10" s="3"/>
      <c r="K10" s="4"/>
      <c r="L10" s="4"/>
      <c r="M10" s="21"/>
      <c r="N10" s="1"/>
    </row>
    <row r="11" spans="1:14" ht="15" thickBot="1" x14ac:dyDescent="0.35">
      <c r="A11" s="1"/>
      <c r="B11" s="20">
        <v>8</v>
      </c>
      <c r="C11" s="51" t="s">
        <v>39</v>
      </c>
      <c r="D11" s="51">
        <v>1281758145</v>
      </c>
      <c r="E11" s="13">
        <f>ROUNDUP(H11/0.69,0)</f>
        <v>116</v>
      </c>
      <c r="F11" s="50">
        <f>Traitement!D13</f>
        <v>1</v>
      </c>
      <c r="G11" s="15">
        <f t="shared" si="0"/>
        <v>116</v>
      </c>
      <c r="H11" s="8">
        <f>Traitement!E13</f>
        <v>80</v>
      </c>
      <c r="I11" s="28">
        <f>Traitement!F13</f>
        <v>80</v>
      </c>
      <c r="J11" s="3"/>
      <c r="K11" s="4"/>
      <c r="L11" s="4"/>
      <c r="M11" s="21"/>
      <c r="N11" s="1"/>
    </row>
    <row r="12" spans="1:14" ht="15" thickBot="1" x14ac:dyDescent="0.35">
      <c r="A12" s="1"/>
      <c r="B12" s="20">
        <v>9</v>
      </c>
      <c r="C12" s="51" t="s">
        <v>33</v>
      </c>
      <c r="D12" s="51">
        <v>1281758147</v>
      </c>
      <c r="E12" s="13">
        <f>ROUNDUP(H12/0.69,0)</f>
        <v>54</v>
      </c>
      <c r="F12" s="50">
        <f>Traitement!D14</f>
        <v>2</v>
      </c>
      <c r="G12" s="15">
        <f t="shared" si="0"/>
        <v>108</v>
      </c>
      <c r="H12" s="8">
        <f>Traitement!E14</f>
        <v>37</v>
      </c>
      <c r="I12" s="28">
        <f>Traitement!F14</f>
        <v>74</v>
      </c>
      <c r="J12" s="3"/>
      <c r="K12" s="4"/>
      <c r="L12" s="4"/>
      <c r="M12" s="21"/>
      <c r="N12" s="1"/>
    </row>
    <row r="13" spans="1:14" ht="15" thickBot="1" x14ac:dyDescent="0.35">
      <c r="A13" s="1"/>
      <c r="B13" s="20">
        <v>10</v>
      </c>
      <c r="C13" s="51" t="s">
        <v>40</v>
      </c>
      <c r="D13" s="51">
        <v>1281758148</v>
      </c>
      <c r="E13" s="13">
        <f>ROUNDUP(H13/0.69,0)</f>
        <v>44</v>
      </c>
      <c r="F13" s="50">
        <f>Traitement!D15</f>
        <v>1</v>
      </c>
      <c r="G13" s="15">
        <f t="shared" si="0"/>
        <v>44</v>
      </c>
      <c r="H13" s="8">
        <f>Traitement!E15</f>
        <v>30</v>
      </c>
      <c r="I13" s="28">
        <f>Traitement!F15</f>
        <v>30</v>
      </c>
      <c r="J13" s="3"/>
      <c r="K13" s="4"/>
      <c r="L13" s="4"/>
      <c r="M13" s="21"/>
      <c r="N13" s="1"/>
    </row>
    <row r="14" spans="1:14" ht="15" thickBot="1" x14ac:dyDescent="0.35">
      <c r="A14" s="1"/>
      <c r="B14" s="20">
        <v>11</v>
      </c>
      <c r="C14" s="51" t="s">
        <v>41</v>
      </c>
      <c r="D14" s="51">
        <v>1281758149</v>
      </c>
      <c r="E14" s="13">
        <f>ROUNDUP(H14/0.69,0)</f>
        <v>44</v>
      </c>
      <c r="F14" s="50">
        <f>Traitement!D16</f>
        <v>1</v>
      </c>
      <c r="G14" s="15">
        <f t="shared" si="0"/>
        <v>44</v>
      </c>
      <c r="H14" s="8">
        <f>Traitement!E16</f>
        <v>30</v>
      </c>
      <c r="I14" s="28">
        <f>Traitement!F16</f>
        <v>30</v>
      </c>
      <c r="J14" s="3"/>
      <c r="K14" s="4"/>
      <c r="L14" s="4"/>
      <c r="M14" s="21"/>
      <c r="N14" s="1"/>
    </row>
    <row r="15" spans="1:14" ht="15" thickBot="1" x14ac:dyDescent="0.35">
      <c r="A15" s="1"/>
      <c r="B15" s="20">
        <v>12</v>
      </c>
      <c r="C15" s="51" t="s">
        <v>42</v>
      </c>
      <c r="D15" s="51">
        <v>1281758152</v>
      </c>
      <c r="E15" s="13">
        <f>ROUNDUP(H15/0.69,0)</f>
        <v>73</v>
      </c>
      <c r="F15" s="50">
        <f>Traitement!D17</f>
        <v>1</v>
      </c>
      <c r="G15" s="15">
        <f t="shared" si="0"/>
        <v>73</v>
      </c>
      <c r="H15" s="8">
        <f>Traitement!E17</f>
        <v>50</v>
      </c>
      <c r="I15" s="28">
        <f>Traitement!F17</f>
        <v>50</v>
      </c>
      <c r="J15" s="3"/>
      <c r="K15" s="4"/>
      <c r="L15" s="4"/>
      <c r="M15" s="21"/>
      <c r="N15" s="1"/>
    </row>
    <row r="16" spans="1:14" ht="15" thickBot="1" x14ac:dyDescent="0.35">
      <c r="A16" s="1"/>
      <c r="B16" s="20">
        <v>13</v>
      </c>
      <c r="C16" s="51" t="s">
        <v>43</v>
      </c>
      <c r="D16" s="51">
        <v>1281758162</v>
      </c>
      <c r="E16" s="13">
        <f>ROUNDUP(H16/0.69,0)</f>
        <v>37</v>
      </c>
      <c r="F16" s="50">
        <f>Traitement!D18</f>
        <v>8</v>
      </c>
      <c r="G16" s="15">
        <f t="shared" si="0"/>
        <v>296</v>
      </c>
      <c r="H16" s="8">
        <f>Traitement!E18</f>
        <v>25</v>
      </c>
      <c r="I16" s="28">
        <f>Traitement!F18</f>
        <v>200</v>
      </c>
      <c r="J16" s="3"/>
      <c r="K16" s="4"/>
      <c r="L16" s="4"/>
      <c r="M16" s="21"/>
      <c r="N16" s="1"/>
    </row>
    <row r="17" spans="1:14" ht="15" thickBot="1" x14ac:dyDescent="0.35">
      <c r="A17" s="1"/>
      <c r="B17" s="20">
        <v>14</v>
      </c>
      <c r="C17" s="51" t="s">
        <v>44</v>
      </c>
      <c r="D17" s="51">
        <v>1281758163</v>
      </c>
      <c r="E17" s="13">
        <f>ROUNDUP(H17/0.69,0)</f>
        <v>19</v>
      </c>
      <c r="F17" s="50">
        <f>Traitement!D19</f>
        <v>8</v>
      </c>
      <c r="G17" s="15">
        <f t="shared" si="0"/>
        <v>152</v>
      </c>
      <c r="H17" s="8">
        <f>Traitement!E19</f>
        <v>13</v>
      </c>
      <c r="I17" s="28">
        <f>Traitement!F19</f>
        <v>104</v>
      </c>
      <c r="J17" s="3"/>
      <c r="K17" s="4"/>
      <c r="L17" s="4"/>
      <c r="M17" s="21"/>
      <c r="N17" s="1"/>
    </row>
    <row r="18" spans="1:14" ht="15" thickBot="1" x14ac:dyDescent="0.35">
      <c r="A18" s="1"/>
      <c r="B18" s="20">
        <v>15</v>
      </c>
      <c r="C18" s="51" t="s">
        <v>45</v>
      </c>
      <c r="D18" s="51">
        <v>1281758182</v>
      </c>
      <c r="E18" s="13">
        <f>ROUNDUP(H18/0.69,0)</f>
        <v>58</v>
      </c>
      <c r="F18" s="50">
        <f>Traitement!D20</f>
        <v>1</v>
      </c>
      <c r="G18" s="15">
        <f t="shared" si="0"/>
        <v>58</v>
      </c>
      <c r="H18" s="8">
        <f>Traitement!E20</f>
        <v>40</v>
      </c>
      <c r="I18" s="28">
        <f>Traitement!F20</f>
        <v>40</v>
      </c>
      <c r="J18" s="3"/>
      <c r="K18" s="4"/>
      <c r="L18" s="4"/>
      <c r="M18" s="21"/>
      <c r="N18" s="1"/>
    </row>
    <row r="19" spans="1:14" ht="15" thickBot="1" x14ac:dyDescent="0.35">
      <c r="A19" s="1"/>
      <c r="B19" s="20">
        <v>16</v>
      </c>
      <c r="C19" s="51" t="s">
        <v>46</v>
      </c>
      <c r="D19" s="51">
        <v>1281758183</v>
      </c>
      <c r="E19" s="13">
        <f>ROUNDUP(H19/0.69,0)</f>
        <v>73</v>
      </c>
      <c r="F19" s="50">
        <f>Traitement!D21</f>
        <v>1</v>
      </c>
      <c r="G19" s="15">
        <f t="shared" si="0"/>
        <v>73</v>
      </c>
      <c r="H19" s="8">
        <f>Traitement!E21</f>
        <v>50</v>
      </c>
      <c r="I19" s="28">
        <f>Traitement!F21</f>
        <v>50</v>
      </c>
      <c r="J19" s="3"/>
      <c r="K19" s="4"/>
      <c r="L19" s="4"/>
      <c r="M19" s="21"/>
      <c r="N19" s="1"/>
    </row>
    <row r="20" spans="1:14" ht="15" thickBot="1" x14ac:dyDescent="0.35">
      <c r="A20" s="1"/>
      <c r="B20" s="20">
        <v>17</v>
      </c>
      <c r="C20" s="51" t="s">
        <v>47</v>
      </c>
      <c r="D20" s="51">
        <v>1281758185</v>
      </c>
      <c r="E20" s="13">
        <f>ROUNDUP(H20/0.69,0)</f>
        <v>51</v>
      </c>
      <c r="F20" s="50">
        <f>Traitement!D22</f>
        <v>2</v>
      </c>
      <c r="G20" s="15">
        <f t="shared" si="0"/>
        <v>102</v>
      </c>
      <c r="H20" s="8">
        <f>Traitement!E22</f>
        <v>35</v>
      </c>
      <c r="I20" s="28">
        <f>Traitement!F22</f>
        <v>70</v>
      </c>
      <c r="J20" s="3"/>
      <c r="K20" s="4"/>
      <c r="L20" s="4"/>
      <c r="M20" s="21"/>
      <c r="N20" s="1"/>
    </row>
    <row r="21" spans="1:14" ht="15" thickBot="1" x14ac:dyDescent="0.35">
      <c r="A21" s="1"/>
      <c r="B21" s="20">
        <v>18</v>
      </c>
      <c r="C21" s="51" t="s">
        <v>48</v>
      </c>
      <c r="D21" s="51">
        <v>1281758186</v>
      </c>
      <c r="E21" s="13">
        <f>ROUNDUP(H21/0.69,0)</f>
        <v>44</v>
      </c>
      <c r="F21" s="50">
        <f>Traitement!D23</f>
        <v>2</v>
      </c>
      <c r="G21" s="15">
        <f t="shared" si="0"/>
        <v>88</v>
      </c>
      <c r="H21" s="8">
        <f>Traitement!E23</f>
        <v>30</v>
      </c>
      <c r="I21" s="28">
        <f>Traitement!F23</f>
        <v>60</v>
      </c>
      <c r="J21" s="3"/>
      <c r="K21" s="4"/>
      <c r="L21" s="4"/>
      <c r="M21" s="21"/>
      <c r="N21" s="1"/>
    </row>
    <row r="22" spans="1:14" ht="15" thickBot="1" x14ac:dyDescent="0.35">
      <c r="A22" s="1"/>
      <c r="B22" s="20">
        <v>19</v>
      </c>
      <c r="C22" s="51" t="s">
        <v>33</v>
      </c>
      <c r="D22" s="51">
        <v>1281758187</v>
      </c>
      <c r="E22" s="13">
        <f>ROUNDUP(H22/0.69,0)</f>
        <v>167</v>
      </c>
      <c r="F22" s="50">
        <f>Traitement!D24</f>
        <v>1</v>
      </c>
      <c r="G22" s="15">
        <f t="shared" si="0"/>
        <v>167</v>
      </c>
      <c r="H22" s="8">
        <f>Traitement!E24</f>
        <v>115</v>
      </c>
      <c r="I22" s="28">
        <f>Traitement!F24</f>
        <v>115</v>
      </c>
      <c r="J22" s="3"/>
      <c r="K22" s="4"/>
      <c r="L22" s="4"/>
      <c r="M22" s="21"/>
      <c r="N22" s="1"/>
    </row>
    <row r="23" spans="1:14" ht="15" thickBot="1" x14ac:dyDescent="0.35">
      <c r="A23" s="1"/>
      <c r="B23" s="20">
        <v>20</v>
      </c>
      <c r="C23" s="51" t="s">
        <v>49</v>
      </c>
      <c r="D23" s="51">
        <v>1281758188</v>
      </c>
      <c r="E23" s="13">
        <f>ROUNDUP(H23/0.69,0)</f>
        <v>58</v>
      </c>
      <c r="F23" s="50">
        <f>Traitement!D25</f>
        <v>1</v>
      </c>
      <c r="G23" s="15">
        <f t="shared" si="0"/>
        <v>58</v>
      </c>
      <c r="H23" s="8">
        <f>Traitement!E25</f>
        <v>40</v>
      </c>
      <c r="I23" s="28">
        <f>Traitement!F25</f>
        <v>40</v>
      </c>
      <c r="J23" s="3"/>
      <c r="K23" s="4"/>
      <c r="L23" s="4"/>
      <c r="M23" s="21"/>
      <c r="N23" s="1"/>
    </row>
    <row r="24" spans="1:14" ht="15" thickBot="1" x14ac:dyDescent="0.35">
      <c r="A24" s="1"/>
      <c r="B24" s="20">
        <v>21</v>
      </c>
      <c r="C24" s="51"/>
      <c r="D24" s="51"/>
      <c r="E24" s="13">
        <f>ROUNDUP(H24/0.69,0)</f>
        <v>0</v>
      </c>
      <c r="F24" s="50">
        <f>Traitement!D26</f>
        <v>0</v>
      </c>
      <c r="G24" s="15">
        <f t="shared" si="0"/>
        <v>0</v>
      </c>
      <c r="H24" s="8">
        <f>Traitement!E26</f>
        <v>0</v>
      </c>
      <c r="I24" s="28">
        <f>Traitement!F26</f>
        <v>0</v>
      </c>
      <c r="J24" s="3"/>
      <c r="K24" s="4"/>
      <c r="L24" s="4"/>
      <c r="M24" s="21"/>
      <c r="N24" s="1"/>
    </row>
    <row r="25" spans="1:14" ht="15" thickBot="1" x14ac:dyDescent="0.35">
      <c r="A25" s="1"/>
      <c r="B25" s="20">
        <v>22</v>
      </c>
      <c r="C25" s="51"/>
      <c r="D25" s="51"/>
      <c r="E25" s="13">
        <f>ROUNDUP(H25/0.69,0)</f>
        <v>0</v>
      </c>
      <c r="F25" s="50">
        <f>Traitement!D27</f>
        <v>0</v>
      </c>
      <c r="G25" s="15">
        <f t="shared" si="0"/>
        <v>0</v>
      </c>
      <c r="H25" s="8">
        <f>Traitement!E27</f>
        <v>0</v>
      </c>
      <c r="I25" s="28">
        <f>Traitement!F27</f>
        <v>0</v>
      </c>
      <c r="J25" s="3"/>
      <c r="K25" s="4"/>
      <c r="L25" s="4"/>
      <c r="M25" s="21"/>
      <c r="N25" s="1"/>
    </row>
    <row r="26" spans="1:14" ht="15" thickBot="1" x14ac:dyDescent="0.35">
      <c r="A26" s="1"/>
      <c r="B26" s="20">
        <v>23</v>
      </c>
      <c r="C26" s="51"/>
      <c r="D26" s="51"/>
      <c r="E26" s="13">
        <f>ROUNDUP(H26/0.69,0)</f>
        <v>0</v>
      </c>
      <c r="F26" s="50">
        <f>Traitement!D28</f>
        <v>0</v>
      </c>
      <c r="G26" s="15">
        <f t="shared" si="0"/>
        <v>0</v>
      </c>
      <c r="H26" s="8">
        <f>Traitement!E28</f>
        <v>0</v>
      </c>
      <c r="I26" s="28">
        <f>Traitement!F28</f>
        <v>0</v>
      </c>
      <c r="J26" s="3"/>
      <c r="K26" s="4"/>
      <c r="L26" s="4"/>
      <c r="M26" s="21"/>
      <c r="N26" s="1"/>
    </row>
    <row r="27" spans="1:14" ht="15" thickBot="1" x14ac:dyDescent="0.35">
      <c r="A27" s="1"/>
      <c r="B27" s="20">
        <v>24</v>
      </c>
      <c r="C27" s="51"/>
      <c r="D27" s="51"/>
      <c r="E27" s="13">
        <f>ROUNDUP(H27/0.69,0)</f>
        <v>0</v>
      </c>
      <c r="F27" s="50">
        <f>Traitement!D29</f>
        <v>0</v>
      </c>
      <c r="G27" s="15">
        <f t="shared" si="0"/>
        <v>0</v>
      </c>
      <c r="H27" s="8">
        <f>Traitement!E29</f>
        <v>0</v>
      </c>
      <c r="I27" s="28">
        <f>Traitement!F29</f>
        <v>0</v>
      </c>
      <c r="J27" s="3"/>
      <c r="K27" s="4"/>
      <c r="L27" s="4"/>
      <c r="M27" s="21"/>
      <c r="N27" s="1"/>
    </row>
    <row r="28" spans="1:14" ht="15" thickBot="1" x14ac:dyDescent="0.35">
      <c r="A28" s="1"/>
      <c r="B28" s="20">
        <v>25</v>
      </c>
      <c r="C28" s="51"/>
      <c r="D28" s="51"/>
      <c r="E28" s="13">
        <f>ROUNDUP(H28/0.69,0)</f>
        <v>0</v>
      </c>
      <c r="F28" s="50">
        <f>Traitement!D30</f>
        <v>0</v>
      </c>
      <c r="G28" s="15">
        <f t="shared" si="0"/>
        <v>0</v>
      </c>
      <c r="H28" s="8">
        <f>Traitement!E30</f>
        <v>0</v>
      </c>
      <c r="I28" s="28">
        <f>Traitement!F30</f>
        <v>0</v>
      </c>
      <c r="J28" s="3"/>
      <c r="K28" s="4"/>
      <c r="L28" s="4"/>
      <c r="M28" s="21"/>
      <c r="N28" s="1"/>
    </row>
    <row r="29" spans="1:14" ht="15" thickBot="1" x14ac:dyDescent="0.35">
      <c r="A29" s="1"/>
      <c r="B29" s="20">
        <v>26</v>
      </c>
      <c r="C29" s="51"/>
      <c r="D29" s="51"/>
      <c r="E29" s="13">
        <f>ROUNDUP(H29/0.69,0)</f>
        <v>0</v>
      </c>
      <c r="F29" s="50">
        <f>Traitement!D31</f>
        <v>0</v>
      </c>
      <c r="G29" s="15">
        <f t="shared" si="0"/>
        <v>0</v>
      </c>
      <c r="H29" s="8">
        <f>Traitement!E31</f>
        <v>0</v>
      </c>
      <c r="I29" s="28">
        <f>Traitement!F31</f>
        <v>0</v>
      </c>
      <c r="J29" s="3"/>
      <c r="K29" s="4"/>
      <c r="L29" s="4"/>
      <c r="M29" s="21"/>
      <c r="N29" s="1"/>
    </row>
    <row r="30" spans="1:14" ht="15" thickBot="1" x14ac:dyDescent="0.35">
      <c r="A30" s="1"/>
      <c r="B30" s="20">
        <v>27</v>
      </c>
      <c r="C30" s="51"/>
      <c r="D30" s="51"/>
      <c r="E30" s="13">
        <f>ROUNDUP(H30/0.69,0)</f>
        <v>0</v>
      </c>
      <c r="F30" s="50">
        <f>Traitement!D32</f>
        <v>0</v>
      </c>
      <c r="G30" s="15">
        <f t="shared" si="0"/>
        <v>0</v>
      </c>
      <c r="H30" s="8">
        <f>Traitement!E32</f>
        <v>0</v>
      </c>
      <c r="I30" s="28">
        <f>Traitement!F32</f>
        <v>0</v>
      </c>
      <c r="J30" s="3"/>
      <c r="K30" s="4"/>
      <c r="L30" s="4"/>
      <c r="M30" s="21"/>
      <c r="N30" s="1"/>
    </row>
    <row r="31" spans="1:14" ht="15" thickBot="1" x14ac:dyDescent="0.35">
      <c r="A31" s="1"/>
      <c r="B31" s="20">
        <v>28</v>
      </c>
      <c r="C31" s="51"/>
      <c r="D31" s="51"/>
      <c r="E31" s="13">
        <f>ROUNDUP(H31/0.69,0)</f>
        <v>0</v>
      </c>
      <c r="F31" s="50">
        <f>Traitement!D33</f>
        <v>0</v>
      </c>
      <c r="G31" s="15">
        <f t="shared" si="0"/>
        <v>0</v>
      </c>
      <c r="H31" s="8">
        <f>Traitement!E33</f>
        <v>0</v>
      </c>
      <c r="I31" s="28">
        <f>Traitement!F33</f>
        <v>0</v>
      </c>
      <c r="J31" s="3"/>
      <c r="K31" s="4"/>
      <c r="L31" s="4"/>
      <c r="M31" s="21"/>
      <c r="N31" s="1"/>
    </row>
    <row r="32" spans="1:14" ht="15" thickBot="1" x14ac:dyDescent="0.35">
      <c r="A32" s="1"/>
      <c r="B32" s="20">
        <v>29</v>
      </c>
      <c r="C32" s="51"/>
      <c r="D32" s="51"/>
      <c r="E32" s="13">
        <f>ROUNDUP(H32/0.69,0)</f>
        <v>0</v>
      </c>
      <c r="F32" s="50">
        <f>Traitement!D34</f>
        <v>0</v>
      </c>
      <c r="G32" s="15">
        <f t="shared" si="0"/>
        <v>0</v>
      </c>
      <c r="H32" s="8">
        <f>Traitement!E34</f>
        <v>0</v>
      </c>
      <c r="I32" s="28">
        <f>Traitement!F34</f>
        <v>0</v>
      </c>
      <c r="J32" s="3"/>
      <c r="K32" s="4"/>
      <c r="L32" s="4"/>
      <c r="M32" s="21"/>
      <c r="N32" s="1"/>
    </row>
    <row r="33" spans="1:14" ht="15" thickBot="1" x14ac:dyDescent="0.35">
      <c r="A33" s="1"/>
      <c r="B33" s="20">
        <v>30</v>
      </c>
      <c r="C33" s="51"/>
      <c r="D33" s="51"/>
      <c r="E33" s="13">
        <f>ROUNDUP(H33/0.69,0)</f>
        <v>0</v>
      </c>
      <c r="F33" s="50">
        <f>Traitement!D35</f>
        <v>0</v>
      </c>
      <c r="G33" s="15">
        <f t="shared" si="0"/>
        <v>0</v>
      </c>
      <c r="H33" s="8">
        <f>Traitement!E35</f>
        <v>0</v>
      </c>
      <c r="I33" s="28">
        <f>Traitement!F35</f>
        <v>0</v>
      </c>
      <c r="J33" s="3"/>
      <c r="K33" s="4"/>
      <c r="L33" s="4"/>
      <c r="M33" s="21"/>
      <c r="N33" s="1"/>
    </row>
    <row r="34" spans="1:14" ht="15" thickBot="1" x14ac:dyDescent="0.35">
      <c r="A34" s="1"/>
      <c r="B34" s="20">
        <v>31</v>
      </c>
      <c r="C34" s="51"/>
      <c r="D34" s="51"/>
      <c r="E34" s="13">
        <f>ROUNDUP(H34/0.69,0)</f>
        <v>0</v>
      </c>
      <c r="F34" s="50">
        <f>Traitement!D36</f>
        <v>0</v>
      </c>
      <c r="G34" s="15">
        <f t="shared" si="0"/>
        <v>0</v>
      </c>
      <c r="H34" s="8">
        <f>Traitement!E36</f>
        <v>0</v>
      </c>
      <c r="I34" s="28">
        <f>Traitement!F36</f>
        <v>0</v>
      </c>
      <c r="J34" s="3"/>
      <c r="K34" s="4"/>
      <c r="L34" s="4"/>
      <c r="M34" s="21"/>
      <c r="N34" s="1"/>
    </row>
    <row r="35" spans="1:14" ht="15" thickBot="1" x14ac:dyDescent="0.35">
      <c r="A35" s="1"/>
      <c r="B35" s="20">
        <v>32</v>
      </c>
      <c r="C35" s="51"/>
      <c r="D35" s="51"/>
      <c r="E35" s="13">
        <f>ROUNDUP(H35/0.69,0)</f>
        <v>0</v>
      </c>
      <c r="F35" s="50">
        <f>Traitement!D37</f>
        <v>0</v>
      </c>
      <c r="G35" s="15">
        <f t="shared" si="0"/>
        <v>0</v>
      </c>
      <c r="H35" s="8">
        <f>Traitement!E37</f>
        <v>0</v>
      </c>
      <c r="I35" s="28">
        <f>Traitement!F37</f>
        <v>0</v>
      </c>
      <c r="J35" s="3"/>
      <c r="K35" s="4"/>
      <c r="L35" s="4"/>
      <c r="M35" s="21"/>
      <c r="N35" s="1"/>
    </row>
    <row r="36" spans="1:14" ht="15" thickBot="1" x14ac:dyDescent="0.35">
      <c r="A36" s="1"/>
      <c r="B36" s="20">
        <v>33</v>
      </c>
      <c r="C36" s="51"/>
      <c r="D36" s="51"/>
      <c r="E36" s="13">
        <f>ROUNDUP(H36/0.69,0)</f>
        <v>0</v>
      </c>
      <c r="F36" s="50">
        <f>Traitement!D38</f>
        <v>0</v>
      </c>
      <c r="G36" s="15">
        <f t="shared" si="0"/>
        <v>0</v>
      </c>
      <c r="H36" s="8">
        <f>Traitement!E38</f>
        <v>0</v>
      </c>
      <c r="I36" s="28">
        <f>Traitement!F38</f>
        <v>0</v>
      </c>
      <c r="J36" s="3"/>
      <c r="K36" s="4"/>
      <c r="L36" s="4"/>
      <c r="M36" s="21"/>
      <c r="N36" s="1"/>
    </row>
    <row r="37" spans="1:14" ht="15" thickBot="1" x14ac:dyDescent="0.35">
      <c r="A37" s="1"/>
      <c r="B37" s="20">
        <v>34</v>
      </c>
      <c r="C37" s="51"/>
      <c r="D37" s="51"/>
      <c r="E37" s="13">
        <f>ROUNDUP(H37/0.69,0)</f>
        <v>0</v>
      </c>
      <c r="F37" s="50">
        <f>Traitement!D39</f>
        <v>0</v>
      </c>
      <c r="G37" s="15">
        <f t="shared" si="0"/>
        <v>0</v>
      </c>
      <c r="H37" s="8">
        <f>Traitement!E39</f>
        <v>0</v>
      </c>
      <c r="I37" s="28">
        <f>Traitement!F39</f>
        <v>0</v>
      </c>
      <c r="J37" s="3"/>
      <c r="K37" s="4"/>
      <c r="L37" s="4"/>
      <c r="M37" s="21"/>
      <c r="N37" s="1"/>
    </row>
    <row r="38" spans="1:14" ht="15" thickBot="1" x14ac:dyDescent="0.35">
      <c r="A38" s="1"/>
      <c r="B38" s="20">
        <v>35</v>
      </c>
      <c r="C38" s="51"/>
      <c r="D38" s="51"/>
      <c r="E38" s="13">
        <f>ROUNDUP(H38/0.69,0)</f>
        <v>0</v>
      </c>
      <c r="F38" s="50">
        <f>Traitement!D40</f>
        <v>0</v>
      </c>
      <c r="G38" s="15">
        <f t="shared" si="0"/>
        <v>0</v>
      </c>
      <c r="H38" s="8">
        <f>Traitement!E40</f>
        <v>0</v>
      </c>
      <c r="I38" s="28">
        <f>Traitement!F40</f>
        <v>0</v>
      </c>
      <c r="J38" s="3"/>
      <c r="K38" s="4"/>
      <c r="L38" s="4"/>
      <c r="M38" s="21"/>
      <c r="N38" s="1"/>
    </row>
    <row r="39" spans="1:14" ht="15" thickBot="1" x14ac:dyDescent="0.35">
      <c r="A39" s="1"/>
      <c r="B39" s="20">
        <v>36</v>
      </c>
      <c r="C39" s="51"/>
      <c r="D39" s="51"/>
      <c r="E39" s="13">
        <f>ROUNDUP(H39/0.69,0)</f>
        <v>0</v>
      </c>
      <c r="F39" s="50">
        <f>Traitement!D41</f>
        <v>0</v>
      </c>
      <c r="G39" s="15">
        <f t="shared" si="0"/>
        <v>0</v>
      </c>
      <c r="H39" s="8">
        <f>Traitement!E41</f>
        <v>0</v>
      </c>
      <c r="I39" s="28">
        <f>Traitement!F41</f>
        <v>0</v>
      </c>
      <c r="J39" s="3"/>
      <c r="K39" s="4"/>
      <c r="L39" s="4"/>
      <c r="M39" s="21"/>
      <c r="N39" s="1"/>
    </row>
    <row r="40" spans="1:14" ht="15" thickBot="1" x14ac:dyDescent="0.35">
      <c r="A40" s="1"/>
      <c r="B40" s="20">
        <v>37</v>
      </c>
      <c r="C40" s="51"/>
      <c r="D40" s="51"/>
      <c r="E40" s="13">
        <f>ROUNDUP(H40/0.69,0)</f>
        <v>0</v>
      </c>
      <c r="F40" s="50">
        <f>Traitement!D42</f>
        <v>0</v>
      </c>
      <c r="G40" s="15">
        <f t="shared" si="0"/>
        <v>0</v>
      </c>
      <c r="H40" s="8">
        <f>Traitement!E42</f>
        <v>0</v>
      </c>
      <c r="I40" s="28">
        <f>Traitement!F42</f>
        <v>0</v>
      </c>
      <c r="J40" s="3"/>
      <c r="K40" s="4"/>
      <c r="L40" s="4"/>
      <c r="M40" s="21"/>
      <c r="N40" s="1"/>
    </row>
    <row r="41" spans="1:14" ht="15" thickBot="1" x14ac:dyDescent="0.35">
      <c r="A41" s="1"/>
      <c r="B41" s="20">
        <v>38</v>
      </c>
      <c r="C41" s="51"/>
      <c r="D41" s="51"/>
      <c r="E41" s="13">
        <f>ROUNDUP(H41/0.69,0)</f>
        <v>0</v>
      </c>
      <c r="F41" s="50">
        <f>Traitement!D43</f>
        <v>0</v>
      </c>
      <c r="G41" s="15">
        <f t="shared" si="0"/>
        <v>0</v>
      </c>
      <c r="H41" s="8">
        <f>Traitement!E43</f>
        <v>0</v>
      </c>
      <c r="I41" s="28">
        <f>Traitement!F43</f>
        <v>0</v>
      </c>
      <c r="J41" s="3"/>
      <c r="K41" s="4"/>
      <c r="L41" s="4"/>
      <c r="M41" s="21"/>
      <c r="N41" s="1"/>
    </row>
    <row r="42" spans="1:14" ht="15" thickBot="1" x14ac:dyDescent="0.35">
      <c r="A42" s="1"/>
      <c r="B42" s="20">
        <v>39</v>
      </c>
      <c r="C42" s="51"/>
      <c r="D42" s="51"/>
      <c r="E42" s="13">
        <f>ROUNDUP(H42/0.69,0)</f>
        <v>0</v>
      </c>
      <c r="F42" s="50">
        <f>Traitement!D44</f>
        <v>0</v>
      </c>
      <c r="G42" s="15">
        <f t="shared" si="0"/>
        <v>0</v>
      </c>
      <c r="H42" s="8">
        <f>Traitement!E44</f>
        <v>0</v>
      </c>
      <c r="I42" s="28">
        <f>Traitement!F44</f>
        <v>0</v>
      </c>
      <c r="J42" s="3"/>
      <c r="K42" s="4"/>
      <c r="L42" s="4"/>
      <c r="M42" s="21"/>
      <c r="N42" s="1"/>
    </row>
    <row r="43" spans="1:14" ht="15" thickBot="1" x14ac:dyDescent="0.35">
      <c r="A43" s="1"/>
      <c r="B43" s="20">
        <v>40</v>
      </c>
      <c r="C43" s="51"/>
      <c r="D43" s="51"/>
      <c r="E43" s="13">
        <f>ROUNDUP(H43/0.69,0)</f>
        <v>0</v>
      </c>
      <c r="F43" s="50">
        <f>Traitement!D45</f>
        <v>0</v>
      </c>
      <c r="G43" s="15">
        <f t="shared" si="0"/>
        <v>0</v>
      </c>
      <c r="H43" s="8">
        <f>Traitement!E45</f>
        <v>0</v>
      </c>
      <c r="I43" s="28">
        <f>Traitement!F45</f>
        <v>0</v>
      </c>
      <c r="J43" s="3"/>
      <c r="K43" s="4"/>
      <c r="L43" s="4"/>
      <c r="M43" s="21"/>
      <c r="N43" s="1"/>
    </row>
    <row r="44" spans="1:14" ht="15" thickBot="1" x14ac:dyDescent="0.35">
      <c r="A44" s="1"/>
      <c r="B44" s="20">
        <v>41</v>
      </c>
      <c r="C44" s="51"/>
      <c r="D44" s="51"/>
      <c r="E44" s="13">
        <f>ROUNDUP(H44/0.69,0)</f>
        <v>0</v>
      </c>
      <c r="F44" s="50">
        <f>Traitement!D46</f>
        <v>0</v>
      </c>
      <c r="G44" s="15">
        <f t="shared" si="0"/>
        <v>0</v>
      </c>
      <c r="H44" s="8">
        <f>Traitement!E46</f>
        <v>0</v>
      </c>
      <c r="I44" s="28">
        <f>Traitement!F46</f>
        <v>0</v>
      </c>
      <c r="J44" s="3"/>
      <c r="K44" s="4"/>
      <c r="L44" s="4"/>
      <c r="M44" s="21"/>
      <c r="N44" s="1"/>
    </row>
    <row r="45" spans="1:14" ht="15" thickBot="1" x14ac:dyDescent="0.35">
      <c r="A45" s="1"/>
      <c r="B45" s="20">
        <v>42</v>
      </c>
      <c r="C45" s="51"/>
      <c r="D45" s="51"/>
      <c r="E45" s="13">
        <f>ROUNDUP(H45/0.69,0)</f>
        <v>0</v>
      </c>
      <c r="F45" s="50">
        <f>Traitement!D47</f>
        <v>0</v>
      </c>
      <c r="G45" s="15">
        <f t="shared" si="0"/>
        <v>0</v>
      </c>
      <c r="H45" s="8">
        <f>Traitement!E47</f>
        <v>0</v>
      </c>
      <c r="I45" s="28">
        <f>Traitement!F47</f>
        <v>0</v>
      </c>
      <c r="J45" s="3"/>
      <c r="K45" s="4"/>
      <c r="L45" s="4"/>
      <c r="M45" s="21"/>
      <c r="N45" s="1"/>
    </row>
    <row r="46" spans="1:14" ht="15" thickBot="1" x14ac:dyDescent="0.35">
      <c r="A46" s="1"/>
      <c r="B46" s="20">
        <v>43</v>
      </c>
      <c r="C46" s="51"/>
      <c r="D46" s="51"/>
      <c r="E46" s="13">
        <f>ROUNDUP(H46/0.69,0)</f>
        <v>0</v>
      </c>
      <c r="F46" s="50">
        <f>Traitement!D48</f>
        <v>0</v>
      </c>
      <c r="G46" s="15">
        <f t="shared" si="0"/>
        <v>0</v>
      </c>
      <c r="H46" s="8">
        <f>Traitement!E48</f>
        <v>0</v>
      </c>
      <c r="I46" s="28">
        <f>Traitement!F48</f>
        <v>0</v>
      </c>
      <c r="J46" s="3"/>
      <c r="K46" s="4"/>
      <c r="L46" s="4"/>
      <c r="M46" s="21"/>
      <c r="N46" s="1"/>
    </row>
    <row r="47" spans="1:14" ht="15" thickBot="1" x14ac:dyDescent="0.35">
      <c r="A47" s="1"/>
      <c r="B47" s="20">
        <v>44</v>
      </c>
      <c r="C47" s="51"/>
      <c r="D47" s="51"/>
      <c r="E47" s="13">
        <f>ROUNDUP(H47/0.69,0)</f>
        <v>0</v>
      </c>
      <c r="F47" s="50">
        <f>Traitement!D49</f>
        <v>0</v>
      </c>
      <c r="G47" s="15">
        <f t="shared" si="0"/>
        <v>0</v>
      </c>
      <c r="H47" s="8">
        <f>Traitement!E49</f>
        <v>0</v>
      </c>
      <c r="I47" s="28">
        <f>Traitement!F49</f>
        <v>0</v>
      </c>
      <c r="J47" s="3"/>
      <c r="K47" s="4"/>
      <c r="L47" s="4"/>
      <c r="M47" s="21"/>
      <c r="N47" s="1"/>
    </row>
    <row r="48" spans="1:14" ht="15" thickBot="1" x14ac:dyDescent="0.35">
      <c r="A48" s="1"/>
      <c r="B48" s="20">
        <v>45</v>
      </c>
      <c r="C48" s="51"/>
      <c r="D48" s="51"/>
      <c r="E48" s="13">
        <f>ROUNDUP(H48/0.69,0)</f>
        <v>0</v>
      </c>
      <c r="F48" s="50">
        <f>Traitement!D50</f>
        <v>0</v>
      </c>
      <c r="G48" s="15">
        <f t="shared" si="0"/>
        <v>0</v>
      </c>
      <c r="H48" s="8">
        <f>Traitement!E50</f>
        <v>0</v>
      </c>
      <c r="I48" s="28">
        <f>Traitement!F50</f>
        <v>0</v>
      </c>
      <c r="J48" s="3"/>
      <c r="K48" s="4"/>
      <c r="L48" s="4"/>
      <c r="M48" s="21"/>
      <c r="N48" s="1"/>
    </row>
    <row r="49" spans="1:14" ht="15" thickBot="1" x14ac:dyDescent="0.35">
      <c r="A49" s="1"/>
      <c r="B49" s="20">
        <v>46</v>
      </c>
      <c r="C49" s="51"/>
      <c r="D49" s="51"/>
      <c r="E49" s="13">
        <f>ROUNDUP(H49/0.69,0)</f>
        <v>0</v>
      </c>
      <c r="F49" s="50">
        <f>Traitement!D51</f>
        <v>0</v>
      </c>
      <c r="G49" s="15">
        <f t="shared" si="0"/>
        <v>0</v>
      </c>
      <c r="H49" s="8">
        <f>Traitement!E51</f>
        <v>0</v>
      </c>
      <c r="I49" s="28">
        <f>Traitement!F51</f>
        <v>0</v>
      </c>
      <c r="J49" s="3"/>
      <c r="K49" s="4"/>
      <c r="L49" s="4"/>
      <c r="M49" s="21"/>
      <c r="N49" s="1"/>
    </row>
    <row r="50" spans="1:14" ht="15" thickBot="1" x14ac:dyDescent="0.35">
      <c r="A50" s="1"/>
      <c r="B50" s="20">
        <v>47</v>
      </c>
      <c r="C50" s="51"/>
      <c r="D50" s="51"/>
      <c r="E50" s="13">
        <f>ROUNDUP(H50/0.69,0)</f>
        <v>0</v>
      </c>
      <c r="F50" s="50">
        <f>Traitement!D52</f>
        <v>0</v>
      </c>
      <c r="G50" s="15">
        <f t="shared" si="0"/>
        <v>0</v>
      </c>
      <c r="H50" s="8">
        <f>Traitement!E52</f>
        <v>0</v>
      </c>
      <c r="I50" s="28">
        <f>Traitement!F52</f>
        <v>0</v>
      </c>
      <c r="J50" s="3"/>
      <c r="K50" s="4"/>
      <c r="L50" s="4"/>
      <c r="M50" s="21"/>
      <c r="N50" s="1"/>
    </row>
    <row r="51" spans="1:14" ht="15" thickBot="1" x14ac:dyDescent="0.35">
      <c r="A51" s="1"/>
      <c r="B51" s="20">
        <v>48</v>
      </c>
      <c r="C51" s="51"/>
      <c r="D51" s="51"/>
      <c r="E51" s="13">
        <f>ROUNDUP(H51/0.69,0)</f>
        <v>0</v>
      </c>
      <c r="F51" s="50">
        <f>Traitement!D53</f>
        <v>0</v>
      </c>
      <c r="G51" s="15">
        <f t="shared" si="0"/>
        <v>0</v>
      </c>
      <c r="H51" s="8">
        <f>Traitement!E53</f>
        <v>0</v>
      </c>
      <c r="I51" s="28">
        <f>Traitement!F53</f>
        <v>0</v>
      </c>
      <c r="J51" s="3"/>
      <c r="K51" s="4"/>
      <c r="L51" s="4"/>
      <c r="M51" s="21"/>
      <c r="N51" s="1"/>
    </row>
    <row r="52" spans="1:14" ht="15" thickBot="1" x14ac:dyDescent="0.35">
      <c r="A52" s="1"/>
      <c r="B52" s="20">
        <v>49</v>
      </c>
      <c r="C52" s="51"/>
      <c r="D52" s="51"/>
      <c r="E52" s="13">
        <f>ROUNDUP(H52/0.69,0)</f>
        <v>0</v>
      </c>
      <c r="F52" s="50">
        <f>Traitement!D54</f>
        <v>0</v>
      </c>
      <c r="G52" s="15">
        <f t="shared" si="0"/>
        <v>0</v>
      </c>
      <c r="H52" s="8">
        <f>Traitement!E54</f>
        <v>0</v>
      </c>
      <c r="I52" s="28">
        <f>Traitement!F54</f>
        <v>0</v>
      </c>
      <c r="J52" s="3"/>
      <c r="K52" s="4"/>
      <c r="L52" s="4"/>
      <c r="M52" s="21"/>
      <c r="N52" s="1"/>
    </row>
    <row r="53" spans="1:14" ht="15" thickBot="1" x14ac:dyDescent="0.35">
      <c r="A53" s="1"/>
      <c r="B53" s="20">
        <v>50</v>
      </c>
      <c r="C53" s="51"/>
      <c r="D53" s="51"/>
      <c r="E53" s="13">
        <f>ROUNDUP(H53/0.69,0)</f>
        <v>0</v>
      </c>
      <c r="F53" s="50">
        <f>Traitement!D55</f>
        <v>0</v>
      </c>
      <c r="G53" s="15">
        <f t="shared" si="0"/>
        <v>0</v>
      </c>
      <c r="H53" s="8">
        <f>Traitement!E55</f>
        <v>0</v>
      </c>
      <c r="I53" s="28">
        <f>Traitement!F55</f>
        <v>0</v>
      </c>
      <c r="J53" s="3"/>
      <c r="K53" s="4"/>
      <c r="L53" s="4"/>
      <c r="M53" s="21"/>
      <c r="N53" s="1"/>
    </row>
    <row r="54" spans="1:14" ht="15" thickBot="1" x14ac:dyDescent="0.35">
      <c r="A54" s="1"/>
      <c r="B54" s="20">
        <v>51</v>
      </c>
      <c r="C54" s="51"/>
      <c r="D54" s="51"/>
      <c r="E54" s="13">
        <f>ROUNDUP(H54/0.69,0)</f>
        <v>0</v>
      </c>
      <c r="F54" s="50">
        <f>Traitement!D56</f>
        <v>0</v>
      </c>
      <c r="G54" s="15">
        <f t="shared" si="0"/>
        <v>0</v>
      </c>
      <c r="H54" s="8">
        <f>Traitement!E56</f>
        <v>0</v>
      </c>
      <c r="I54" s="28">
        <f>Traitement!F56</f>
        <v>0</v>
      </c>
      <c r="J54" s="3"/>
      <c r="K54" s="4"/>
      <c r="L54" s="4"/>
      <c r="M54" s="21"/>
      <c r="N54" s="1"/>
    </row>
    <row r="55" spans="1:14" ht="15" thickBot="1" x14ac:dyDescent="0.35">
      <c r="A55" s="1"/>
      <c r="B55" s="20">
        <v>52</v>
      </c>
      <c r="C55" s="51"/>
      <c r="D55" s="51"/>
      <c r="E55" s="13">
        <f>ROUNDUP(H55/0.69,0)</f>
        <v>0</v>
      </c>
      <c r="F55" s="50">
        <f>Traitement!D57</f>
        <v>0</v>
      </c>
      <c r="G55" s="15">
        <f t="shared" si="0"/>
        <v>0</v>
      </c>
      <c r="H55" s="8">
        <f>Traitement!E57</f>
        <v>0</v>
      </c>
      <c r="I55" s="28">
        <f>Traitement!F57</f>
        <v>0</v>
      </c>
      <c r="J55" s="3"/>
      <c r="K55" s="4"/>
      <c r="L55" s="4"/>
      <c r="M55" s="21"/>
      <c r="N55" s="1"/>
    </row>
    <row r="56" spans="1:14" ht="15" thickBot="1" x14ac:dyDescent="0.35">
      <c r="A56" s="1"/>
      <c r="B56" s="20">
        <v>53</v>
      </c>
      <c r="C56" s="51"/>
      <c r="D56" s="51"/>
      <c r="E56" s="13">
        <f>ROUNDUP(H56/0.69,0)</f>
        <v>0</v>
      </c>
      <c r="F56" s="50">
        <f>Traitement!D58</f>
        <v>0</v>
      </c>
      <c r="G56" s="15">
        <f t="shared" si="0"/>
        <v>0</v>
      </c>
      <c r="H56" s="8">
        <f>Traitement!E58</f>
        <v>0</v>
      </c>
      <c r="I56" s="28">
        <f>Traitement!F58</f>
        <v>0</v>
      </c>
      <c r="J56" s="3"/>
      <c r="K56" s="4"/>
      <c r="L56" s="4"/>
      <c r="M56" s="21"/>
      <c r="N56" s="1"/>
    </row>
    <row r="57" spans="1:14" ht="15" thickBot="1" x14ac:dyDescent="0.35">
      <c r="A57" s="1"/>
      <c r="B57" s="20">
        <v>54</v>
      </c>
      <c r="C57" s="51"/>
      <c r="D57" s="51"/>
      <c r="E57" s="13">
        <f>ROUNDUP(H57/0.69,0)</f>
        <v>0</v>
      </c>
      <c r="F57" s="50">
        <f>Traitement!D59</f>
        <v>0</v>
      </c>
      <c r="G57" s="15">
        <f t="shared" si="0"/>
        <v>0</v>
      </c>
      <c r="H57" s="8">
        <f>Traitement!E59</f>
        <v>0</v>
      </c>
      <c r="I57" s="28">
        <f>Traitement!F59</f>
        <v>0</v>
      </c>
      <c r="J57" s="3"/>
      <c r="K57" s="4"/>
      <c r="L57" s="4"/>
      <c r="M57" s="21"/>
      <c r="N57" s="1"/>
    </row>
    <row r="58" spans="1:14" ht="15" thickBot="1" x14ac:dyDescent="0.35">
      <c r="A58" s="1"/>
      <c r="B58" s="20">
        <v>55</v>
      </c>
      <c r="C58" s="51"/>
      <c r="D58" s="51"/>
      <c r="E58" s="13">
        <f>ROUNDUP(H58/0.69,0)</f>
        <v>0</v>
      </c>
      <c r="F58" s="50">
        <f>Traitement!D60</f>
        <v>0</v>
      </c>
      <c r="G58" s="15">
        <f t="shared" si="0"/>
        <v>0</v>
      </c>
      <c r="H58" s="8">
        <f>Traitement!E60</f>
        <v>0</v>
      </c>
      <c r="I58" s="28">
        <f>Traitement!F60</f>
        <v>0</v>
      </c>
      <c r="J58" s="3"/>
      <c r="K58" s="4"/>
      <c r="L58" s="4"/>
      <c r="M58" s="21"/>
      <c r="N58" s="1"/>
    </row>
    <row r="59" spans="1:14" ht="15" thickBot="1" x14ac:dyDescent="0.35">
      <c r="A59" s="1"/>
      <c r="B59" s="20">
        <v>56</v>
      </c>
      <c r="C59" s="51"/>
      <c r="D59" s="51"/>
      <c r="E59" s="13">
        <f>ROUNDUP(H59/0.69,0)</f>
        <v>0</v>
      </c>
      <c r="F59" s="50">
        <f>Traitement!D61</f>
        <v>0</v>
      </c>
      <c r="G59" s="15">
        <f t="shared" si="0"/>
        <v>0</v>
      </c>
      <c r="H59" s="8">
        <f>Traitement!E61</f>
        <v>0</v>
      </c>
      <c r="I59" s="28">
        <f>Traitement!F61</f>
        <v>0</v>
      </c>
      <c r="J59" s="3"/>
      <c r="K59" s="4"/>
      <c r="L59" s="4"/>
      <c r="M59" s="21"/>
      <c r="N59" s="1"/>
    </row>
    <row r="60" spans="1:14" ht="15" thickBot="1" x14ac:dyDescent="0.35">
      <c r="A60" s="1"/>
      <c r="B60" s="20">
        <v>57</v>
      </c>
      <c r="C60" s="51"/>
      <c r="D60" s="51"/>
      <c r="E60" s="13">
        <f>ROUNDUP(H60/0.69,0)</f>
        <v>0</v>
      </c>
      <c r="F60" s="50">
        <f>Traitement!D62</f>
        <v>0</v>
      </c>
      <c r="G60" s="15">
        <f t="shared" si="0"/>
        <v>0</v>
      </c>
      <c r="H60" s="8">
        <f>Traitement!E62</f>
        <v>0</v>
      </c>
      <c r="I60" s="28">
        <f>Traitement!F62</f>
        <v>0</v>
      </c>
      <c r="J60" s="3"/>
      <c r="K60" s="4"/>
      <c r="L60" s="4"/>
      <c r="M60" s="21"/>
      <c r="N60" s="1"/>
    </row>
    <row r="61" spans="1:14" ht="15" thickBot="1" x14ac:dyDescent="0.35">
      <c r="A61" s="1"/>
      <c r="B61" s="20">
        <v>58</v>
      </c>
      <c r="C61" s="51"/>
      <c r="D61" s="51"/>
      <c r="E61" s="13">
        <f>ROUNDUP(H61/0.69,0)</f>
        <v>0</v>
      </c>
      <c r="F61" s="50">
        <f>Traitement!D63</f>
        <v>0</v>
      </c>
      <c r="G61" s="15">
        <f t="shared" si="0"/>
        <v>0</v>
      </c>
      <c r="H61" s="8">
        <f>Traitement!E63</f>
        <v>0</v>
      </c>
      <c r="I61" s="28">
        <f>Traitement!F63</f>
        <v>0</v>
      </c>
      <c r="J61" s="3"/>
      <c r="K61" s="4"/>
      <c r="L61" s="4"/>
      <c r="M61" s="21"/>
      <c r="N61" s="1"/>
    </row>
    <row r="62" spans="1:14" ht="15" thickBot="1" x14ac:dyDescent="0.35">
      <c r="A62" s="1"/>
      <c r="B62" s="20">
        <v>59</v>
      </c>
      <c r="C62" s="51"/>
      <c r="D62" s="51"/>
      <c r="E62" s="13">
        <f>ROUNDUP(H62/0.69,0)</f>
        <v>0</v>
      </c>
      <c r="F62" s="50">
        <f>Traitement!D64</f>
        <v>0</v>
      </c>
      <c r="G62" s="15">
        <f t="shared" si="0"/>
        <v>0</v>
      </c>
      <c r="H62" s="8">
        <f>Traitement!E64</f>
        <v>0</v>
      </c>
      <c r="I62" s="28">
        <f>Traitement!F64</f>
        <v>0</v>
      </c>
      <c r="J62" s="3"/>
      <c r="K62" s="4"/>
      <c r="L62" s="4"/>
      <c r="M62" s="21"/>
      <c r="N62" s="1"/>
    </row>
    <row r="63" spans="1:14" ht="15" thickBot="1" x14ac:dyDescent="0.35">
      <c r="A63" s="1"/>
      <c r="B63" s="20">
        <v>60</v>
      </c>
      <c r="C63" s="51"/>
      <c r="D63" s="51"/>
      <c r="E63" s="13">
        <f>ROUNDUP(H63/0.69,0)</f>
        <v>0</v>
      </c>
      <c r="F63" s="50">
        <f>Traitement!D65</f>
        <v>0</v>
      </c>
      <c r="G63" s="15">
        <f t="shared" si="0"/>
        <v>0</v>
      </c>
      <c r="H63" s="8">
        <f>Traitement!E65</f>
        <v>0</v>
      </c>
      <c r="I63" s="28">
        <f>Traitement!F65</f>
        <v>0</v>
      </c>
      <c r="J63" s="3"/>
      <c r="K63" s="4"/>
      <c r="L63" s="4"/>
      <c r="M63" s="21"/>
      <c r="N63" s="1"/>
    </row>
    <row r="64" spans="1:14" ht="15" thickBot="1" x14ac:dyDescent="0.35">
      <c r="A64" s="1"/>
      <c r="B64" s="20">
        <v>61</v>
      </c>
      <c r="C64" s="51"/>
      <c r="D64" s="51"/>
      <c r="E64" s="13">
        <f>ROUNDUP(H64/0.69,0)</f>
        <v>0</v>
      </c>
      <c r="F64" s="50">
        <f>Traitement!D66</f>
        <v>0</v>
      </c>
      <c r="G64" s="15">
        <f t="shared" si="0"/>
        <v>0</v>
      </c>
      <c r="H64" s="8">
        <f>Traitement!E66</f>
        <v>0</v>
      </c>
      <c r="I64" s="28">
        <f>Traitement!F66</f>
        <v>0</v>
      </c>
      <c r="J64" s="3"/>
      <c r="K64" s="4"/>
      <c r="L64" s="4"/>
      <c r="M64" s="21"/>
      <c r="N64" s="1"/>
    </row>
    <row r="65" spans="1:14" ht="15" thickBot="1" x14ac:dyDescent="0.35">
      <c r="A65" s="1"/>
      <c r="B65" s="20">
        <v>62</v>
      </c>
      <c r="C65" s="51"/>
      <c r="D65" s="51"/>
      <c r="E65" s="13">
        <f>ROUNDUP(H65/0.69,0)</f>
        <v>0</v>
      </c>
      <c r="F65" s="50">
        <f>Traitement!D67</f>
        <v>0</v>
      </c>
      <c r="G65" s="15">
        <f t="shared" si="0"/>
        <v>0</v>
      </c>
      <c r="H65" s="8">
        <f>Traitement!E67</f>
        <v>0</v>
      </c>
      <c r="I65" s="28">
        <f>Traitement!F67</f>
        <v>0</v>
      </c>
      <c r="J65" s="3"/>
      <c r="K65" s="4"/>
      <c r="L65" s="4"/>
      <c r="M65" s="21"/>
      <c r="N65" s="1"/>
    </row>
    <row r="66" spans="1:14" ht="15" thickBot="1" x14ac:dyDescent="0.35">
      <c r="A66" s="1"/>
      <c r="B66" s="20">
        <v>63</v>
      </c>
      <c r="C66" s="51"/>
      <c r="D66" s="51"/>
      <c r="E66" s="13">
        <f>ROUNDUP(H66/0.69,0)</f>
        <v>0</v>
      </c>
      <c r="F66" s="50">
        <f>Traitement!D68</f>
        <v>0</v>
      </c>
      <c r="G66" s="15">
        <f t="shared" si="0"/>
        <v>0</v>
      </c>
      <c r="H66" s="8">
        <f>Traitement!E68</f>
        <v>0</v>
      </c>
      <c r="I66" s="28">
        <f>Traitement!F68</f>
        <v>0</v>
      </c>
      <c r="J66" s="3"/>
      <c r="K66" s="4"/>
      <c r="L66" s="4"/>
      <c r="M66" s="21"/>
      <c r="N66" s="1"/>
    </row>
    <row r="67" spans="1:14" ht="15" thickBot="1" x14ac:dyDescent="0.35">
      <c r="A67" s="1"/>
      <c r="B67" s="20">
        <v>64</v>
      </c>
      <c r="C67" s="51"/>
      <c r="D67" s="51"/>
      <c r="E67" s="13">
        <f>ROUNDUP(H67/0.69,0)</f>
        <v>0</v>
      </c>
      <c r="F67" s="50">
        <f>Traitement!D69</f>
        <v>0</v>
      </c>
      <c r="G67" s="15">
        <f t="shared" si="0"/>
        <v>0</v>
      </c>
      <c r="H67" s="8">
        <f>Traitement!E69</f>
        <v>0</v>
      </c>
      <c r="I67" s="28">
        <f>Traitement!F69</f>
        <v>0</v>
      </c>
      <c r="J67" s="3"/>
      <c r="K67" s="4"/>
      <c r="L67" s="4"/>
      <c r="M67" s="21"/>
      <c r="N67" s="1"/>
    </row>
    <row r="68" spans="1:14" ht="15" thickBot="1" x14ac:dyDescent="0.35">
      <c r="A68" s="1"/>
      <c r="B68" s="20">
        <v>65</v>
      </c>
      <c r="C68" s="51"/>
      <c r="D68" s="51"/>
      <c r="E68" s="13">
        <f>ROUNDUP(H68/0.69,0)</f>
        <v>0</v>
      </c>
      <c r="F68" s="50">
        <f>Traitement!D70</f>
        <v>0</v>
      </c>
      <c r="G68" s="15">
        <f t="shared" ref="G68:G72" si="1">F68*E68</f>
        <v>0</v>
      </c>
      <c r="H68" s="8">
        <f>Traitement!E70</f>
        <v>0</v>
      </c>
      <c r="I68" s="28">
        <f>Traitement!F70</f>
        <v>0</v>
      </c>
      <c r="J68" s="3"/>
      <c r="K68" s="4"/>
      <c r="L68" s="4"/>
      <c r="M68" s="21"/>
      <c r="N68" s="1"/>
    </row>
    <row r="69" spans="1:14" ht="15" thickBot="1" x14ac:dyDescent="0.35">
      <c r="A69" s="1"/>
      <c r="B69" s="20">
        <v>66</v>
      </c>
      <c r="C69" s="51"/>
      <c r="D69" s="51"/>
      <c r="E69" s="13">
        <f>ROUNDUP(H69/0.69,0)</f>
        <v>0</v>
      </c>
      <c r="F69" s="50">
        <f>Traitement!D71</f>
        <v>0</v>
      </c>
      <c r="G69" s="15">
        <f t="shared" si="1"/>
        <v>0</v>
      </c>
      <c r="H69" s="8">
        <f>Traitement!E71</f>
        <v>0</v>
      </c>
      <c r="I69" s="28">
        <f>Traitement!F71</f>
        <v>0</v>
      </c>
      <c r="J69" s="3"/>
      <c r="K69" s="4"/>
      <c r="L69" s="4"/>
      <c r="M69" s="21"/>
      <c r="N69" s="1"/>
    </row>
    <row r="70" spans="1:14" ht="15" thickBot="1" x14ac:dyDescent="0.35">
      <c r="A70" s="1"/>
      <c r="B70" s="20">
        <v>67</v>
      </c>
      <c r="C70" s="51"/>
      <c r="D70" s="51"/>
      <c r="E70" s="13">
        <f>ROUNDUP(H70/0.69,0)</f>
        <v>0</v>
      </c>
      <c r="F70" s="50">
        <f>Traitement!D72</f>
        <v>0</v>
      </c>
      <c r="G70" s="15">
        <f t="shared" si="1"/>
        <v>0</v>
      </c>
      <c r="H70" s="8">
        <f>Traitement!E72</f>
        <v>0</v>
      </c>
      <c r="I70" s="28">
        <f>Traitement!F72</f>
        <v>0</v>
      </c>
      <c r="J70" s="3"/>
      <c r="K70" s="4"/>
      <c r="L70" s="4"/>
      <c r="M70" s="21"/>
      <c r="N70" s="1"/>
    </row>
    <row r="71" spans="1:14" ht="15" thickBot="1" x14ac:dyDescent="0.35">
      <c r="A71" s="1"/>
      <c r="B71" s="20">
        <v>68</v>
      </c>
      <c r="C71" s="51"/>
      <c r="D71" s="51"/>
      <c r="E71" s="13">
        <f>ROUNDUP(H71/0.69,0)</f>
        <v>0</v>
      </c>
      <c r="F71" s="50">
        <f>Traitement!D73</f>
        <v>0</v>
      </c>
      <c r="G71" s="15">
        <f t="shared" si="1"/>
        <v>0</v>
      </c>
      <c r="H71" s="8">
        <f>Traitement!E73</f>
        <v>0</v>
      </c>
      <c r="I71" s="28">
        <f>Traitement!F73</f>
        <v>0</v>
      </c>
      <c r="J71" s="3"/>
      <c r="K71" s="4"/>
      <c r="L71" s="4"/>
      <c r="M71" s="21"/>
      <c r="N71" s="1"/>
    </row>
    <row r="72" spans="1:14" ht="15" thickBot="1" x14ac:dyDescent="0.35">
      <c r="A72" s="1"/>
      <c r="B72" s="22">
        <v>69</v>
      </c>
      <c r="C72" s="51"/>
      <c r="D72" s="51"/>
      <c r="E72" s="13">
        <f>ROUNDUP(H72/0.69,0)</f>
        <v>0</v>
      </c>
      <c r="F72" s="50">
        <f>Traitement!D74</f>
        <v>0</v>
      </c>
      <c r="G72" s="23">
        <f t="shared" si="1"/>
        <v>0</v>
      </c>
      <c r="H72" s="27">
        <f>Traitement!E74</f>
        <v>0</v>
      </c>
      <c r="I72" s="29">
        <f>Traitement!F74</f>
        <v>0</v>
      </c>
      <c r="J72" s="24"/>
      <c r="K72" s="25"/>
      <c r="L72" s="25"/>
      <c r="M72" s="26"/>
      <c r="N72" s="1"/>
    </row>
    <row r="73" spans="1:14" ht="15" thickTop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</sheetData>
  <mergeCells count="5">
    <mergeCell ref="D2:M2"/>
    <mergeCell ref="L3:M3"/>
    <mergeCell ref="J4:J5"/>
    <mergeCell ref="K4:K5"/>
    <mergeCell ref="L4:M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73"/>
  <sheetViews>
    <sheetView workbookViewId="0">
      <selection activeCell="C4" sqref="C4"/>
    </sheetView>
  </sheetViews>
  <sheetFormatPr baseColWidth="10" defaultRowHeight="14.4" x14ac:dyDescent="0.3"/>
  <cols>
    <col min="1" max="1" width="10.77734375" customWidth="1"/>
    <col min="2" max="2" width="6.77734375" customWidth="1"/>
    <col min="3" max="11" width="10.77734375" customWidth="1"/>
  </cols>
  <sheetData>
    <row r="1" spans="1:14" ht="1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7.200000000000003" thickBot="1" x14ac:dyDescent="0.75">
      <c r="A2" s="1"/>
      <c r="B2" s="1"/>
      <c r="C2" s="1"/>
      <c r="D2" s="36">
        <v>0.7</v>
      </c>
      <c r="E2" s="37"/>
      <c r="F2" s="37"/>
      <c r="G2" s="37"/>
      <c r="H2" s="37"/>
      <c r="I2" s="37"/>
      <c r="J2" s="37"/>
      <c r="K2" s="37"/>
      <c r="L2" s="37"/>
      <c r="M2" s="38"/>
      <c r="N2" s="1"/>
    </row>
    <row r="3" spans="1:14" ht="28.05" customHeight="1" thickTop="1" thickBot="1" x14ac:dyDescent="0.35">
      <c r="A3" s="1"/>
      <c r="B3" s="17" t="s">
        <v>0</v>
      </c>
      <c r="C3" s="48" t="s">
        <v>1</v>
      </c>
      <c r="D3" s="48" t="s">
        <v>8</v>
      </c>
      <c r="E3" s="49" t="s">
        <v>30</v>
      </c>
      <c r="F3" s="48" t="s">
        <v>2</v>
      </c>
      <c r="G3" s="18" t="s">
        <v>4</v>
      </c>
      <c r="H3" s="18" t="s">
        <v>52</v>
      </c>
      <c r="I3" s="18" t="s">
        <v>53</v>
      </c>
      <c r="J3" s="18" t="s">
        <v>54</v>
      </c>
      <c r="K3" s="18" t="s">
        <v>5</v>
      </c>
      <c r="L3" s="39" t="s">
        <v>55</v>
      </c>
      <c r="M3" s="39"/>
      <c r="N3" s="1"/>
    </row>
    <row r="4" spans="1:14" ht="15.6" thickTop="1" thickBot="1" x14ac:dyDescent="0.35">
      <c r="A4" s="1"/>
      <c r="B4" s="19">
        <v>1</v>
      </c>
      <c r="C4" s="51" t="s">
        <v>32</v>
      </c>
      <c r="D4" s="51">
        <v>1281758131</v>
      </c>
      <c r="E4" s="13">
        <f>ROUNDUP(H4/0.7,0)</f>
        <v>1786</v>
      </c>
      <c r="F4" s="50">
        <f>Traitement!D6</f>
        <v>1</v>
      </c>
      <c r="G4" s="14">
        <f t="shared" ref="G4:G67" si="0">F4*E4</f>
        <v>1786</v>
      </c>
      <c r="H4" s="8">
        <f>Traitement!E6</f>
        <v>1250</v>
      </c>
      <c r="I4" s="28">
        <f>Traitement!F6</f>
        <v>1250</v>
      </c>
      <c r="J4" s="40">
        <f>SUM(I4:I72)</f>
        <v>2715</v>
      </c>
      <c r="K4" s="40">
        <f>SUM(G4:G72)</f>
        <v>3896</v>
      </c>
      <c r="L4" s="41">
        <f>J4/0.7</f>
        <v>3878.5714285714289</v>
      </c>
      <c r="M4" s="42"/>
      <c r="N4" s="1"/>
    </row>
    <row r="5" spans="1:14" ht="15" thickBot="1" x14ac:dyDescent="0.35">
      <c r="A5" s="1"/>
      <c r="B5" s="20">
        <v>2</v>
      </c>
      <c r="C5" s="51" t="s">
        <v>33</v>
      </c>
      <c r="D5" s="51">
        <v>1281758133</v>
      </c>
      <c r="E5" s="13">
        <f>ROUNDUP(H5/0.7,0)</f>
        <v>53</v>
      </c>
      <c r="F5" s="50">
        <f>Traitement!D7</f>
        <v>2</v>
      </c>
      <c r="G5" s="15">
        <f t="shared" si="0"/>
        <v>106</v>
      </c>
      <c r="H5" s="8">
        <f>Traitement!E7</f>
        <v>37</v>
      </c>
      <c r="I5" s="28">
        <f>Traitement!F7</f>
        <v>74</v>
      </c>
      <c r="J5" s="34"/>
      <c r="K5" s="34"/>
      <c r="L5" s="35"/>
      <c r="M5" s="43"/>
      <c r="N5" s="1"/>
    </row>
    <row r="6" spans="1:14" ht="15" thickBot="1" x14ac:dyDescent="0.35">
      <c r="A6" s="1"/>
      <c r="B6" s="20">
        <v>3</v>
      </c>
      <c r="C6" s="51" t="s">
        <v>34</v>
      </c>
      <c r="D6" s="51">
        <v>1281758134</v>
      </c>
      <c r="E6" s="13">
        <f>ROUNDUP(H6/0.7,0)</f>
        <v>18</v>
      </c>
      <c r="F6" s="50">
        <f>Traitement!D8</f>
        <v>4</v>
      </c>
      <c r="G6" s="15">
        <f t="shared" si="0"/>
        <v>72</v>
      </c>
      <c r="H6" s="8">
        <f>Traitement!E8</f>
        <v>12</v>
      </c>
      <c r="I6" s="28">
        <f>Traitement!F8</f>
        <v>48</v>
      </c>
      <c r="J6" s="3"/>
      <c r="K6" s="4"/>
      <c r="L6" s="4"/>
      <c r="M6" s="21"/>
      <c r="N6" s="1"/>
    </row>
    <row r="7" spans="1:14" ht="15" thickBot="1" x14ac:dyDescent="0.35">
      <c r="A7" s="1"/>
      <c r="B7" s="20">
        <v>4</v>
      </c>
      <c r="C7" s="51" t="s">
        <v>35</v>
      </c>
      <c r="D7" s="51">
        <v>1281758141</v>
      </c>
      <c r="E7" s="13">
        <f>ROUNDUP(H7/0.7,0)</f>
        <v>65</v>
      </c>
      <c r="F7" s="50">
        <f>Traitement!D9</f>
        <v>2</v>
      </c>
      <c r="G7" s="15">
        <f t="shared" si="0"/>
        <v>130</v>
      </c>
      <c r="H7" s="8">
        <f>Traitement!E9</f>
        <v>45</v>
      </c>
      <c r="I7" s="28">
        <f>Traitement!F9</f>
        <v>90</v>
      </c>
      <c r="J7" s="3"/>
      <c r="K7" s="4"/>
      <c r="L7" s="4"/>
      <c r="M7" s="21"/>
      <c r="N7" s="1"/>
    </row>
    <row r="8" spans="1:14" ht="15" thickBot="1" x14ac:dyDescent="0.35">
      <c r="A8" s="1"/>
      <c r="B8" s="20">
        <v>5</v>
      </c>
      <c r="C8" s="51" t="s">
        <v>36</v>
      </c>
      <c r="D8" s="51">
        <v>1281758142</v>
      </c>
      <c r="E8" s="13">
        <f>ROUNDUP(H8/0.7,0)</f>
        <v>50</v>
      </c>
      <c r="F8" s="50">
        <f>Traitement!D10</f>
        <v>4</v>
      </c>
      <c r="G8" s="15">
        <f t="shared" si="0"/>
        <v>200</v>
      </c>
      <c r="H8" s="8">
        <f>Traitement!E10</f>
        <v>35</v>
      </c>
      <c r="I8" s="28">
        <f>Traitement!F10</f>
        <v>140</v>
      </c>
      <c r="J8" s="3"/>
      <c r="K8" s="4"/>
      <c r="L8" s="4"/>
      <c r="M8" s="21"/>
      <c r="N8" s="1"/>
    </row>
    <row r="9" spans="1:14" ht="15" thickBot="1" x14ac:dyDescent="0.35">
      <c r="A9" s="1"/>
      <c r="B9" s="20">
        <v>6</v>
      </c>
      <c r="C9" s="51" t="s">
        <v>37</v>
      </c>
      <c r="D9" s="51">
        <v>1281758143</v>
      </c>
      <c r="E9" s="13">
        <f>ROUNDUP(H9/0.7,0)</f>
        <v>65</v>
      </c>
      <c r="F9" s="50">
        <f>Traitement!D11</f>
        <v>1</v>
      </c>
      <c r="G9" s="15">
        <f t="shared" si="0"/>
        <v>65</v>
      </c>
      <c r="H9" s="8">
        <f>Traitement!E11</f>
        <v>45</v>
      </c>
      <c r="I9" s="28">
        <f>Traitement!F11</f>
        <v>45</v>
      </c>
      <c r="J9" s="3"/>
      <c r="K9" s="4"/>
      <c r="L9" s="4"/>
      <c r="M9" s="21"/>
      <c r="N9" s="1"/>
    </row>
    <row r="10" spans="1:14" ht="15" thickBot="1" x14ac:dyDescent="0.35">
      <c r="A10" s="1"/>
      <c r="B10" s="20">
        <v>7</v>
      </c>
      <c r="C10" s="51" t="s">
        <v>38</v>
      </c>
      <c r="D10" s="51">
        <v>1281758144</v>
      </c>
      <c r="E10" s="13">
        <f>ROUNDUP(H10/0.7,0)</f>
        <v>179</v>
      </c>
      <c r="F10" s="50">
        <f>Traitement!D12</f>
        <v>1</v>
      </c>
      <c r="G10" s="15">
        <f t="shared" si="0"/>
        <v>179</v>
      </c>
      <c r="H10" s="8">
        <f>Traitement!E12</f>
        <v>125</v>
      </c>
      <c r="I10" s="28">
        <f>Traitement!F12</f>
        <v>125</v>
      </c>
      <c r="J10" s="3"/>
      <c r="K10" s="4"/>
      <c r="L10" s="4"/>
      <c r="M10" s="21"/>
      <c r="N10" s="1"/>
    </row>
    <row r="11" spans="1:14" ht="15" thickBot="1" x14ac:dyDescent="0.35">
      <c r="A11" s="1"/>
      <c r="B11" s="20">
        <v>8</v>
      </c>
      <c r="C11" s="51" t="s">
        <v>39</v>
      </c>
      <c r="D11" s="51">
        <v>1281758145</v>
      </c>
      <c r="E11" s="13">
        <f>ROUNDUP(H11/0.7,0)</f>
        <v>115</v>
      </c>
      <c r="F11" s="50">
        <f>Traitement!D13</f>
        <v>1</v>
      </c>
      <c r="G11" s="15">
        <f t="shared" si="0"/>
        <v>115</v>
      </c>
      <c r="H11" s="8">
        <f>Traitement!E13</f>
        <v>80</v>
      </c>
      <c r="I11" s="28">
        <f>Traitement!F13</f>
        <v>80</v>
      </c>
      <c r="J11" s="3"/>
      <c r="K11" s="4"/>
      <c r="L11" s="4"/>
      <c r="M11" s="21"/>
      <c r="N11" s="1"/>
    </row>
    <row r="12" spans="1:14" ht="15" thickBot="1" x14ac:dyDescent="0.35">
      <c r="A12" s="1"/>
      <c r="B12" s="20">
        <v>9</v>
      </c>
      <c r="C12" s="51" t="s">
        <v>33</v>
      </c>
      <c r="D12" s="51">
        <v>1281758147</v>
      </c>
      <c r="E12" s="13">
        <f>ROUNDUP(H12/0.7,0)</f>
        <v>53</v>
      </c>
      <c r="F12" s="50">
        <f>Traitement!D14</f>
        <v>2</v>
      </c>
      <c r="G12" s="15">
        <f t="shared" si="0"/>
        <v>106</v>
      </c>
      <c r="H12" s="8">
        <f>Traitement!E14</f>
        <v>37</v>
      </c>
      <c r="I12" s="28">
        <f>Traitement!F14</f>
        <v>74</v>
      </c>
      <c r="J12" s="3"/>
      <c r="K12" s="4"/>
      <c r="L12" s="4"/>
      <c r="M12" s="21"/>
      <c r="N12" s="1"/>
    </row>
    <row r="13" spans="1:14" ht="15" thickBot="1" x14ac:dyDescent="0.35">
      <c r="A13" s="1"/>
      <c r="B13" s="20">
        <v>10</v>
      </c>
      <c r="C13" s="51" t="s">
        <v>40</v>
      </c>
      <c r="D13" s="51">
        <v>1281758148</v>
      </c>
      <c r="E13" s="13">
        <f>ROUNDUP(H13/0.7,0)</f>
        <v>43</v>
      </c>
      <c r="F13" s="50">
        <f>Traitement!D15</f>
        <v>1</v>
      </c>
      <c r="G13" s="15">
        <f t="shared" si="0"/>
        <v>43</v>
      </c>
      <c r="H13" s="8">
        <f>Traitement!E15</f>
        <v>30</v>
      </c>
      <c r="I13" s="28">
        <f>Traitement!F15</f>
        <v>30</v>
      </c>
      <c r="J13" s="3"/>
      <c r="K13" s="4"/>
      <c r="L13" s="4"/>
      <c r="M13" s="21"/>
      <c r="N13" s="1"/>
    </row>
    <row r="14" spans="1:14" ht="15" thickBot="1" x14ac:dyDescent="0.35">
      <c r="A14" s="1"/>
      <c r="B14" s="20">
        <v>11</v>
      </c>
      <c r="C14" s="51" t="s">
        <v>41</v>
      </c>
      <c r="D14" s="51">
        <v>1281758149</v>
      </c>
      <c r="E14" s="13">
        <f>ROUNDUP(H14/0.7,0)</f>
        <v>43</v>
      </c>
      <c r="F14" s="50">
        <f>Traitement!D16</f>
        <v>1</v>
      </c>
      <c r="G14" s="15">
        <f t="shared" si="0"/>
        <v>43</v>
      </c>
      <c r="H14" s="8">
        <f>Traitement!E16</f>
        <v>30</v>
      </c>
      <c r="I14" s="28">
        <f>Traitement!F16</f>
        <v>30</v>
      </c>
      <c r="J14" s="3"/>
      <c r="K14" s="4"/>
      <c r="L14" s="4"/>
      <c r="M14" s="21"/>
      <c r="N14" s="1"/>
    </row>
    <row r="15" spans="1:14" ht="15" thickBot="1" x14ac:dyDescent="0.35">
      <c r="A15" s="1"/>
      <c r="B15" s="20">
        <v>12</v>
      </c>
      <c r="C15" s="51" t="s">
        <v>42</v>
      </c>
      <c r="D15" s="51">
        <v>1281758152</v>
      </c>
      <c r="E15" s="13">
        <f>ROUNDUP(H15/0.7,0)</f>
        <v>72</v>
      </c>
      <c r="F15" s="50">
        <f>Traitement!D17</f>
        <v>1</v>
      </c>
      <c r="G15" s="15">
        <f t="shared" si="0"/>
        <v>72</v>
      </c>
      <c r="H15" s="8">
        <f>Traitement!E17</f>
        <v>50</v>
      </c>
      <c r="I15" s="28">
        <f>Traitement!F17</f>
        <v>50</v>
      </c>
      <c r="J15" s="3"/>
      <c r="K15" s="4"/>
      <c r="L15" s="4"/>
      <c r="M15" s="21"/>
      <c r="N15" s="1"/>
    </row>
    <row r="16" spans="1:14" ht="15" thickBot="1" x14ac:dyDescent="0.35">
      <c r="A16" s="1"/>
      <c r="B16" s="20">
        <v>13</v>
      </c>
      <c r="C16" s="51" t="s">
        <v>43</v>
      </c>
      <c r="D16" s="51">
        <v>1281758162</v>
      </c>
      <c r="E16" s="13">
        <f>ROUNDUP(H16/0.7,0)</f>
        <v>36</v>
      </c>
      <c r="F16" s="50">
        <f>Traitement!D18</f>
        <v>8</v>
      </c>
      <c r="G16" s="15">
        <f t="shared" si="0"/>
        <v>288</v>
      </c>
      <c r="H16" s="8">
        <f>Traitement!E18</f>
        <v>25</v>
      </c>
      <c r="I16" s="28">
        <f>Traitement!F18</f>
        <v>200</v>
      </c>
      <c r="J16" s="3"/>
      <c r="K16" s="4"/>
      <c r="L16" s="4"/>
      <c r="M16" s="21"/>
      <c r="N16" s="1"/>
    </row>
    <row r="17" spans="1:14" ht="15" thickBot="1" x14ac:dyDescent="0.35">
      <c r="A17" s="1"/>
      <c r="B17" s="20">
        <v>14</v>
      </c>
      <c r="C17" s="51" t="s">
        <v>44</v>
      </c>
      <c r="D17" s="51">
        <v>1281758163</v>
      </c>
      <c r="E17" s="13">
        <f>ROUNDUP(H17/0.7,0)</f>
        <v>19</v>
      </c>
      <c r="F17" s="50">
        <f>Traitement!D19</f>
        <v>8</v>
      </c>
      <c r="G17" s="15">
        <f t="shared" si="0"/>
        <v>152</v>
      </c>
      <c r="H17" s="8">
        <f>Traitement!E19</f>
        <v>13</v>
      </c>
      <c r="I17" s="28">
        <f>Traitement!F19</f>
        <v>104</v>
      </c>
      <c r="J17" s="3"/>
      <c r="K17" s="4"/>
      <c r="L17" s="4"/>
      <c r="M17" s="21"/>
      <c r="N17" s="1"/>
    </row>
    <row r="18" spans="1:14" ht="15" thickBot="1" x14ac:dyDescent="0.35">
      <c r="A18" s="1"/>
      <c r="B18" s="20">
        <v>15</v>
      </c>
      <c r="C18" s="51" t="s">
        <v>45</v>
      </c>
      <c r="D18" s="51">
        <v>1281758182</v>
      </c>
      <c r="E18" s="13">
        <f>ROUNDUP(H18/0.7,0)</f>
        <v>58</v>
      </c>
      <c r="F18" s="50">
        <f>Traitement!D20</f>
        <v>1</v>
      </c>
      <c r="G18" s="15">
        <f t="shared" si="0"/>
        <v>58</v>
      </c>
      <c r="H18" s="8">
        <f>Traitement!E20</f>
        <v>40</v>
      </c>
      <c r="I18" s="28">
        <f>Traitement!F20</f>
        <v>40</v>
      </c>
      <c r="J18" s="3"/>
      <c r="K18" s="4"/>
      <c r="L18" s="4"/>
      <c r="M18" s="21"/>
      <c r="N18" s="1"/>
    </row>
    <row r="19" spans="1:14" ht="15" thickBot="1" x14ac:dyDescent="0.35">
      <c r="A19" s="1"/>
      <c r="B19" s="20">
        <v>16</v>
      </c>
      <c r="C19" s="51" t="s">
        <v>46</v>
      </c>
      <c r="D19" s="51">
        <v>1281758183</v>
      </c>
      <c r="E19" s="13">
        <f>ROUNDUP(H19/0.7,0)</f>
        <v>72</v>
      </c>
      <c r="F19" s="50">
        <f>Traitement!D21</f>
        <v>1</v>
      </c>
      <c r="G19" s="15">
        <f t="shared" si="0"/>
        <v>72</v>
      </c>
      <c r="H19" s="8">
        <f>Traitement!E21</f>
        <v>50</v>
      </c>
      <c r="I19" s="28">
        <f>Traitement!F21</f>
        <v>50</v>
      </c>
      <c r="J19" s="3"/>
      <c r="K19" s="4"/>
      <c r="L19" s="4"/>
      <c r="M19" s="21"/>
      <c r="N19" s="1"/>
    </row>
    <row r="20" spans="1:14" ht="15" thickBot="1" x14ac:dyDescent="0.35">
      <c r="A20" s="1"/>
      <c r="B20" s="20">
        <v>17</v>
      </c>
      <c r="C20" s="51" t="s">
        <v>47</v>
      </c>
      <c r="D20" s="51">
        <v>1281758185</v>
      </c>
      <c r="E20" s="13">
        <f>ROUNDUP(H20/0.7,0)</f>
        <v>50</v>
      </c>
      <c r="F20" s="50">
        <f>Traitement!D22</f>
        <v>2</v>
      </c>
      <c r="G20" s="15">
        <f t="shared" si="0"/>
        <v>100</v>
      </c>
      <c r="H20" s="8">
        <f>Traitement!E22</f>
        <v>35</v>
      </c>
      <c r="I20" s="28">
        <f>Traitement!F22</f>
        <v>70</v>
      </c>
      <c r="J20" s="3"/>
      <c r="K20" s="4"/>
      <c r="L20" s="4"/>
      <c r="M20" s="21"/>
      <c r="N20" s="1"/>
    </row>
    <row r="21" spans="1:14" ht="15" thickBot="1" x14ac:dyDescent="0.35">
      <c r="A21" s="1"/>
      <c r="B21" s="20">
        <v>18</v>
      </c>
      <c r="C21" s="51" t="s">
        <v>48</v>
      </c>
      <c r="D21" s="51">
        <v>1281758186</v>
      </c>
      <c r="E21" s="13">
        <f>ROUNDUP(H21/0.7,0)</f>
        <v>43</v>
      </c>
      <c r="F21" s="50">
        <f>Traitement!D23</f>
        <v>2</v>
      </c>
      <c r="G21" s="15">
        <f t="shared" si="0"/>
        <v>86</v>
      </c>
      <c r="H21" s="8">
        <f>Traitement!E23</f>
        <v>30</v>
      </c>
      <c r="I21" s="28">
        <f>Traitement!F23</f>
        <v>60</v>
      </c>
      <c r="J21" s="3"/>
      <c r="K21" s="4"/>
      <c r="L21" s="4"/>
      <c r="M21" s="21"/>
      <c r="N21" s="1"/>
    </row>
    <row r="22" spans="1:14" ht="15" thickBot="1" x14ac:dyDescent="0.35">
      <c r="A22" s="1"/>
      <c r="B22" s="20">
        <v>19</v>
      </c>
      <c r="C22" s="51" t="s">
        <v>33</v>
      </c>
      <c r="D22" s="51">
        <v>1281758187</v>
      </c>
      <c r="E22" s="13">
        <f>ROUNDUP(H22/0.7,0)</f>
        <v>165</v>
      </c>
      <c r="F22" s="50">
        <f>Traitement!D24</f>
        <v>1</v>
      </c>
      <c r="G22" s="15">
        <f t="shared" si="0"/>
        <v>165</v>
      </c>
      <c r="H22" s="8">
        <f>Traitement!E24</f>
        <v>115</v>
      </c>
      <c r="I22" s="28">
        <f>Traitement!F24</f>
        <v>115</v>
      </c>
      <c r="J22" s="3"/>
      <c r="K22" s="4"/>
      <c r="L22" s="4"/>
      <c r="M22" s="21"/>
      <c r="N22" s="1"/>
    </row>
    <row r="23" spans="1:14" ht="15" thickBot="1" x14ac:dyDescent="0.35">
      <c r="A23" s="1"/>
      <c r="B23" s="20">
        <v>20</v>
      </c>
      <c r="C23" s="51" t="s">
        <v>49</v>
      </c>
      <c r="D23" s="51">
        <v>1281758188</v>
      </c>
      <c r="E23" s="13">
        <f>ROUNDUP(H23/0.7,0)</f>
        <v>58</v>
      </c>
      <c r="F23" s="50">
        <f>Traitement!D25</f>
        <v>1</v>
      </c>
      <c r="G23" s="15">
        <f t="shared" si="0"/>
        <v>58</v>
      </c>
      <c r="H23" s="8">
        <f>Traitement!E25</f>
        <v>40</v>
      </c>
      <c r="I23" s="28">
        <f>Traitement!F25</f>
        <v>40</v>
      </c>
      <c r="J23" s="3"/>
      <c r="K23" s="4"/>
      <c r="L23" s="4"/>
      <c r="M23" s="21"/>
      <c r="N23" s="1"/>
    </row>
    <row r="24" spans="1:14" ht="15" thickBot="1" x14ac:dyDescent="0.35">
      <c r="A24" s="1"/>
      <c r="B24" s="20">
        <v>21</v>
      </c>
      <c r="C24" s="51"/>
      <c r="D24" s="51"/>
      <c r="E24" s="13">
        <f>ROUNDUP(H24/0.7,0)</f>
        <v>0</v>
      </c>
      <c r="F24" s="50">
        <f>Traitement!D26</f>
        <v>0</v>
      </c>
      <c r="G24" s="15">
        <f t="shared" si="0"/>
        <v>0</v>
      </c>
      <c r="H24" s="8">
        <f>Traitement!E26</f>
        <v>0</v>
      </c>
      <c r="I24" s="28">
        <f>Traitement!F26</f>
        <v>0</v>
      </c>
      <c r="J24" s="3"/>
      <c r="K24" s="4"/>
      <c r="L24" s="4"/>
      <c r="M24" s="21"/>
      <c r="N24" s="1"/>
    </row>
    <row r="25" spans="1:14" ht="15" thickBot="1" x14ac:dyDescent="0.35">
      <c r="A25" s="1"/>
      <c r="B25" s="20">
        <v>22</v>
      </c>
      <c r="C25" s="51"/>
      <c r="D25" s="51"/>
      <c r="E25" s="13">
        <f>ROUNDUP(H25/0.7,0)</f>
        <v>0</v>
      </c>
      <c r="F25" s="50">
        <f>Traitement!D27</f>
        <v>0</v>
      </c>
      <c r="G25" s="15">
        <f t="shared" si="0"/>
        <v>0</v>
      </c>
      <c r="H25" s="8">
        <f>Traitement!E27</f>
        <v>0</v>
      </c>
      <c r="I25" s="28">
        <f>Traitement!F27</f>
        <v>0</v>
      </c>
      <c r="J25" s="3"/>
      <c r="K25" s="4"/>
      <c r="L25" s="4"/>
      <c r="M25" s="21"/>
      <c r="N25" s="1"/>
    </row>
    <row r="26" spans="1:14" ht="15" thickBot="1" x14ac:dyDescent="0.35">
      <c r="A26" s="1"/>
      <c r="B26" s="20">
        <v>23</v>
      </c>
      <c r="C26" s="51"/>
      <c r="D26" s="51"/>
      <c r="E26" s="13">
        <f>ROUNDUP(H26/0.7,0)</f>
        <v>0</v>
      </c>
      <c r="F26" s="50">
        <f>Traitement!D28</f>
        <v>0</v>
      </c>
      <c r="G26" s="15">
        <f t="shared" si="0"/>
        <v>0</v>
      </c>
      <c r="H26" s="8">
        <f>Traitement!E28</f>
        <v>0</v>
      </c>
      <c r="I26" s="28">
        <f>Traitement!F28</f>
        <v>0</v>
      </c>
      <c r="J26" s="3"/>
      <c r="K26" s="4"/>
      <c r="L26" s="4"/>
      <c r="M26" s="21"/>
      <c r="N26" s="1"/>
    </row>
    <row r="27" spans="1:14" ht="15" thickBot="1" x14ac:dyDescent="0.35">
      <c r="A27" s="1"/>
      <c r="B27" s="20">
        <v>24</v>
      </c>
      <c r="C27" s="51"/>
      <c r="D27" s="51"/>
      <c r="E27" s="13">
        <f>ROUNDUP(H27/0.7,0)</f>
        <v>0</v>
      </c>
      <c r="F27" s="50">
        <f>Traitement!D29</f>
        <v>0</v>
      </c>
      <c r="G27" s="15">
        <f t="shared" si="0"/>
        <v>0</v>
      </c>
      <c r="H27" s="8">
        <f>Traitement!E29</f>
        <v>0</v>
      </c>
      <c r="I27" s="28">
        <f>Traitement!F29</f>
        <v>0</v>
      </c>
      <c r="J27" s="3"/>
      <c r="K27" s="4"/>
      <c r="L27" s="4"/>
      <c r="M27" s="21"/>
      <c r="N27" s="1"/>
    </row>
    <row r="28" spans="1:14" ht="15" thickBot="1" x14ac:dyDescent="0.35">
      <c r="A28" s="1"/>
      <c r="B28" s="20">
        <v>25</v>
      </c>
      <c r="C28" s="51"/>
      <c r="D28" s="51"/>
      <c r="E28" s="13">
        <f>ROUNDUP(H28/0.7,0)</f>
        <v>0</v>
      </c>
      <c r="F28" s="50">
        <f>Traitement!D30</f>
        <v>0</v>
      </c>
      <c r="G28" s="15">
        <f t="shared" si="0"/>
        <v>0</v>
      </c>
      <c r="H28" s="8">
        <f>Traitement!E30</f>
        <v>0</v>
      </c>
      <c r="I28" s="28">
        <f>Traitement!F30</f>
        <v>0</v>
      </c>
      <c r="J28" s="3"/>
      <c r="K28" s="4"/>
      <c r="L28" s="4"/>
      <c r="M28" s="21"/>
      <c r="N28" s="1"/>
    </row>
    <row r="29" spans="1:14" ht="15" thickBot="1" x14ac:dyDescent="0.35">
      <c r="A29" s="1"/>
      <c r="B29" s="20">
        <v>26</v>
      </c>
      <c r="C29" s="51"/>
      <c r="D29" s="51"/>
      <c r="E29" s="13">
        <f>ROUNDUP(H29/0.7,0)</f>
        <v>0</v>
      </c>
      <c r="F29" s="50">
        <f>Traitement!D31</f>
        <v>0</v>
      </c>
      <c r="G29" s="15">
        <f t="shared" si="0"/>
        <v>0</v>
      </c>
      <c r="H29" s="8">
        <f>Traitement!E31</f>
        <v>0</v>
      </c>
      <c r="I29" s="28">
        <f>Traitement!F31</f>
        <v>0</v>
      </c>
      <c r="J29" s="3"/>
      <c r="K29" s="4"/>
      <c r="L29" s="4"/>
      <c r="M29" s="21"/>
      <c r="N29" s="1"/>
    </row>
    <row r="30" spans="1:14" ht="15" thickBot="1" x14ac:dyDescent="0.35">
      <c r="A30" s="1"/>
      <c r="B30" s="20">
        <v>27</v>
      </c>
      <c r="C30" s="51"/>
      <c r="D30" s="51"/>
      <c r="E30" s="13">
        <f>ROUNDUP(H30/0.7,0)</f>
        <v>0</v>
      </c>
      <c r="F30" s="50">
        <f>Traitement!D32</f>
        <v>0</v>
      </c>
      <c r="G30" s="15">
        <f t="shared" si="0"/>
        <v>0</v>
      </c>
      <c r="H30" s="8">
        <f>Traitement!E32</f>
        <v>0</v>
      </c>
      <c r="I30" s="28">
        <f>Traitement!F32</f>
        <v>0</v>
      </c>
      <c r="J30" s="3"/>
      <c r="K30" s="4"/>
      <c r="L30" s="4"/>
      <c r="M30" s="21"/>
      <c r="N30" s="1"/>
    </row>
    <row r="31" spans="1:14" ht="15" thickBot="1" x14ac:dyDescent="0.35">
      <c r="A31" s="1"/>
      <c r="B31" s="20">
        <v>28</v>
      </c>
      <c r="C31" s="51"/>
      <c r="D31" s="51"/>
      <c r="E31" s="13">
        <f>ROUNDUP(H31/0.7,0)</f>
        <v>0</v>
      </c>
      <c r="F31" s="50">
        <f>Traitement!D33</f>
        <v>0</v>
      </c>
      <c r="G31" s="15">
        <f t="shared" si="0"/>
        <v>0</v>
      </c>
      <c r="H31" s="8">
        <f>Traitement!E33</f>
        <v>0</v>
      </c>
      <c r="I31" s="28">
        <f>Traitement!F33</f>
        <v>0</v>
      </c>
      <c r="J31" s="3"/>
      <c r="K31" s="4"/>
      <c r="L31" s="4"/>
      <c r="M31" s="21"/>
      <c r="N31" s="1"/>
    </row>
    <row r="32" spans="1:14" ht="15" thickBot="1" x14ac:dyDescent="0.35">
      <c r="A32" s="1"/>
      <c r="B32" s="20">
        <v>29</v>
      </c>
      <c r="C32" s="51"/>
      <c r="D32" s="51"/>
      <c r="E32" s="13">
        <f>ROUNDUP(H32/0.7,0)</f>
        <v>0</v>
      </c>
      <c r="F32" s="50">
        <f>Traitement!D34</f>
        <v>0</v>
      </c>
      <c r="G32" s="15">
        <f t="shared" si="0"/>
        <v>0</v>
      </c>
      <c r="H32" s="8">
        <f>Traitement!E34</f>
        <v>0</v>
      </c>
      <c r="I32" s="28">
        <f>Traitement!F34</f>
        <v>0</v>
      </c>
      <c r="J32" s="3"/>
      <c r="K32" s="4"/>
      <c r="L32" s="4"/>
      <c r="M32" s="21"/>
      <c r="N32" s="1"/>
    </row>
    <row r="33" spans="1:14" ht="15" thickBot="1" x14ac:dyDescent="0.35">
      <c r="A33" s="1"/>
      <c r="B33" s="20">
        <v>30</v>
      </c>
      <c r="C33" s="51"/>
      <c r="D33" s="51"/>
      <c r="E33" s="13">
        <f>ROUNDUP(H33/0.7,0)</f>
        <v>0</v>
      </c>
      <c r="F33" s="50">
        <f>Traitement!D35</f>
        <v>0</v>
      </c>
      <c r="G33" s="15">
        <f t="shared" si="0"/>
        <v>0</v>
      </c>
      <c r="H33" s="8">
        <f>Traitement!E35</f>
        <v>0</v>
      </c>
      <c r="I33" s="28">
        <f>Traitement!F35</f>
        <v>0</v>
      </c>
      <c r="J33" s="3"/>
      <c r="K33" s="4"/>
      <c r="L33" s="4"/>
      <c r="M33" s="21"/>
      <c r="N33" s="1"/>
    </row>
    <row r="34" spans="1:14" ht="15" thickBot="1" x14ac:dyDescent="0.35">
      <c r="A34" s="1"/>
      <c r="B34" s="20">
        <v>31</v>
      </c>
      <c r="C34" s="51"/>
      <c r="D34" s="51"/>
      <c r="E34" s="13">
        <f>ROUNDUP(H34/0.7,0)</f>
        <v>0</v>
      </c>
      <c r="F34" s="50">
        <f>Traitement!D36</f>
        <v>0</v>
      </c>
      <c r="G34" s="15">
        <f t="shared" si="0"/>
        <v>0</v>
      </c>
      <c r="H34" s="8">
        <f>Traitement!E36</f>
        <v>0</v>
      </c>
      <c r="I34" s="28">
        <f>Traitement!F36</f>
        <v>0</v>
      </c>
      <c r="J34" s="3"/>
      <c r="K34" s="4"/>
      <c r="L34" s="4"/>
      <c r="M34" s="21"/>
      <c r="N34" s="1"/>
    </row>
    <row r="35" spans="1:14" ht="15" thickBot="1" x14ac:dyDescent="0.35">
      <c r="A35" s="1"/>
      <c r="B35" s="20">
        <v>32</v>
      </c>
      <c r="C35" s="51"/>
      <c r="D35" s="51"/>
      <c r="E35" s="13">
        <f>ROUNDUP(H35/0.7,0)</f>
        <v>0</v>
      </c>
      <c r="F35" s="50">
        <f>Traitement!D37</f>
        <v>0</v>
      </c>
      <c r="G35" s="15">
        <f t="shared" si="0"/>
        <v>0</v>
      </c>
      <c r="H35" s="8">
        <f>Traitement!E37</f>
        <v>0</v>
      </c>
      <c r="I35" s="28">
        <f>Traitement!F37</f>
        <v>0</v>
      </c>
      <c r="J35" s="3"/>
      <c r="K35" s="4"/>
      <c r="L35" s="4"/>
      <c r="M35" s="21"/>
      <c r="N35" s="1"/>
    </row>
    <row r="36" spans="1:14" ht="15" thickBot="1" x14ac:dyDescent="0.35">
      <c r="A36" s="1"/>
      <c r="B36" s="20">
        <v>33</v>
      </c>
      <c r="C36" s="51"/>
      <c r="D36" s="51"/>
      <c r="E36" s="13">
        <f>ROUNDUP(H36/0.7,0)</f>
        <v>0</v>
      </c>
      <c r="F36" s="50">
        <f>Traitement!D38</f>
        <v>0</v>
      </c>
      <c r="G36" s="15">
        <f t="shared" si="0"/>
        <v>0</v>
      </c>
      <c r="H36" s="8">
        <f>Traitement!E38</f>
        <v>0</v>
      </c>
      <c r="I36" s="28">
        <f>Traitement!F38</f>
        <v>0</v>
      </c>
      <c r="J36" s="3"/>
      <c r="K36" s="4"/>
      <c r="L36" s="4"/>
      <c r="M36" s="21"/>
      <c r="N36" s="1"/>
    </row>
    <row r="37" spans="1:14" ht="15" thickBot="1" x14ac:dyDescent="0.35">
      <c r="A37" s="1"/>
      <c r="B37" s="20">
        <v>34</v>
      </c>
      <c r="C37" s="51"/>
      <c r="D37" s="51"/>
      <c r="E37" s="13">
        <f>ROUNDUP(H37/0.7,0)</f>
        <v>0</v>
      </c>
      <c r="F37" s="50">
        <f>Traitement!D39</f>
        <v>0</v>
      </c>
      <c r="G37" s="15">
        <f t="shared" si="0"/>
        <v>0</v>
      </c>
      <c r="H37" s="8">
        <f>Traitement!E39</f>
        <v>0</v>
      </c>
      <c r="I37" s="28">
        <f>Traitement!F39</f>
        <v>0</v>
      </c>
      <c r="J37" s="3"/>
      <c r="K37" s="4"/>
      <c r="L37" s="4"/>
      <c r="M37" s="21"/>
      <c r="N37" s="1"/>
    </row>
    <row r="38" spans="1:14" ht="15" thickBot="1" x14ac:dyDescent="0.35">
      <c r="A38" s="1"/>
      <c r="B38" s="20">
        <v>35</v>
      </c>
      <c r="C38" s="51"/>
      <c r="D38" s="51"/>
      <c r="E38" s="13">
        <f>ROUNDUP(H38/0.7,0)</f>
        <v>0</v>
      </c>
      <c r="F38" s="50">
        <f>Traitement!D40</f>
        <v>0</v>
      </c>
      <c r="G38" s="15">
        <f t="shared" si="0"/>
        <v>0</v>
      </c>
      <c r="H38" s="8">
        <f>Traitement!E40</f>
        <v>0</v>
      </c>
      <c r="I38" s="28">
        <f>Traitement!F40</f>
        <v>0</v>
      </c>
      <c r="J38" s="3"/>
      <c r="K38" s="4"/>
      <c r="L38" s="4"/>
      <c r="M38" s="21"/>
      <c r="N38" s="1"/>
    </row>
    <row r="39" spans="1:14" ht="15" thickBot="1" x14ac:dyDescent="0.35">
      <c r="A39" s="1"/>
      <c r="B39" s="20">
        <v>36</v>
      </c>
      <c r="C39" s="51"/>
      <c r="D39" s="51"/>
      <c r="E39" s="13">
        <f>ROUNDUP(H39/0.7,0)</f>
        <v>0</v>
      </c>
      <c r="F39" s="50">
        <f>Traitement!D41</f>
        <v>0</v>
      </c>
      <c r="G39" s="15">
        <f t="shared" si="0"/>
        <v>0</v>
      </c>
      <c r="H39" s="8">
        <f>Traitement!E41</f>
        <v>0</v>
      </c>
      <c r="I39" s="28">
        <f>Traitement!F41</f>
        <v>0</v>
      </c>
      <c r="J39" s="3"/>
      <c r="K39" s="4"/>
      <c r="L39" s="4"/>
      <c r="M39" s="21"/>
      <c r="N39" s="1"/>
    </row>
    <row r="40" spans="1:14" ht="15" thickBot="1" x14ac:dyDescent="0.35">
      <c r="A40" s="1"/>
      <c r="B40" s="20">
        <v>37</v>
      </c>
      <c r="C40" s="51"/>
      <c r="D40" s="51"/>
      <c r="E40" s="13">
        <f>ROUNDUP(H40/0.7,0)</f>
        <v>0</v>
      </c>
      <c r="F40" s="50">
        <f>Traitement!D42</f>
        <v>0</v>
      </c>
      <c r="G40" s="15">
        <f t="shared" si="0"/>
        <v>0</v>
      </c>
      <c r="H40" s="8">
        <f>Traitement!E42</f>
        <v>0</v>
      </c>
      <c r="I40" s="28">
        <f>Traitement!F42</f>
        <v>0</v>
      </c>
      <c r="J40" s="3"/>
      <c r="K40" s="4"/>
      <c r="L40" s="4"/>
      <c r="M40" s="21"/>
      <c r="N40" s="1"/>
    </row>
    <row r="41" spans="1:14" ht="15" thickBot="1" x14ac:dyDescent="0.35">
      <c r="A41" s="1"/>
      <c r="B41" s="20">
        <v>38</v>
      </c>
      <c r="C41" s="51"/>
      <c r="D41" s="51"/>
      <c r="E41" s="13">
        <f>ROUNDUP(H41/0.7,0)</f>
        <v>0</v>
      </c>
      <c r="F41" s="50">
        <f>Traitement!D43</f>
        <v>0</v>
      </c>
      <c r="G41" s="15">
        <f t="shared" si="0"/>
        <v>0</v>
      </c>
      <c r="H41" s="8">
        <f>Traitement!E43</f>
        <v>0</v>
      </c>
      <c r="I41" s="28">
        <f>Traitement!F43</f>
        <v>0</v>
      </c>
      <c r="J41" s="3"/>
      <c r="K41" s="4"/>
      <c r="L41" s="4"/>
      <c r="M41" s="21"/>
      <c r="N41" s="1"/>
    </row>
    <row r="42" spans="1:14" ht="15" thickBot="1" x14ac:dyDescent="0.35">
      <c r="A42" s="1"/>
      <c r="B42" s="20">
        <v>39</v>
      </c>
      <c r="C42" s="51"/>
      <c r="D42" s="51"/>
      <c r="E42" s="13">
        <f>ROUNDUP(H42/0.7,0)</f>
        <v>0</v>
      </c>
      <c r="F42" s="50">
        <f>Traitement!D44</f>
        <v>0</v>
      </c>
      <c r="G42" s="15">
        <f t="shared" si="0"/>
        <v>0</v>
      </c>
      <c r="H42" s="8">
        <f>Traitement!E44</f>
        <v>0</v>
      </c>
      <c r="I42" s="28">
        <f>Traitement!F44</f>
        <v>0</v>
      </c>
      <c r="J42" s="3"/>
      <c r="K42" s="4"/>
      <c r="L42" s="4"/>
      <c r="M42" s="21"/>
      <c r="N42" s="1"/>
    </row>
    <row r="43" spans="1:14" ht="15" thickBot="1" x14ac:dyDescent="0.35">
      <c r="A43" s="1"/>
      <c r="B43" s="20">
        <v>40</v>
      </c>
      <c r="C43" s="51"/>
      <c r="D43" s="51"/>
      <c r="E43" s="13">
        <f>ROUNDUP(H43/0.7,0)</f>
        <v>0</v>
      </c>
      <c r="F43" s="50">
        <f>Traitement!D45</f>
        <v>0</v>
      </c>
      <c r="G43" s="15">
        <f t="shared" si="0"/>
        <v>0</v>
      </c>
      <c r="H43" s="8">
        <f>Traitement!E45</f>
        <v>0</v>
      </c>
      <c r="I43" s="28">
        <f>Traitement!F45</f>
        <v>0</v>
      </c>
      <c r="J43" s="3"/>
      <c r="K43" s="4"/>
      <c r="L43" s="4"/>
      <c r="M43" s="21"/>
      <c r="N43" s="1"/>
    </row>
    <row r="44" spans="1:14" ht="15" thickBot="1" x14ac:dyDescent="0.35">
      <c r="A44" s="1"/>
      <c r="B44" s="20">
        <v>41</v>
      </c>
      <c r="C44" s="51"/>
      <c r="D44" s="51"/>
      <c r="E44" s="13">
        <f>ROUNDUP(H44/0.7,0)</f>
        <v>0</v>
      </c>
      <c r="F44" s="50">
        <f>Traitement!D46</f>
        <v>0</v>
      </c>
      <c r="G44" s="15">
        <f t="shared" si="0"/>
        <v>0</v>
      </c>
      <c r="H44" s="8">
        <f>Traitement!E46</f>
        <v>0</v>
      </c>
      <c r="I44" s="28">
        <f>Traitement!F46</f>
        <v>0</v>
      </c>
      <c r="J44" s="3"/>
      <c r="K44" s="4"/>
      <c r="L44" s="4"/>
      <c r="M44" s="21"/>
      <c r="N44" s="1"/>
    </row>
    <row r="45" spans="1:14" ht="15" thickBot="1" x14ac:dyDescent="0.35">
      <c r="A45" s="1"/>
      <c r="B45" s="20">
        <v>42</v>
      </c>
      <c r="C45" s="51"/>
      <c r="D45" s="51"/>
      <c r="E45" s="13">
        <f>ROUNDUP(H45/0.7,0)</f>
        <v>0</v>
      </c>
      <c r="F45" s="50">
        <f>Traitement!D47</f>
        <v>0</v>
      </c>
      <c r="G45" s="15">
        <f t="shared" si="0"/>
        <v>0</v>
      </c>
      <c r="H45" s="8">
        <f>Traitement!E47</f>
        <v>0</v>
      </c>
      <c r="I45" s="28">
        <f>Traitement!F47</f>
        <v>0</v>
      </c>
      <c r="J45" s="3"/>
      <c r="K45" s="4"/>
      <c r="L45" s="4"/>
      <c r="M45" s="21"/>
      <c r="N45" s="1"/>
    </row>
    <row r="46" spans="1:14" ht="15" thickBot="1" x14ac:dyDescent="0.35">
      <c r="A46" s="1"/>
      <c r="B46" s="20">
        <v>43</v>
      </c>
      <c r="C46" s="51"/>
      <c r="D46" s="51"/>
      <c r="E46" s="13">
        <f>ROUNDUP(H46/0.7,0)</f>
        <v>0</v>
      </c>
      <c r="F46" s="50">
        <f>Traitement!D48</f>
        <v>0</v>
      </c>
      <c r="G46" s="15">
        <f t="shared" si="0"/>
        <v>0</v>
      </c>
      <c r="H46" s="8">
        <f>Traitement!E48</f>
        <v>0</v>
      </c>
      <c r="I46" s="28">
        <f>Traitement!F48</f>
        <v>0</v>
      </c>
      <c r="J46" s="3"/>
      <c r="K46" s="4"/>
      <c r="L46" s="4"/>
      <c r="M46" s="21"/>
      <c r="N46" s="1"/>
    </row>
    <row r="47" spans="1:14" ht="15" thickBot="1" x14ac:dyDescent="0.35">
      <c r="A47" s="1"/>
      <c r="B47" s="20">
        <v>44</v>
      </c>
      <c r="C47" s="51"/>
      <c r="D47" s="51"/>
      <c r="E47" s="13">
        <f>ROUNDUP(H47/0.7,0)</f>
        <v>0</v>
      </c>
      <c r="F47" s="50">
        <f>Traitement!D49</f>
        <v>0</v>
      </c>
      <c r="G47" s="15">
        <f t="shared" si="0"/>
        <v>0</v>
      </c>
      <c r="H47" s="8">
        <f>Traitement!E49</f>
        <v>0</v>
      </c>
      <c r="I47" s="28">
        <f>Traitement!F49</f>
        <v>0</v>
      </c>
      <c r="J47" s="3"/>
      <c r="K47" s="4"/>
      <c r="L47" s="4"/>
      <c r="M47" s="21"/>
      <c r="N47" s="1"/>
    </row>
    <row r="48" spans="1:14" ht="15" thickBot="1" x14ac:dyDescent="0.35">
      <c r="A48" s="1"/>
      <c r="B48" s="20">
        <v>45</v>
      </c>
      <c r="C48" s="51"/>
      <c r="D48" s="51"/>
      <c r="E48" s="13">
        <f>ROUNDUP(H48/0.7,0)</f>
        <v>0</v>
      </c>
      <c r="F48" s="50">
        <f>Traitement!D50</f>
        <v>0</v>
      </c>
      <c r="G48" s="15">
        <f t="shared" si="0"/>
        <v>0</v>
      </c>
      <c r="H48" s="8">
        <f>Traitement!E50</f>
        <v>0</v>
      </c>
      <c r="I48" s="28">
        <f>Traitement!F50</f>
        <v>0</v>
      </c>
      <c r="J48" s="3"/>
      <c r="K48" s="4"/>
      <c r="L48" s="4"/>
      <c r="M48" s="21"/>
      <c r="N48" s="1"/>
    </row>
    <row r="49" spans="1:14" ht="15" thickBot="1" x14ac:dyDescent="0.35">
      <c r="A49" s="1"/>
      <c r="B49" s="20">
        <v>46</v>
      </c>
      <c r="C49" s="51"/>
      <c r="D49" s="51"/>
      <c r="E49" s="13">
        <f>ROUNDUP(H49/0.7,0)</f>
        <v>0</v>
      </c>
      <c r="F49" s="50">
        <f>Traitement!D51</f>
        <v>0</v>
      </c>
      <c r="G49" s="15">
        <f t="shared" si="0"/>
        <v>0</v>
      </c>
      <c r="H49" s="8">
        <f>Traitement!E51</f>
        <v>0</v>
      </c>
      <c r="I49" s="28">
        <f>Traitement!F51</f>
        <v>0</v>
      </c>
      <c r="J49" s="3"/>
      <c r="K49" s="4"/>
      <c r="L49" s="4"/>
      <c r="M49" s="21"/>
      <c r="N49" s="1"/>
    </row>
    <row r="50" spans="1:14" ht="15" thickBot="1" x14ac:dyDescent="0.35">
      <c r="A50" s="1"/>
      <c r="B50" s="20">
        <v>47</v>
      </c>
      <c r="C50" s="51"/>
      <c r="D50" s="51"/>
      <c r="E50" s="13">
        <f>ROUNDUP(H50/0.7,0)</f>
        <v>0</v>
      </c>
      <c r="F50" s="50">
        <f>Traitement!D52</f>
        <v>0</v>
      </c>
      <c r="G50" s="15">
        <f t="shared" si="0"/>
        <v>0</v>
      </c>
      <c r="H50" s="8">
        <f>Traitement!E52</f>
        <v>0</v>
      </c>
      <c r="I50" s="28">
        <f>Traitement!F52</f>
        <v>0</v>
      </c>
      <c r="J50" s="3"/>
      <c r="K50" s="4"/>
      <c r="L50" s="4"/>
      <c r="M50" s="21"/>
      <c r="N50" s="1"/>
    </row>
    <row r="51" spans="1:14" ht="15" thickBot="1" x14ac:dyDescent="0.35">
      <c r="A51" s="1"/>
      <c r="B51" s="20">
        <v>48</v>
      </c>
      <c r="C51" s="51"/>
      <c r="D51" s="51"/>
      <c r="E51" s="13">
        <f>ROUNDUP(H51/0.7,0)</f>
        <v>0</v>
      </c>
      <c r="F51" s="50">
        <f>Traitement!D53</f>
        <v>0</v>
      </c>
      <c r="G51" s="15">
        <f t="shared" si="0"/>
        <v>0</v>
      </c>
      <c r="H51" s="8">
        <f>Traitement!E53</f>
        <v>0</v>
      </c>
      <c r="I51" s="28">
        <f>Traitement!F53</f>
        <v>0</v>
      </c>
      <c r="J51" s="3"/>
      <c r="K51" s="4"/>
      <c r="L51" s="4"/>
      <c r="M51" s="21"/>
      <c r="N51" s="1"/>
    </row>
    <row r="52" spans="1:14" ht="15" thickBot="1" x14ac:dyDescent="0.35">
      <c r="A52" s="1"/>
      <c r="B52" s="20">
        <v>49</v>
      </c>
      <c r="C52" s="51"/>
      <c r="D52" s="51"/>
      <c r="E52" s="13">
        <f>ROUNDUP(H52/0.7,0)</f>
        <v>0</v>
      </c>
      <c r="F52" s="50">
        <f>Traitement!D54</f>
        <v>0</v>
      </c>
      <c r="G52" s="15">
        <f t="shared" si="0"/>
        <v>0</v>
      </c>
      <c r="H52" s="8">
        <f>Traitement!E54</f>
        <v>0</v>
      </c>
      <c r="I52" s="28">
        <f>Traitement!F54</f>
        <v>0</v>
      </c>
      <c r="J52" s="3"/>
      <c r="K52" s="4"/>
      <c r="L52" s="4"/>
      <c r="M52" s="21"/>
      <c r="N52" s="1"/>
    </row>
    <row r="53" spans="1:14" ht="15" thickBot="1" x14ac:dyDescent="0.35">
      <c r="A53" s="1"/>
      <c r="B53" s="20">
        <v>50</v>
      </c>
      <c r="C53" s="51"/>
      <c r="D53" s="51"/>
      <c r="E53" s="13">
        <f>ROUNDUP(H53/0.7,0)</f>
        <v>0</v>
      </c>
      <c r="F53" s="50">
        <f>Traitement!D55</f>
        <v>0</v>
      </c>
      <c r="G53" s="15">
        <f t="shared" si="0"/>
        <v>0</v>
      </c>
      <c r="H53" s="8">
        <f>Traitement!E55</f>
        <v>0</v>
      </c>
      <c r="I53" s="28">
        <f>Traitement!F55</f>
        <v>0</v>
      </c>
      <c r="J53" s="3"/>
      <c r="K53" s="4"/>
      <c r="L53" s="4"/>
      <c r="M53" s="21"/>
      <c r="N53" s="1"/>
    </row>
    <row r="54" spans="1:14" ht="15" thickBot="1" x14ac:dyDescent="0.35">
      <c r="A54" s="1"/>
      <c r="B54" s="20">
        <v>51</v>
      </c>
      <c r="C54" s="51"/>
      <c r="D54" s="51"/>
      <c r="E54" s="13">
        <f>ROUNDUP(H54/0.7,0)</f>
        <v>0</v>
      </c>
      <c r="F54" s="50">
        <f>Traitement!D56</f>
        <v>0</v>
      </c>
      <c r="G54" s="15">
        <f t="shared" si="0"/>
        <v>0</v>
      </c>
      <c r="H54" s="8">
        <f>Traitement!E56</f>
        <v>0</v>
      </c>
      <c r="I54" s="28">
        <f>Traitement!F56</f>
        <v>0</v>
      </c>
      <c r="J54" s="3"/>
      <c r="K54" s="4"/>
      <c r="L54" s="4"/>
      <c r="M54" s="21"/>
      <c r="N54" s="1"/>
    </row>
    <row r="55" spans="1:14" ht="15" thickBot="1" x14ac:dyDescent="0.35">
      <c r="A55" s="1"/>
      <c r="B55" s="20">
        <v>52</v>
      </c>
      <c r="C55" s="51"/>
      <c r="D55" s="51"/>
      <c r="E55" s="13">
        <f>ROUNDUP(H55/0.7,0)</f>
        <v>0</v>
      </c>
      <c r="F55" s="50">
        <f>Traitement!D57</f>
        <v>0</v>
      </c>
      <c r="G55" s="15">
        <f t="shared" si="0"/>
        <v>0</v>
      </c>
      <c r="H55" s="8">
        <f>Traitement!E57</f>
        <v>0</v>
      </c>
      <c r="I55" s="28">
        <f>Traitement!F57</f>
        <v>0</v>
      </c>
      <c r="J55" s="3"/>
      <c r="K55" s="4"/>
      <c r="L55" s="4"/>
      <c r="M55" s="21"/>
      <c r="N55" s="1"/>
    </row>
    <row r="56" spans="1:14" ht="15" thickBot="1" x14ac:dyDescent="0.35">
      <c r="A56" s="1"/>
      <c r="B56" s="20">
        <v>53</v>
      </c>
      <c r="C56" s="51"/>
      <c r="D56" s="51"/>
      <c r="E56" s="13">
        <f>ROUNDUP(H56/0.7,0)</f>
        <v>0</v>
      </c>
      <c r="F56" s="50">
        <f>Traitement!D58</f>
        <v>0</v>
      </c>
      <c r="G56" s="15">
        <f t="shared" si="0"/>
        <v>0</v>
      </c>
      <c r="H56" s="8">
        <f>Traitement!E58</f>
        <v>0</v>
      </c>
      <c r="I56" s="28">
        <f>Traitement!F58</f>
        <v>0</v>
      </c>
      <c r="J56" s="3"/>
      <c r="K56" s="4"/>
      <c r="L56" s="4"/>
      <c r="M56" s="21"/>
      <c r="N56" s="1"/>
    </row>
    <row r="57" spans="1:14" ht="15" thickBot="1" x14ac:dyDescent="0.35">
      <c r="A57" s="1"/>
      <c r="B57" s="20">
        <v>54</v>
      </c>
      <c r="C57" s="51"/>
      <c r="D57" s="51"/>
      <c r="E57" s="13">
        <f>ROUNDUP(H57/0.7,0)</f>
        <v>0</v>
      </c>
      <c r="F57" s="50">
        <f>Traitement!D59</f>
        <v>0</v>
      </c>
      <c r="G57" s="15">
        <f t="shared" si="0"/>
        <v>0</v>
      </c>
      <c r="H57" s="8">
        <f>Traitement!E59</f>
        <v>0</v>
      </c>
      <c r="I57" s="28">
        <f>Traitement!F59</f>
        <v>0</v>
      </c>
      <c r="J57" s="3"/>
      <c r="K57" s="4"/>
      <c r="L57" s="4"/>
      <c r="M57" s="21"/>
      <c r="N57" s="1"/>
    </row>
    <row r="58" spans="1:14" ht="15" thickBot="1" x14ac:dyDescent="0.35">
      <c r="A58" s="1"/>
      <c r="B58" s="20">
        <v>55</v>
      </c>
      <c r="C58" s="51"/>
      <c r="D58" s="51"/>
      <c r="E58" s="13">
        <f>ROUNDUP(H58/0.7,0)</f>
        <v>0</v>
      </c>
      <c r="F58" s="50">
        <f>Traitement!D60</f>
        <v>0</v>
      </c>
      <c r="G58" s="15">
        <f t="shared" si="0"/>
        <v>0</v>
      </c>
      <c r="H58" s="8">
        <f>Traitement!E60</f>
        <v>0</v>
      </c>
      <c r="I58" s="28">
        <f>Traitement!F60</f>
        <v>0</v>
      </c>
      <c r="J58" s="3"/>
      <c r="K58" s="4"/>
      <c r="L58" s="4"/>
      <c r="M58" s="21"/>
      <c r="N58" s="1"/>
    </row>
    <row r="59" spans="1:14" ht="15" thickBot="1" x14ac:dyDescent="0.35">
      <c r="A59" s="1"/>
      <c r="B59" s="20">
        <v>56</v>
      </c>
      <c r="C59" s="51"/>
      <c r="D59" s="51"/>
      <c r="E59" s="13">
        <f>ROUNDUP(H59/0.7,0)</f>
        <v>0</v>
      </c>
      <c r="F59" s="50">
        <f>Traitement!D61</f>
        <v>0</v>
      </c>
      <c r="G59" s="15">
        <f t="shared" si="0"/>
        <v>0</v>
      </c>
      <c r="H59" s="8">
        <f>Traitement!E61</f>
        <v>0</v>
      </c>
      <c r="I59" s="28">
        <f>Traitement!F61</f>
        <v>0</v>
      </c>
      <c r="J59" s="3"/>
      <c r="K59" s="4"/>
      <c r="L59" s="4"/>
      <c r="M59" s="21"/>
      <c r="N59" s="1"/>
    </row>
    <row r="60" spans="1:14" ht="15" thickBot="1" x14ac:dyDescent="0.35">
      <c r="A60" s="1"/>
      <c r="B60" s="20">
        <v>57</v>
      </c>
      <c r="C60" s="51"/>
      <c r="D60" s="51"/>
      <c r="E60" s="13">
        <f>ROUNDUP(H60/0.7,0)</f>
        <v>0</v>
      </c>
      <c r="F60" s="50">
        <f>Traitement!D62</f>
        <v>0</v>
      </c>
      <c r="G60" s="15">
        <f t="shared" si="0"/>
        <v>0</v>
      </c>
      <c r="H60" s="8">
        <f>Traitement!E62</f>
        <v>0</v>
      </c>
      <c r="I60" s="28">
        <f>Traitement!F62</f>
        <v>0</v>
      </c>
      <c r="J60" s="3"/>
      <c r="K60" s="4"/>
      <c r="L60" s="4"/>
      <c r="M60" s="21"/>
      <c r="N60" s="1"/>
    </row>
    <row r="61" spans="1:14" ht="15" thickBot="1" x14ac:dyDescent="0.35">
      <c r="A61" s="1"/>
      <c r="B61" s="20">
        <v>58</v>
      </c>
      <c r="C61" s="51"/>
      <c r="D61" s="51"/>
      <c r="E61" s="13">
        <f>ROUNDUP(H61/0.7,0)</f>
        <v>0</v>
      </c>
      <c r="F61" s="50">
        <f>Traitement!D63</f>
        <v>0</v>
      </c>
      <c r="G61" s="15">
        <f t="shared" si="0"/>
        <v>0</v>
      </c>
      <c r="H61" s="8">
        <f>Traitement!E63</f>
        <v>0</v>
      </c>
      <c r="I61" s="28">
        <f>Traitement!F63</f>
        <v>0</v>
      </c>
      <c r="J61" s="3"/>
      <c r="K61" s="4"/>
      <c r="L61" s="4"/>
      <c r="M61" s="21"/>
      <c r="N61" s="1"/>
    </row>
    <row r="62" spans="1:14" ht="15" thickBot="1" x14ac:dyDescent="0.35">
      <c r="A62" s="1"/>
      <c r="B62" s="20">
        <v>59</v>
      </c>
      <c r="C62" s="51"/>
      <c r="D62" s="51"/>
      <c r="E62" s="13">
        <f>ROUNDUP(H62/0.7,0)</f>
        <v>0</v>
      </c>
      <c r="F62" s="50">
        <f>Traitement!D64</f>
        <v>0</v>
      </c>
      <c r="G62" s="15">
        <f t="shared" si="0"/>
        <v>0</v>
      </c>
      <c r="H62" s="8">
        <f>Traitement!E64</f>
        <v>0</v>
      </c>
      <c r="I62" s="28">
        <f>Traitement!F64</f>
        <v>0</v>
      </c>
      <c r="J62" s="3"/>
      <c r="K62" s="4"/>
      <c r="L62" s="4"/>
      <c r="M62" s="21"/>
      <c r="N62" s="1"/>
    </row>
    <row r="63" spans="1:14" ht="15" thickBot="1" x14ac:dyDescent="0.35">
      <c r="A63" s="1"/>
      <c r="B63" s="20">
        <v>60</v>
      </c>
      <c r="C63" s="51"/>
      <c r="D63" s="51"/>
      <c r="E63" s="13">
        <f>ROUNDUP(H63/0.7,0)</f>
        <v>0</v>
      </c>
      <c r="F63" s="50">
        <f>Traitement!D65</f>
        <v>0</v>
      </c>
      <c r="G63" s="15">
        <f t="shared" si="0"/>
        <v>0</v>
      </c>
      <c r="H63" s="8">
        <f>Traitement!E65</f>
        <v>0</v>
      </c>
      <c r="I63" s="28">
        <f>Traitement!F65</f>
        <v>0</v>
      </c>
      <c r="J63" s="3"/>
      <c r="K63" s="4"/>
      <c r="L63" s="4"/>
      <c r="M63" s="21"/>
      <c r="N63" s="1"/>
    </row>
    <row r="64" spans="1:14" ht="15" thickBot="1" x14ac:dyDescent="0.35">
      <c r="A64" s="1"/>
      <c r="B64" s="20">
        <v>61</v>
      </c>
      <c r="C64" s="51"/>
      <c r="D64" s="51"/>
      <c r="E64" s="13">
        <f>ROUNDUP(H64/0.7,0)</f>
        <v>0</v>
      </c>
      <c r="F64" s="50">
        <f>Traitement!D66</f>
        <v>0</v>
      </c>
      <c r="G64" s="15">
        <f t="shared" si="0"/>
        <v>0</v>
      </c>
      <c r="H64" s="8">
        <f>Traitement!E66</f>
        <v>0</v>
      </c>
      <c r="I64" s="28">
        <f>Traitement!F66</f>
        <v>0</v>
      </c>
      <c r="J64" s="3"/>
      <c r="K64" s="4"/>
      <c r="L64" s="4"/>
      <c r="M64" s="21"/>
      <c r="N64" s="1"/>
    </row>
    <row r="65" spans="1:14" ht="15" thickBot="1" x14ac:dyDescent="0.35">
      <c r="A65" s="1"/>
      <c r="B65" s="20">
        <v>62</v>
      </c>
      <c r="C65" s="51"/>
      <c r="D65" s="51"/>
      <c r="E65" s="13">
        <f>ROUNDUP(H65/0.7,0)</f>
        <v>0</v>
      </c>
      <c r="F65" s="50">
        <f>Traitement!D67</f>
        <v>0</v>
      </c>
      <c r="G65" s="15">
        <f t="shared" si="0"/>
        <v>0</v>
      </c>
      <c r="H65" s="8">
        <f>Traitement!E67</f>
        <v>0</v>
      </c>
      <c r="I65" s="28">
        <f>Traitement!F67</f>
        <v>0</v>
      </c>
      <c r="J65" s="3"/>
      <c r="K65" s="4"/>
      <c r="L65" s="4"/>
      <c r="M65" s="21"/>
      <c r="N65" s="1"/>
    </row>
    <row r="66" spans="1:14" ht="15" thickBot="1" x14ac:dyDescent="0.35">
      <c r="A66" s="1"/>
      <c r="B66" s="20">
        <v>63</v>
      </c>
      <c r="C66" s="51"/>
      <c r="D66" s="51"/>
      <c r="E66" s="13">
        <f>ROUNDUP(H66/0.7,0)</f>
        <v>0</v>
      </c>
      <c r="F66" s="50">
        <f>Traitement!D68</f>
        <v>0</v>
      </c>
      <c r="G66" s="15">
        <f t="shared" si="0"/>
        <v>0</v>
      </c>
      <c r="H66" s="8">
        <f>Traitement!E68</f>
        <v>0</v>
      </c>
      <c r="I66" s="28">
        <f>Traitement!F68</f>
        <v>0</v>
      </c>
      <c r="J66" s="3"/>
      <c r="K66" s="4"/>
      <c r="L66" s="4"/>
      <c r="M66" s="21"/>
      <c r="N66" s="1"/>
    </row>
    <row r="67" spans="1:14" ht="15" thickBot="1" x14ac:dyDescent="0.35">
      <c r="A67" s="1"/>
      <c r="B67" s="20">
        <v>64</v>
      </c>
      <c r="C67" s="51"/>
      <c r="D67" s="51"/>
      <c r="E67" s="13">
        <f>ROUNDUP(H67/0.7,0)</f>
        <v>0</v>
      </c>
      <c r="F67" s="50">
        <f>Traitement!D69</f>
        <v>0</v>
      </c>
      <c r="G67" s="15">
        <f t="shared" si="0"/>
        <v>0</v>
      </c>
      <c r="H67" s="8">
        <f>Traitement!E69</f>
        <v>0</v>
      </c>
      <c r="I67" s="28">
        <f>Traitement!F69</f>
        <v>0</v>
      </c>
      <c r="J67" s="3"/>
      <c r="K67" s="4"/>
      <c r="L67" s="4"/>
      <c r="M67" s="21"/>
      <c r="N67" s="1"/>
    </row>
    <row r="68" spans="1:14" ht="15" thickBot="1" x14ac:dyDescent="0.35">
      <c r="A68" s="1"/>
      <c r="B68" s="20">
        <v>65</v>
      </c>
      <c r="C68" s="51"/>
      <c r="D68" s="51"/>
      <c r="E68" s="13">
        <f>ROUNDUP(H68/0.7,0)</f>
        <v>0</v>
      </c>
      <c r="F68" s="50">
        <f>Traitement!D70</f>
        <v>0</v>
      </c>
      <c r="G68" s="15">
        <f t="shared" ref="G68:G72" si="1">F68*E68</f>
        <v>0</v>
      </c>
      <c r="H68" s="8">
        <f>Traitement!E70</f>
        <v>0</v>
      </c>
      <c r="I68" s="28">
        <f>Traitement!F70</f>
        <v>0</v>
      </c>
      <c r="J68" s="3"/>
      <c r="K68" s="4"/>
      <c r="L68" s="4"/>
      <c r="M68" s="21"/>
      <c r="N68" s="1"/>
    </row>
    <row r="69" spans="1:14" ht="15" thickBot="1" x14ac:dyDescent="0.35">
      <c r="A69" s="1"/>
      <c r="B69" s="20">
        <v>66</v>
      </c>
      <c r="C69" s="51"/>
      <c r="D69" s="51"/>
      <c r="E69" s="13">
        <f>ROUNDUP(H69/0.7,0)</f>
        <v>0</v>
      </c>
      <c r="F69" s="50">
        <f>Traitement!D71</f>
        <v>0</v>
      </c>
      <c r="G69" s="15">
        <f t="shared" si="1"/>
        <v>0</v>
      </c>
      <c r="H69" s="8">
        <f>Traitement!E71</f>
        <v>0</v>
      </c>
      <c r="I69" s="28">
        <f>Traitement!F71</f>
        <v>0</v>
      </c>
      <c r="J69" s="3"/>
      <c r="K69" s="4"/>
      <c r="L69" s="4"/>
      <c r="M69" s="21"/>
      <c r="N69" s="1"/>
    </row>
    <row r="70" spans="1:14" ht="15" thickBot="1" x14ac:dyDescent="0.35">
      <c r="A70" s="1"/>
      <c r="B70" s="20">
        <v>67</v>
      </c>
      <c r="C70" s="51"/>
      <c r="D70" s="51"/>
      <c r="E70" s="13">
        <f>ROUNDUP(H70/0.7,0)</f>
        <v>0</v>
      </c>
      <c r="F70" s="50">
        <f>Traitement!D72</f>
        <v>0</v>
      </c>
      <c r="G70" s="15">
        <f t="shared" si="1"/>
        <v>0</v>
      </c>
      <c r="H70" s="8">
        <f>Traitement!E72</f>
        <v>0</v>
      </c>
      <c r="I70" s="28">
        <f>Traitement!F72</f>
        <v>0</v>
      </c>
      <c r="J70" s="3"/>
      <c r="K70" s="4"/>
      <c r="L70" s="4"/>
      <c r="M70" s="21"/>
      <c r="N70" s="1"/>
    </row>
    <row r="71" spans="1:14" ht="15" thickBot="1" x14ac:dyDescent="0.35">
      <c r="A71" s="1"/>
      <c r="B71" s="20">
        <v>68</v>
      </c>
      <c r="C71" s="51"/>
      <c r="D71" s="51"/>
      <c r="E71" s="13">
        <f>ROUNDUP(H71/0.7,0)</f>
        <v>0</v>
      </c>
      <c r="F71" s="50">
        <f>Traitement!D73</f>
        <v>0</v>
      </c>
      <c r="G71" s="15">
        <f t="shared" si="1"/>
        <v>0</v>
      </c>
      <c r="H71" s="8">
        <f>Traitement!E73</f>
        <v>0</v>
      </c>
      <c r="I71" s="28">
        <f>Traitement!F73</f>
        <v>0</v>
      </c>
      <c r="J71" s="3"/>
      <c r="K71" s="4"/>
      <c r="L71" s="4"/>
      <c r="M71" s="21"/>
      <c r="N71" s="1"/>
    </row>
    <row r="72" spans="1:14" ht="15" thickBot="1" x14ac:dyDescent="0.35">
      <c r="A72" s="1"/>
      <c r="B72" s="22">
        <v>69</v>
      </c>
      <c r="C72" s="51"/>
      <c r="D72" s="51"/>
      <c r="E72" s="13">
        <f>ROUNDUP(H72/0.7,0)</f>
        <v>0</v>
      </c>
      <c r="F72" s="50">
        <f>Traitement!D74</f>
        <v>0</v>
      </c>
      <c r="G72" s="23">
        <f t="shared" si="1"/>
        <v>0</v>
      </c>
      <c r="H72" s="27">
        <f>Traitement!E74</f>
        <v>0</v>
      </c>
      <c r="I72" s="29">
        <f>Traitement!F74</f>
        <v>0</v>
      </c>
      <c r="J72" s="24"/>
      <c r="K72" s="25"/>
      <c r="L72" s="25"/>
      <c r="M72" s="26"/>
      <c r="N72" s="1"/>
    </row>
    <row r="73" spans="1:14" ht="15" thickTop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</sheetData>
  <mergeCells count="5">
    <mergeCell ref="D2:M2"/>
    <mergeCell ref="L3:M3"/>
    <mergeCell ref="J4:J5"/>
    <mergeCell ref="K4:K5"/>
    <mergeCell ref="L4:M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</sheetPr>
  <dimension ref="A1:I76"/>
  <sheetViews>
    <sheetView tabSelected="1" workbookViewId="0">
      <selection activeCell="K28" sqref="K28"/>
    </sheetView>
  </sheetViews>
  <sheetFormatPr baseColWidth="10" defaultRowHeight="14.4" x14ac:dyDescent="0.3"/>
  <cols>
    <col min="3" max="3" width="25.109375" customWidth="1"/>
  </cols>
  <sheetData>
    <row r="1" spans="1:9" ht="15" thickBo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9" ht="15.6" customHeight="1" x14ac:dyDescent="0.3">
      <c r="A2" s="1"/>
      <c r="B2" s="1"/>
      <c r="C2" s="1"/>
      <c r="D2" s="46">
        <f>test!B2</f>
        <v>8</v>
      </c>
      <c r="E2" s="1"/>
      <c r="F2" s="44">
        <f>SUM(F6:F74)</f>
        <v>2715</v>
      </c>
      <c r="G2" s="1"/>
      <c r="H2" s="1"/>
      <c r="I2" s="1"/>
    </row>
    <row r="3" spans="1:9" ht="15" customHeight="1" thickBot="1" x14ac:dyDescent="0.35">
      <c r="A3" s="1"/>
      <c r="B3" s="1"/>
      <c r="C3" s="1"/>
      <c r="D3" s="47"/>
      <c r="E3" s="1"/>
      <c r="F3" s="45"/>
      <c r="G3" s="1"/>
      <c r="H3" s="1"/>
      <c r="I3" s="1"/>
    </row>
    <row r="4" spans="1:9" ht="15" thickBot="1" x14ac:dyDescent="0.35">
      <c r="A4" s="1"/>
      <c r="B4" s="1"/>
      <c r="C4" s="1"/>
      <c r="D4" s="1"/>
      <c r="E4" s="1"/>
      <c r="F4" s="1"/>
      <c r="G4" s="1"/>
      <c r="H4" s="1"/>
      <c r="I4" s="1"/>
    </row>
    <row r="5" spans="1:9" ht="15.6" thickTop="1" thickBot="1" x14ac:dyDescent="0.35">
      <c r="A5" s="1"/>
      <c r="B5" s="17" t="s">
        <v>0</v>
      </c>
      <c r="C5" s="17" t="s">
        <v>8</v>
      </c>
      <c r="D5" s="17" t="s">
        <v>2</v>
      </c>
      <c r="E5" s="18" t="s">
        <v>52</v>
      </c>
      <c r="F5" s="18" t="s">
        <v>53</v>
      </c>
      <c r="G5" s="1"/>
      <c r="H5" s="1"/>
      <c r="I5" s="1"/>
    </row>
    <row r="6" spans="1:9" ht="15.6" thickTop="1" thickBot="1" x14ac:dyDescent="0.35">
      <c r="A6" s="1"/>
      <c r="B6" s="19">
        <v>1</v>
      </c>
      <c r="C6" s="30" t="s">
        <v>31</v>
      </c>
      <c r="D6" s="7">
        <v>1</v>
      </c>
      <c r="E6" s="8">
        <v>1250</v>
      </c>
      <c r="F6" s="8">
        <v>1250</v>
      </c>
      <c r="G6" s="1" t="str">
        <f>MID(C6,1,10)</f>
        <v>1281758131</v>
      </c>
      <c r="H6" s="1" t="str">
        <f>MID(C6,12,30)</f>
        <v xml:space="preserve">Poutre </v>
      </c>
      <c r="I6" s="1"/>
    </row>
    <row r="7" spans="1:9" ht="15" thickBot="1" x14ac:dyDescent="0.35">
      <c r="A7" s="1"/>
      <c r="B7" s="20">
        <v>2</v>
      </c>
      <c r="C7" s="31" t="s">
        <v>9</v>
      </c>
      <c r="D7" s="2">
        <v>2</v>
      </c>
      <c r="E7" s="9">
        <v>37</v>
      </c>
      <c r="F7" s="9">
        <v>74</v>
      </c>
      <c r="G7" s="1" t="str">
        <f t="shared" ref="G7:G70" si="0">MID(C7,1,10)</f>
        <v>1281758133</v>
      </c>
      <c r="H7" s="1" t="str">
        <f t="shared" ref="H7:H70" si="1">MID(C7,12,30)</f>
        <v>Butée</v>
      </c>
      <c r="I7" s="1"/>
    </row>
    <row r="8" spans="1:9" ht="15" thickBot="1" x14ac:dyDescent="0.35">
      <c r="A8" s="1"/>
      <c r="B8" s="20">
        <v>3</v>
      </c>
      <c r="C8" s="31" t="s">
        <v>10</v>
      </c>
      <c r="D8" s="2">
        <v>4</v>
      </c>
      <c r="E8" s="9">
        <v>12</v>
      </c>
      <c r="F8" s="9">
        <v>48</v>
      </c>
      <c r="G8" s="1" t="str">
        <f t="shared" si="0"/>
        <v>1281758134</v>
      </c>
      <c r="H8" s="1" t="str">
        <f t="shared" si="1"/>
        <v>Support capteur</v>
      </c>
      <c r="I8" s="1"/>
    </row>
    <row r="9" spans="1:9" ht="15" thickBot="1" x14ac:dyDescent="0.35">
      <c r="A9" s="1"/>
      <c r="B9" s="20">
        <v>4</v>
      </c>
      <c r="C9" s="31" t="s">
        <v>11</v>
      </c>
      <c r="D9" s="2">
        <v>2</v>
      </c>
      <c r="E9" s="9">
        <v>45</v>
      </c>
      <c r="F9" s="9">
        <v>90</v>
      </c>
      <c r="G9" s="1" t="str">
        <f t="shared" si="0"/>
        <v>1281758141</v>
      </c>
      <c r="H9" s="1" t="str">
        <f t="shared" si="1"/>
        <v>Support mors</v>
      </c>
      <c r="I9" s="1"/>
    </row>
    <row r="10" spans="1:9" ht="15" thickBot="1" x14ac:dyDescent="0.35">
      <c r="A10" s="1"/>
      <c r="B10" s="20">
        <v>5</v>
      </c>
      <c r="C10" s="31" t="s">
        <v>12</v>
      </c>
      <c r="D10" s="2">
        <v>4</v>
      </c>
      <c r="E10" s="9">
        <v>35</v>
      </c>
      <c r="F10" s="9">
        <v>140</v>
      </c>
      <c r="G10" s="1" t="str">
        <f t="shared" si="0"/>
        <v>1281758142</v>
      </c>
      <c r="H10" s="1" t="str">
        <f t="shared" si="1"/>
        <v>Mors</v>
      </c>
      <c r="I10" s="1"/>
    </row>
    <row r="11" spans="1:9" ht="15" thickBot="1" x14ac:dyDescent="0.35">
      <c r="A11" s="1"/>
      <c r="B11" s="20">
        <v>6</v>
      </c>
      <c r="C11" s="31" t="s">
        <v>13</v>
      </c>
      <c r="D11" s="2">
        <v>1</v>
      </c>
      <c r="E11" s="9">
        <v>45</v>
      </c>
      <c r="F11" s="9">
        <v>45</v>
      </c>
      <c r="G11" s="1" t="str">
        <f t="shared" si="0"/>
        <v>1281758143</v>
      </c>
      <c r="H11" s="1" t="str">
        <f t="shared" si="1"/>
        <v>Plaque interface</v>
      </c>
      <c r="I11" s="1"/>
    </row>
    <row r="12" spans="1:9" ht="15" thickBot="1" x14ac:dyDescent="0.35">
      <c r="A12" s="1"/>
      <c r="B12" s="20">
        <v>7</v>
      </c>
      <c r="C12" s="31" t="s">
        <v>14</v>
      </c>
      <c r="D12" s="2">
        <v>1</v>
      </c>
      <c r="E12" s="9">
        <v>125</v>
      </c>
      <c r="F12" s="9">
        <v>125</v>
      </c>
      <c r="G12" s="1" t="str">
        <f t="shared" si="0"/>
        <v>1281758144</v>
      </c>
      <c r="H12" s="1" t="str">
        <f t="shared" si="1"/>
        <v>Plaque patins</v>
      </c>
      <c r="I12" s="1"/>
    </row>
    <row r="13" spans="1:9" ht="15" thickBot="1" x14ac:dyDescent="0.35">
      <c r="A13" s="1"/>
      <c r="B13" s="20">
        <v>8</v>
      </c>
      <c r="C13" s="31" t="s">
        <v>15</v>
      </c>
      <c r="D13" s="2">
        <v>1</v>
      </c>
      <c r="E13" s="9">
        <v>80</v>
      </c>
      <c r="F13" s="9">
        <v>80</v>
      </c>
      <c r="G13" s="1" t="str">
        <f t="shared" si="0"/>
        <v>1281758145</v>
      </c>
      <c r="H13" s="1" t="str">
        <f t="shared" si="1"/>
        <v>Platine latéral</v>
      </c>
      <c r="I13" s="1"/>
    </row>
    <row r="14" spans="1:9" ht="15" thickBot="1" x14ac:dyDescent="0.35">
      <c r="A14" s="1"/>
      <c r="B14" s="20">
        <v>9</v>
      </c>
      <c r="C14" s="31" t="s">
        <v>16</v>
      </c>
      <c r="D14" s="2">
        <v>2</v>
      </c>
      <c r="E14" s="9">
        <v>37</v>
      </c>
      <c r="F14" s="9">
        <v>74</v>
      </c>
      <c r="G14" s="1" t="str">
        <f t="shared" si="0"/>
        <v>1281758147</v>
      </c>
      <c r="H14" s="1" t="str">
        <f t="shared" si="1"/>
        <v>Butée</v>
      </c>
      <c r="I14" s="1"/>
    </row>
    <row r="15" spans="1:9" ht="15" thickBot="1" x14ac:dyDescent="0.35">
      <c r="A15" s="1"/>
      <c r="B15" s="20">
        <v>10</v>
      </c>
      <c r="C15" s="31" t="s">
        <v>17</v>
      </c>
      <c r="D15" s="2">
        <v>1</v>
      </c>
      <c r="E15" s="9">
        <v>30</v>
      </c>
      <c r="F15" s="9">
        <v>30</v>
      </c>
      <c r="G15" s="1" t="str">
        <f t="shared" si="0"/>
        <v>1281758148</v>
      </c>
      <c r="H15" s="1" t="str">
        <f t="shared" si="1"/>
        <v>Support drapeau</v>
      </c>
      <c r="I15" s="1"/>
    </row>
    <row r="16" spans="1:9" ht="15" thickBot="1" x14ac:dyDescent="0.35">
      <c r="A16" s="1"/>
      <c r="B16" s="20">
        <v>11</v>
      </c>
      <c r="C16" s="31" t="s">
        <v>18</v>
      </c>
      <c r="D16" s="2">
        <v>1</v>
      </c>
      <c r="E16" s="9">
        <v>30</v>
      </c>
      <c r="F16" s="9">
        <v>30</v>
      </c>
      <c r="G16" s="1" t="str">
        <f t="shared" si="0"/>
        <v>1281758149</v>
      </c>
      <c r="H16" s="1" t="str">
        <f t="shared" si="1"/>
        <v>Drapeau</v>
      </c>
      <c r="I16" s="1"/>
    </row>
    <row r="17" spans="1:9" ht="15" thickBot="1" x14ac:dyDescent="0.35">
      <c r="A17" s="1"/>
      <c r="B17" s="20">
        <v>12</v>
      </c>
      <c r="C17" s="31" t="s">
        <v>19</v>
      </c>
      <c r="D17" s="2">
        <v>1</v>
      </c>
      <c r="E17" s="9">
        <v>50</v>
      </c>
      <c r="F17" s="9">
        <v>50</v>
      </c>
      <c r="G17" s="1" t="str">
        <f t="shared" si="0"/>
        <v>1281758152</v>
      </c>
      <c r="H17" s="1" t="str">
        <f t="shared" si="1"/>
        <v>Nourisse de graissage</v>
      </c>
      <c r="I17" s="1"/>
    </row>
    <row r="18" spans="1:9" ht="15" thickBot="1" x14ac:dyDescent="0.35">
      <c r="A18" s="1"/>
      <c r="B18" s="20">
        <v>13</v>
      </c>
      <c r="C18" s="31" t="s">
        <v>20</v>
      </c>
      <c r="D18" s="2">
        <v>8</v>
      </c>
      <c r="E18" s="9">
        <v>25</v>
      </c>
      <c r="F18" s="9">
        <v>200</v>
      </c>
      <c r="G18" s="1" t="str">
        <f t="shared" si="0"/>
        <v>1281758162</v>
      </c>
      <c r="H18" s="1" t="str">
        <f t="shared" si="1"/>
        <v>Vis vérin</v>
      </c>
      <c r="I18" s="1"/>
    </row>
    <row r="19" spans="1:9" ht="15" thickBot="1" x14ac:dyDescent="0.35">
      <c r="A19" s="1"/>
      <c r="B19" s="20">
        <v>14</v>
      </c>
      <c r="C19" s="31" t="s">
        <v>21</v>
      </c>
      <c r="D19" s="2">
        <v>8</v>
      </c>
      <c r="E19" s="9">
        <v>13</v>
      </c>
      <c r="F19" s="9">
        <v>104</v>
      </c>
      <c r="G19" s="1" t="str">
        <f t="shared" si="0"/>
        <v>1281758163</v>
      </c>
      <c r="H19" s="1" t="str">
        <f t="shared" si="1"/>
        <v>Semelle</v>
      </c>
      <c r="I19" s="1"/>
    </row>
    <row r="20" spans="1:9" ht="15" thickBot="1" x14ac:dyDescent="0.35">
      <c r="A20" s="1"/>
      <c r="B20" s="20">
        <v>15</v>
      </c>
      <c r="C20" s="31" t="s">
        <v>22</v>
      </c>
      <c r="D20" s="2">
        <v>1</v>
      </c>
      <c r="E20" s="9">
        <v>40</v>
      </c>
      <c r="F20" s="9">
        <v>40</v>
      </c>
      <c r="G20" s="1" t="str">
        <f t="shared" si="0"/>
        <v>1281758182</v>
      </c>
      <c r="H20" s="1" t="str">
        <f t="shared" si="1"/>
        <v>Patin</v>
      </c>
      <c r="I20" s="1"/>
    </row>
    <row r="21" spans="1:9" ht="15" thickBot="1" x14ac:dyDescent="0.35">
      <c r="A21" s="1"/>
      <c r="B21" s="20">
        <v>16</v>
      </c>
      <c r="C21" s="31" t="s">
        <v>23</v>
      </c>
      <c r="D21" s="2">
        <v>1</v>
      </c>
      <c r="E21" s="9">
        <v>50</v>
      </c>
      <c r="F21" s="9">
        <v>50</v>
      </c>
      <c r="G21" s="1" t="str">
        <f t="shared" si="0"/>
        <v>1281758183</v>
      </c>
      <c r="H21" s="1" t="str">
        <f t="shared" si="1"/>
        <v>Liaison butée</v>
      </c>
      <c r="I21" s="1"/>
    </row>
    <row r="22" spans="1:9" ht="15" thickBot="1" x14ac:dyDescent="0.35">
      <c r="A22" s="1"/>
      <c r="B22" s="20">
        <v>17</v>
      </c>
      <c r="C22" s="31" t="s">
        <v>24</v>
      </c>
      <c r="D22" s="2">
        <v>2</v>
      </c>
      <c r="E22" s="9">
        <v>35</v>
      </c>
      <c r="F22" s="9">
        <v>70</v>
      </c>
      <c r="G22" s="1" t="str">
        <f t="shared" si="0"/>
        <v>1281758185</v>
      </c>
      <c r="H22" s="1" t="str">
        <f t="shared" si="1"/>
        <v>Patte Fixation</v>
      </c>
      <c r="I22" s="1"/>
    </row>
    <row r="23" spans="1:9" ht="15" thickBot="1" x14ac:dyDescent="0.35">
      <c r="A23" s="1"/>
      <c r="B23" s="20">
        <v>18</v>
      </c>
      <c r="C23" s="31" t="s">
        <v>25</v>
      </c>
      <c r="D23" s="2">
        <v>2</v>
      </c>
      <c r="E23" s="9">
        <v>30</v>
      </c>
      <c r="F23" s="9">
        <v>60</v>
      </c>
      <c r="G23" s="1" t="str">
        <f t="shared" si="0"/>
        <v>1281758186</v>
      </c>
      <c r="H23" s="1" t="str">
        <f t="shared" si="1"/>
        <v>Platine fixation</v>
      </c>
      <c r="I23" s="1"/>
    </row>
    <row r="24" spans="1:9" ht="15" thickBot="1" x14ac:dyDescent="0.35">
      <c r="A24" s="1"/>
      <c r="B24" s="20">
        <v>19</v>
      </c>
      <c r="C24" s="31" t="s">
        <v>26</v>
      </c>
      <c r="D24" s="2">
        <v>1</v>
      </c>
      <c r="E24" s="9">
        <v>115</v>
      </c>
      <c r="F24" s="9">
        <v>115</v>
      </c>
      <c r="G24" s="1" t="str">
        <f t="shared" si="0"/>
        <v>1281758187</v>
      </c>
      <c r="H24" s="1" t="str">
        <f t="shared" si="1"/>
        <v>Butée</v>
      </c>
      <c r="I24" s="1"/>
    </row>
    <row r="25" spans="1:9" ht="15" thickBot="1" x14ac:dyDescent="0.35">
      <c r="A25" s="1"/>
      <c r="B25" s="20">
        <v>20</v>
      </c>
      <c r="C25" s="31" t="s">
        <v>27</v>
      </c>
      <c r="D25" s="2">
        <v>1</v>
      </c>
      <c r="E25" s="9">
        <v>40</v>
      </c>
      <c r="F25" s="9">
        <v>40</v>
      </c>
      <c r="G25" s="1" t="str">
        <f t="shared" si="0"/>
        <v>1281758188</v>
      </c>
      <c r="H25" s="1" t="str">
        <f t="shared" si="1"/>
        <v>Patin inf.</v>
      </c>
      <c r="I25" s="1"/>
    </row>
    <row r="26" spans="1:9" ht="15" thickBot="1" x14ac:dyDescent="0.35">
      <c r="A26" s="1"/>
      <c r="B26" s="20">
        <v>21</v>
      </c>
      <c r="C26" s="31"/>
      <c r="D26" s="10"/>
      <c r="E26" s="11"/>
      <c r="F26" s="11"/>
      <c r="G26" s="1" t="str">
        <f t="shared" si="0"/>
        <v/>
      </c>
      <c r="H26" s="1" t="str">
        <f t="shared" si="1"/>
        <v/>
      </c>
      <c r="I26" s="1"/>
    </row>
    <row r="27" spans="1:9" ht="15" thickBot="1" x14ac:dyDescent="0.35">
      <c r="A27" s="1"/>
      <c r="B27" s="20">
        <v>22</v>
      </c>
      <c r="C27" s="31"/>
      <c r="D27" s="5"/>
      <c r="E27" s="12"/>
      <c r="F27" s="12"/>
      <c r="G27" s="1" t="str">
        <f t="shared" si="0"/>
        <v/>
      </c>
      <c r="H27" s="1" t="str">
        <f t="shared" si="1"/>
        <v/>
      </c>
      <c r="I27" s="1"/>
    </row>
    <row r="28" spans="1:9" ht="15" thickBot="1" x14ac:dyDescent="0.35">
      <c r="A28" s="1"/>
      <c r="B28" s="20">
        <v>23</v>
      </c>
      <c r="C28" s="31"/>
      <c r="D28" s="5"/>
      <c r="E28" s="12"/>
      <c r="F28" s="12"/>
      <c r="G28" s="1" t="str">
        <f t="shared" si="0"/>
        <v/>
      </c>
      <c r="H28" s="1" t="str">
        <f t="shared" si="1"/>
        <v/>
      </c>
      <c r="I28" s="1"/>
    </row>
    <row r="29" spans="1:9" ht="15" thickBot="1" x14ac:dyDescent="0.35">
      <c r="A29" s="1"/>
      <c r="B29" s="20">
        <v>24</v>
      </c>
      <c r="C29" s="31"/>
      <c r="D29" s="5"/>
      <c r="E29" s="12"/>
      <c r="F29" s="12"/>
      <c r="G29" s="1" t="str">
        <f t="shared" si="0"/>
        <v/>
      </c>
      <c r="H29" s="1" t="str">
        <f t="shared" si="1"/>
        <v/>
      </c>
      <c r="I29" s="1"/>
    </row>
    <row r="30" spans="1:9" ht="15" thickBot="1" x14ac:dyDescent="0.35">
      <c r="A30" s="1"/>
      <c r="B30" s="20">
        <v>25</v>
      </c>
      <c r="C30" s="31"/>
      <c r="D30" s="5"/>
      <c r="E30" s="12"/>
      <c r="F30" s="12"/>
      <c r="G30" s="1" t="str">
        <f t="shared" si="0"/>
        <v/>
      </c>
      <c r="H30" s="1" t="str">
        <f t="shared" si="1"/>
        <v/>
      </c>
      <c r="I30" s="1"/>
    </row>
    <row r="31" spans="1:9" ht="15" thickBot="1" x14ac:dyDescent="0.35">
      <c r="A31" s="1"/>
      <c r="B31" s="20">
        <v>26</v>
      </c>
      <c r="C31" s="31"/>
      <c r="D31" s="5"/>
      <c r="E31" s="12"/>
      <c r="F31" s="12"/>
      <c r="G31" s="1" t="str">
        <f t="shared" si="0"/>
        <v/>
      </c>
      <c r="H31" s="1" t="str">
        <f t="shared" si="1"/>
        <v/>
      </c>
      <c r="I31" s="1"/>
    </row>
    <row r="32" spans="1:9" ht="15" thickBot="1" x14ac:dyDescent="0.35">
      <c r="A32" s="1"/>
      <c r="B32" s="20">
        <v>27</v>
      </c>
      <c r="C32" s="31"/>
      <c r="D32" s="5"/>
      <c r="E32" s="12"/>
      <c r="F32" s="12"/>
      <c r="G32" s="1" t="str">
        <f t="shared" si="0"/>
        <v/>
      </c>
      <c r="H32" s="1" t="str">
        <f t="shared" si="1"/>
        <v/>
      </c>
      <c r="I32" s="1"/>
    </row>
    <row r="33" spans="1:9" ht="15" thickBot="1" x14ac:dyDescent="0.35">
      <c r="A33" s="1"/>
      <c r="B33" s="20">
        <v>28</v>
      </c>
      <c r="C33" s="31"/>
      <c r="D33" s="5"/>
      <c r="E33" s="12"/>
      <c r="F33" s="12"/>
      <c r="G33" s="1" t="str">
        <f t="shared" si="0"/>
        <v/>
      </c>
      <c r="H33" s="1" t="str">
        <f t="shared" si="1"/>
        <v/>
      </c>
      <c r="I33" s="1"/>
    </row>
    <row r="34" spans="1:9" ht="15" thickBot="1" x14ac:dyDescent="0.35">
      <c r="A34" s="1"/>
      <c r="B34" s="20">
        <v>29</v>
      </c>
      <c r="C34" s="31"/>
      <c r="D34" s="5"/>
      <c r="E34" s="12"/>
      <c r="F34" s="12"/>
      <c r="G34" s="1" t="str">
        <f t="shared" si="0"/>
        <v/>
      </c>
      <c r="H34" s="1" t="str">
        <f t="shared" si="1"/>
        <v/>
      </c>
      <c r="I34" s="1"/>
    </row>
    <row r="35" spans="1:9" ht="15" thickBot="1" x14ac:dyDescent="0.35">
      <c r="A35" s="1"/>
      <c r="B35" s="20">
        <v>30</v>
      </c>
      <c r="C35" s="31"/>
      <c r="D35" s="5"/>
      <c r="E35" s="12"/>
      <c r="F35" s="12"/>
      <c r="G35" s="1" t="str">
        <f t="shared" si="0"/>
        <v/>
      </c>
      <c r="H35" s="1" t="str">
        <f t="shared" si="1"/>
        <v/>
      </c>
      <c r="I35" s="1"/>
    </row>
    <row r="36" spans="1:9" ht="15" thickBot="1" x14ac:dyDescent="0.35">
      <c r="A36" s="1"/>
      <c r="B36" s="20">
        <v>31</v>
      </c>
      <c r="C36" s="31"/>
      <c r="D36" s="5"/>
      <c r="E36" s="12"/>
      <c r="F36" s="12"/>
      <c r="G36" s="1" t="str">
        <f t="shared" si="0"/>
        <v/>
      </c>
      <c r="H36" s="1" t="str">
        <f t="shared" si="1"/>
        <v/>
      </c>
      <c r="I36" s="1"/>
    </row>
    <row r="37" spans="1:9" ht="15" thickBot="1" x14ac:dyDescent="0.35">
      <c r="A37" s="1"/>
      <c r="B37" s="20">
        <v>32</v>
      </c>
      <c r="C37" s="31"/>
      <c r="D37" s="5"/>
      <c r="E37" s="12"/>
      <c r="F37" s="12"/>
      <c r="G37" s="1" t="str">
        <f t="shared" si="0"/>
        <v/>
      </c>
      <c r="H37" s="1" t="str">
        <f t="shared" si="1"/>
        <v/>
      </c>
      <c r="I37" s="1"/>
    </row>
    <row r="38" spans="1:9" ht="15" thickBot="1" x14ac:dyDescent="0.35">
      <c r="A38" s="1"/>
      <c r="B38" s="20">
        <v>33</v>
      </c>
      <c r="C38" s="31"/>
      <c r="D38" s="5"/>
      <c r="E38" s="12"/>
      <c r="F38" s="12"/>
      <c r="G38" s="1" t="str">
        <f t="shared" si="0"/>
        <v/>
      </c>
      <c r="H38" s="1" t="str">
        <f t="shared" si="1"/>
        <v/>
      </c>
      <c r="I38" s="1"/>
    </row>
    <row r="39" spans="1:9" ht="15" thickBot="1" x14ac:dyDescent="0.35">
      <c r="A39" s="1"/>
      <c r="B39" s="20">
        <v>34</v>
      </c>
      <c r="C39" s="31"/>
      <c r="D39" s="5"/>
      <c r="E39" s="12"/>
      <c r="F39" s="12"/>
      <c r="G39" s="1" t="str">
        <f t="shared" si="0"/>
        <v/>
      </c>
      <c r="H39" s="1" t="str">
        <f t="shared" si="1"/>
        <v/>
      </c>
      <c r="I39" s="1"/>
    </row>
    <row r="40" spans="1:9" ht="15" thickBot="1" x14ac:dyDescent="0.35">
      <c r="A40" s="1"/>
      <c r="B40" s="20">
        <v>35</v>
      </c>
      <c r="C40" s="31"/>
      <c r="D40" s="5"/>
      <c r="E40" s="12"/>
      <c r="F40" s="12"/>
      <c r="G40" s="1" t="str">
        <f t="shared" si="0"/>
        <v/>
      </c>
      <c r="H40" s="1" t="str">
        <f t="shared" si="1"/>
        <v/>
      </c>
      <c r="I40" s="1"/>
    </row>
    <row r="41" spans="1:9" ht="15" thickBot="1" x14ac:dyDescent="0.35">
      <c r="A41" s="1"/>
      <c r="B41" s="20">
        <v>36</v>
      </c>
      <c r="C41" s="31"/>
      <c r="D41" s="5"/>
      <c r="E41" s="5"/>
      <c r="F41" s="5"/>
      <c r="G41" s="1" t="str">
        <f t="shared" si="0"/>
        <v/>
      </c>
      <c r="H41" s="1" t="str">
        <f t="shared" si="1"/>
        <v/>
      </c>
      <c r="I41" s="1"/>
    </row>
    <row r="42" spans="1:9" ht="15" thickBot="1" x14ac:dyDescent="0.35">
      <c r="A42" s="1"/>
      <c r="B42" s="20">
        <v>37</v>
      </c>
      <c r="C42" s="31"/>
      <c r="D42" s="5"/>
      <c r="E42" s="12"/>
      <c r="F42" s="12"/>
      <c r="G42" s="1" t="str">
        <f t="shared" si="0"/>
        <v/>
      </c>
      <c r="H42" s="1" t="str">
        <f t="shared" si="1"/>
        <v/>
      </c>
      <c r="I42" s="1"/>
    </row>
    <row r="43" spans="1:9" ht="15" thickBot="1" x14ac:dyDescent="0.35">
      <c r="A43" s="1"/>
      <c r="B43" s="20">
        <v>38</v>
      </c>
      <c r="C43" s="31"/>
      <c r="D43" s="5"/>
      <c r="E43" s="12"/>
      <c r="F43" s="12"/>
      <c r="G43" s="1" t="str">
        <f t="shared" si="0"/>
        <v/>
      </c>
      <c r="H43" s="1" t="str">
        <f t="shared" si="1"/>
        <v/>
      </c>
      <c r="I43" s="1"/>
    </row>
    <row r="44" spans="1:9" ht="15" thickBot="1" x14ac:dyDescent="0.35">
      <c r="A44" s="1"/>
      <c r="B44" s="20">
        <v>39</v>
      </c>
      <c r="C44" s="31"/>
      <c r="D44" s="5"/>
      <c r="E44" s="12"/>
      <c r="F44" s="12"/>
      <c r="G44" s="1" t="str">
        <f t="shared" si="0"/>
        <v/>
      </c>
      <c r="H44" s="1" t="str">
        <f t="shared" si="1"/>
        <v/>
      </c>
      <c r="I44" s="1"/>
    </row>
    <row r="45" spans="1:9" ht="15" thickBot="1" x14ac:dyDescent="0.35">
      <c r="A45" s="1"/>
      <c r="B45" s="20">
        <v>40</v>
      </c>
      <c r="C45" s="31"/>
      <c r="D45" s="5"/>
      <c r="E45" s="12"/>
      <c r="F45" s="12"/>
      <c r="G45" s="1" t="str">
        <f t="shared" si="0"/>
        <v/>
      </c>
      <c r="H45" s="1" t="str">
        <f t="shared" si="1"/>
        <v/>
      </c>
      <c r="I45" s="1"/>
    </row>
    <row r="46" spans="1:9" ht="15" thickBot="1" x14ac:dyDescent="0.35">
      <c r="A46" s="1"/>
      <c r="B46" s="20">
        <v>41</v>
      </c>
      <c r="C46" s="31"/>
      <c r="D46" s="5"/>
      <c r="E46" s="12"/>
      <c r="F46" s="12"/>
      <c r="G46" s="1" t="str">
        <f t="shared" si="0"/>
        <v/>
      </c>
      <c r="H46" s="1" t="str">
        <f t="shared" si="1"/>
        <v/>
      </c>
      <c r="I46" s="1"/>
    </row>
    <row r="47" spans="1:9" ht="15" thickBot="1" x14ac:dyDescent="0.35">
      <c r="A47" s="1"/>
      <c r="B47" s="20">
        <v>42</v>
      </c>
      <c r="C47" s="31"/>
      <c r="D47" s="5"/>
      <c r="E47" s="5"/>
      <c r="F47" s="12"/>
      <c r="G47" s="1" t="str">
        <f t="shared" si="0"/>
        <v/>
      </c>
      <c r="H47" s="1" t="str">
        <f t="shared" si="1"/>
        <v/>
      </c>
      <c r="I47" s="1"/>
    </row>
    <row r="48" spans="1:9" ht="15" thickBot="1" x14ac:dyDescent="0.35">
      <c r="A48" s="1"/>
      <c r="B48" s="20">
        <v>43</v>
      </c>
      <c r="C48" s="31"/>
      <c r="D48" s="5"/>
      <c r="E48" s="5"/>
      <c r="F48" s="5"/>
      <c r="G48" s="1" t="str">
        <f t="shared" si="0"/>
        <v/>
      </c>
      <c r="H48" s="1" t="str">
        <f t="shared" si="1"/>
        <v/>
      </c>
      <c r="I48" s="1"/>
    </row>
    <row r="49" spans="1:9" ht="15" thickBot="1" x14ac:dyDescent="0.35">
      <c r="A49" s="1"/>
      <c r="B49" s="20">
        <v>44</v>
      </c>
      <c r="C49" s="31"/>
      <c r="D49" s="5"/>
      <c r="E49" s="5"/>
      <c r="F49" s="5"/>
      <c r="G49" s="1" t="str">
        <f t="shared" si="0"/>
        <v/>
      </c>
      <c r="H49" s="1" t="str">
        <f t="shared" si="1"/>
        <v/>
      </c>
      <c r="I49" s="1"/>
    </row>
    <row r="50" spans="1:9" ht="15" thickBot="1" x14ac:dyDescent="0.35">
      <c r="A50" s="1"/>
      <c r="B50" s="20">
        <v>45</v>
      </c>
      <c r="C50" s="31"/>
      <c r="D50" s="5"/>
      <c r="E50" s="5"/>
      <c r="F50" s="5"/>
      <c r="G50" s="1" t="str">
        <f t="shared" si="0"/>
        <v/>
      </c>
      <c r="H50" s="1" t="str">
        <f t="shared" si="1"/>
        <v/>
      </c>
      <c r="I50" s="1"/>
    </row>
    <row r="51" spans="1:9" ht="15" thickBot="1" x14ac:dyDescent="0.35">
      <c r="A51" s="1"/>
      <c r="B51" s="20">
        <v>46</v>
      </c>
      <c r="C51" s="31"/>
      <c r="D51" s="5"/>
      <c r="E51" s="5"/>
      <c r="F51" s="5"/>
      <c r="G51" s="1" t="str">
        <f t="shared" si="0"/>
        <v/>
      </c>
      <c r="H51" s="1" t="str">
        <f t="shared" si="1"/>
        <v/>
      </c>
      <c r="I51" s="1"/>
    </row>
    <row r="52" spans="1:9" ht="15" thickBot="1" x14ac:dyDescent="0.35">
      <c r="A52" s="1"/>
      <c r="B52" s="20">
        <v>47</v>
      </c>
      <c r="C52" s="31"/>
      <c r="D52" s="5"/>
      <c r="E52" s="5"/>
      <c r="F52" s="5"/>
      <c r="G52" s="1" t="str">
        <f t="shared" si="0"/>
        <v/>
      </c>
      <c r="H52" s="1" t="str">
        <f t="shared" si="1"/>
        <v/>
      </c>
      <c r="I52" s="1"/>
    </row>
    <row r="53" spans="1:9" ht="15" thickBot="1" x14ac:dyDescent="0.35">
      <c r="A53" s="1"/>
      <c r="B53" s="20">
        <v>48</v>
      </c>
      <c r="C53" s="31"/>
      <c r="D53" s="5"/>
      <c r="E53" s="5"/>
      <c r="F53" s="5"/>
      <c r="G53" s="1" t="str">
        <f t="shared" si="0"/>
        <v/>
      </c>
      <c r="H53" s="1" t="str">
        <f t="shared" si="1"/>
        <v/>
      </c>
      <c r="I53" s="1"/>
    </row>
    <row r="54" spans="1:9" ht="15" thickBot="1" x14ac:dyDescent="0.35">
      <c r="A54" s="1"/>
      <c r="B54" s="20">
        <v>49</v>
      </c>
      <c r="C54" s="31"/>
      <c r="D54" s="5"/>
      <c r="E54" s="5"/>
      <c r="F54" s="5"/>
      <c r="G54" s="1" t="str">
        <f t="shared" si="0"/>
        <v/>
      </c>
      <c r="H54" s="1" t="str">
        <f t="shared" si="1"/>
        <v/>
      </c>
      <c r="I54" s="1"/>
    </row>
    <row r="55" spans="1:9" ht="15" thickBot="1" x14ac:dyDescent="0.35">
      <c r="A55" s="1"/>
      <c r="B55" s="20">
        <v>50</v>
      </c>
      <c r="C55" s="31"/>
      <c r="D55" s="5"/>
      <c r="E55" s="5"/>
      <c r="F55" s="5"/>
      <c r="G55" s="1" t="str">
        <f t="shared" si="0"/>
        <v/>
      </c>
      <c r="H55" s="1" t="str">
        <f t="shared" si="1"/>
        <v/>
      </c>
      <c r="I55" s="1"/>
    </row>
    <row r="56" spans="1:9" ht="15" thickBot="1" x14ac:dyDescent="0.35">
      <c r="A56" s="1"/>
      <c r="B56" s="20">
        <v>51</v>
      </c>
      <c r="C56" s="31"/>
      <c r="D56" s="5"/>
      <c r="E56" s="5"/>
      <c r="F56" s="5"/>
      <c r="G56" s="1" t="str">
        <f t="shared" si="0"/>
        <v/>
      </c>
      <c r="H56" s="1" t="str">
        <f t="shared" si="1"/>
        <v/>
      </c>
      <c r="I56" s="1"/>
    </row>
    <row r="57" spans="1:9" ht="15" thickBot="1" x14ac:dyDescent="0.35">
      <c r="A57" s="1"/>
      <c r="B57" s="20">
        <v>52</v>
      </c>
      <c r="C57" s="31"/>
      <c r="D57" s="5"/>
      <c r="E57" s="5"/>
      <c r="F57" s="5"/>
      <c r="G57" s="1" t="str">
        <f t="shared" si="0"/>
        <v/>
      </c>
      <c r="H57" s="1" t="str">
        <f t="shared" si="1"/>
        <v/>
      </c>
      <c r="I57" s="1"/>
    </row>
    <row r="58" spans="1:9" ht="15" thickBot="1" x14ac:dyDescent="0.35">
      <c r="A58" s="1"/>
      <c r="B58" s="20">
        <v>53</v>
      </c>
      <c r="C58" s="31"/>
      <c r="D58" s="5"/>
      <c r="E58" s="5"/>
      <c r="F58" s="5"/>
      <c r="G58" s="1" t="str">
        <f t="shared" si="0"/>
        <v/>
      </c>
      <c r="H58" s="1" t="str">
        <f t="shared" si="1"/>
        <v/>
      </c>
      <c r="I58" s="1"/>
    </row>
    <row r="59" spans="1:9" ht="15" thickBot="1" x14ac:dyDescent="0.35">
      <c r="A59" s="1"/>
      <c r="B59" s="20">
        <v>54</v>
      </c>
      <c r="C59" s="31"/>
      <c r="D59" s="5"/>
      <c r="E59" s="5"/>
      <c r="F59" s="5"/>
      <c r="G59" s="1" t="str">
        <f t="shared" si="0"/>
        <v/>
      </c>
      <c r="H59" s="1" t="str">
        <f t="shared" si="1"/>
        <v/>
      </c>
      <c r="I59" s="1"/>
    </row>
    <row r="60" spans="1:9" ht="15" thickBot="1" x14ac:dyDescent="0.35">
      <c r="A60" s="1"/>
      <c r="B60" s="20">
        <v>55</v>
      </c>
      <c r="C60" s="31"/>
      <c r="D60" s="5"/>
      <c r="E60" s="5"/>
      <c r="F60" s="5"/>
      <c r="G60" s="1" t="str">
        <f t="shared" si="0"/>
        <v/>
      </c>
      <c r="H60" s="1" t="str">
        <f t="shared" si="1"/>
        <v/>
      </c>
      <c r="I60" s="1"/>
    </row>
    <row r="61" spans="1:9" ht="15" thickBot="1" x14ac:dyDescent="0.35">
      <c r="A61" s="1"/>
      <c r="B61" s="20">
        <v>56</v>
      </c>
      <c r="C61" s="31"/>
      <c r="D61" s="5"/>
      <c r="E61" s="5"/>
      <c r="F61" s="5"/>
      <c r="G61" s="1" t="str">
        <f t="shared" si="0"/>
        <v/>
      </c>
      <c r="H61" s="1" t="str">
        <f t="shared" si="1"/>
        <v/>
      </c>
      <c r="I61" s="1"/>
    </row>
    <row r="62" spans="1:9" ht="15" thickBot="1" x14ac:dyDescent="0.35">
      <c r="A62" s="1"/>
      <c r="B62" s="20">
        <v>57</v>
      </c>
      <c r="C62" s="31"/>
      <c r="D62" s="5"/>
      <c r="E62" s="5"/>
      <c r="F62" s="5"/>
      <c r="G62" s="1" t="str">
        <f t="shared" si="0"/>
        <v/>
      </c>
      <c r="H62" s="1" t="str">
        <f t="shared" si="1"/>
        <v/>
      </c>
      <c r="I62" s="1"/>
    </row>
    <row r="63" spans="1:9" ht="15" thickBot="1" x14ac:dyDescent="0.35">
      <c r="A63" s="1"/>
      <c r="B63" s="20">
        <v>58</v>
      </c>
      <c r="C63" s="31"/>
      <c r="D63" s="5"/>
      <c r="E63" s="5"/>
      <c r="F63" s="5"/>
      <c r="G63" s="1" t="str">
        <f t="shared" si="0"/>
        <v/>
      </c>
      <c r="H63" s="1" t="str">
        <f t="shared" si="1"/>
        <v/>
      </c>
      <c r="I63" s="1"/>
    </row>
    <row r="64" spans="1:9" ht="15" thickBot="1" x14ac:dyDescent="0.35">
      <c r="A64" s="1"/>
      <c r="B64" s="20">
        <v>59</v>
      </c>
      <c r="C64" s="31"/>
      <c r="D64" s="5"/>
      <c r="E64" s="5"/>
      <c r="F64" s="5"/>
      <c r="G64" s="1" t="str">
        <f t="shared" si="0"/>
        <v/>
      </c>
      <c r="H64" s="1" t="str">
        <f t="shared" si="1"/>
        <v/>
      </c>
      <c r="I64" s="1"/>
    </row>
    <row r="65" spans="1:9" ht="15" thickBot="1" x14ac:dyDescent="0.35">
      <c r="A65" s="1"/>
      <c r="B65" s="20">
        <v>60</v>
      </c>
      <c r="C65" s="31"/>
      <c r="D65" s="5"/>
      <c r="E65" s="5"/>
      <c r="F65" s="5"/>
      <c r="G65" s="1" t="str">
        <f t="shared" si="0"/>
        <v/>
      </c>
      <c r="H65" s="1" t="str">
        <f t="shared" si="1"/>
        <v/>
      </c>
      <c r="I65" s="1"/>
    </row>
    <row r="66" spans="1:9" ht="15" thickBot="1" x14ac:dyDescent="0.35">
      <c r="A66" s="1"/>
      <c r="B66" s="20">
        <v>61</v>
      </c>
      <c r="C66" s="31"/>
      <c r="D66" s="5"/>
      <c r="E66" s="5"/>
      <c r="F66" s="5"/>
      <c r="G66" s="1" t="str">
        <f t="shared" si="0"/>
        <v/>
      </c>
      <c r="H66" s="1" t="str">
        <f t="shared" si="1"/>
        <v/>
      </c>
      <c r="I66" s="1"/>
    </row>
    <row r="67" spans="1:9" ht="15" thickBot="1" x14ac:dyDescent="0.35">
      <c r="A67" s="1"/>
      <c r="B67" s="20">
        <v>62</v>
      </c>
      <c r="C67" s="31"/>
      <c r="D67" s="5"/>
      <c r="E67" s="5"/>
      <c r="F67" s="5"/>
      <c r="G67" s="1" t="str">
        <f t="shared" si="0"/>
        <v/>
      </c>
      <c r="H67" s="1" t="str">
        <f t="shared" si="1"/>
        <v/>
      </c>
      <c r="I67" s="1"/>
    </row>
    <row r="68" spans="1:9" ht="15" thickBot="1" x14ac:dyDescent="0.35">
      <c r="A68" s="1"/>
      <c r="B68" s="20">
        <v>63</v>
      </c>
      <c r="C68" s="31"/>
      <c r="D68" s="5"/>
      <c r="E68" s="5"/>
      <c r="F68" s="5"/>
      <c r="G68" s="1" t="str">
        <f t="shared" si="0"/>
        <v/>
      </c>
      <c r="H68" s="1" t="str">
        <f t="shared" si="1"/>
        <v/>
      </c>
      <c r="I68" s="1"/>
    </row>
    <row r="69" spans="1:9" ht="15" thickBot="1" x14ac:dyDescent="0.35">
      <c r="A69" s="1"/>
      <c r="B69" s="20">
        <v>64</v>
      </c>
      <c r="C69" s="31"/>
      <c r="D69" s="5"/>
      <c r="E69" s="5"/>
      <c r="F69" s="5"/>
      <c r="G69" s="1" t="str">
        <f t="shared" si="0"/>
        <v/>
      </c>
      <c r="H69" s="1" t="str">
        <f t="shared" si="1"/>
        <v/>
      </c>
      <c r="I69" s="1"/>
    </row>
    <row r="70" spans="1:9" ht="15" thickBot="1" x14ac:dyDescent="0.35">
      <c r="A70" s="1"/>
      <c r="B70" s="20">
        <v>65</v>
      </c>
      <c r="C70" s="31"/>
      <c r="D70" s="5"/>
      <c r="E70" s="5"/>
      <c r="F70" s="5"/>
      <c r="G70" s="1" t="str">
        <f t="shared" si="0"/>
        <v/>
      </c>
      <c r="H70" s="1" t="str">
        <f t="shared" si="1"/>
        <v/>
      </c>
      <c r="I70" s="1"/>
    </row>
    <row r="71" spans="1:9" ht="15" thickBot="1" x14ac:dyDescent="0.35">
      <c r="A71" s="1"/>
      <c r="B71" s="20">
        <v>66</v>
      </c>
      <c r="C71" s="31"/>
      <c r="D71" s="5"/>
      <c r="E71" s="5"/>
      <c r="F71" s="5"/>
      <c r="G71" s="1" t="str">
        <f t="shared" ref="G71:G74" si="2">MID(C71,1,10)</f>
        <v/>
      </c>
      <c r="H71" s="1" t="str">
        <f t="shared" ref="H71:H74" si="3">MID(C71,12,30)</f>
        <v/>
      </c>
      <c r="I71" s="1"/>
    </row>
    <row r="72" spans="1:9" ht="15" thickBot="1" x14ac:dyDescent="0.35">
      <c r="A72" s="1"/>
      <c r="B72" s="20">
        <v>67</v>
      </c>
      <c r="C72" s="31"/>
      <c r="D72" s="5"/>
      <c r="E72" s="5"/>
      <c r="F72" s="5"/>
      <c r="G72" s="1" t="str">
        <f t="shared" si="2"/>
        <v/>
      </c>
      <c r="H72" s="1" t="str">
        <f t="shared" si="3"/>
        <v/>
      </c>
      <c r="I72" s="1"/>
    </row>
    <row r="73" spans="1:9" ht="15" thickBot="1" x14ac:dyDescent="0.35">
      <c r="A73" s="1"/>
      <c r="B73" s="20">
        <v>68</v>
      </c>
      <c r="C73" s="31"/>
      <c r="D73" s="5"/>
      <c r="E73" s="5"/>
      <c r="F73" s="5"/>
      <c r="G73" s="1" t="str">
        <f t="shared" si="2"/>
        <v/>
      </c>
      <c r="H73" s="1" t="str">
        <f t="shared" si="3"/>
        <v/>
      </c>
      <c r="I73" s="1"/>
    </row>
    <row r="74" spans="1:9" ht="15" thickBot="1" x14ac:dyDescent="0.35">
      <c r="A74" s="1"/>
      <c r="B74" s="22">
        <v>69</v>
      </c>
      <c r="C74" s="32"/>
      <c r="D74" s="16"/>
      <c r="E74" s="16"/>
      <c r="F74" s="16"/>
      <c r="G74" s="1" t="str">
        <f t="shared" si="2"/>
        <v/>
      </c>
      <c r="H74" s="1" t="str">
        <f t="shared" si="3"/>
        <v/>
      </c>
      <c r="I74" s="1"/>
    </row>
    <row r="75" spans="1:9" ht="16.2" thickTop="1" x14ac:dyDescent="0.3">
      <c r="A75" s="1"/>
      <c r="B75" s="1"/>
      <c r="C75" s="1"/>
      <c r="D75" s="1"/>
      <c r="E75" s="1"/>
      <c r="F75" s="33">
        <f>SUM(F6:F74)</f>
        <v>2715</v>
      </c>
      <c r="G75" s="1"/>
      <c r="H75" s="1"/>
      <c r="I75" s="1"/>
    </row>
    <row r="76" spans="1:9" x14ac:dyDescent="0.3">
      <c r="A76" s="1"/>
      <c r="B76" s="1"/>
      <c r="C76" s="1"/>
      <c r="D76" s="1"/>
      <c r="E76" s="1"/>
      <c r="F76" s="1"/>
      <c r="G76" s="1"/>
      <c r="H76" s="1"/>
      <c r="I76" s="1"/>
    </row>
  </sheetData>
  <sheetProtection selectLockedCells="1"/>
  <mergeCells count="2">
    <mergeCell ref="F2:F3"/>
    <mergeCell ref="D2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nettoyage">
                <anchor moveWithCells="1" sizeWithCells="1">
                  <from>
                    <xdr:col>0</xdr:col>
                    <xdr:colOff>777240</xdr:colOff>
                    <xdr:row>0</xdr:row>
                    <xdr:rowOff>106680</xdr:rowOff>
                  </from>
                  <to>
                    <xdr:col>2</xdr:col>
                    <xdr:colOff>144780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Spinner 3">
              <controlPr defaultSize="0" autoPict="0" macro="[0]!CopierCollerValeur">
                <anchor moveWithCells="1" sizeWithCells="1">
                  <from>
                    <xdr:col>2</xdr:col>
                    <xdr:colOff>464820</xdr:colOff>
                    <xdr:row>0</xdr:row>
                    <xdr:rowOff>53340</xdr:rowOff>
                  </from>
                  <to>
                    <xdr:col>2</xdr:col>
                    <xdr:colOff>1363980</xdr:colOff>
                    <xdr:row>3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test</vt:lpstr>
      <vt:lpstr>0,65</vt:lpstr>
      <vt:lpstr>0,66</vt:lpstr>
      <vt:lpstr>0,67</vt:lpstr>
      <vt:lpstr>0,68</vt:lpstr>
      <vt:lpstr>0,69</vt:lpstr>
      <vt:lpstr>0,70</vt:lpstr>
      <vt:lpstr>Traitement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jo</cp:lastModifiedBy>
  <dcterms:created xsi:type="dcterms:W3CDTF">2018-06-03T15:08:12Z</dcterms:created>
  <dcterms:modified xsi:type="dcterms:W3CDTF">2018-06-03T23:23:18Z</dcterms:modified>
</cp:coreProperties>
</file>