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6.xml" ContentType="application/vnd.openxmlformats-officedocument.spreadsheetml.worksheet+xml"/>
  <Override PartName="/xl/worksheets/sheet5.xml" ContentType="application/vnd.openxmlformats-officedocument.spreadsheetml.worksheet+xml"/>
  <Override PartName="/xl/worksheets/sheet4.xml" ContentType="application/vnd.openxmlformats-officedocument.spreadsheetml.worksheet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600" firstSheet="0" activeTab="1"/>
  </bookViews>
  <sheets>
    <sheet name="Global" sheetId="1" state="visible" r:id="rId2"/>
    <sheet name="Sorties" sheetId="2" state="visible" r:id="rId3"/>
    <sheet name="Club" sheetId="3" state="visible" r:id="rId4"/>
    <sheet name="Brevet" sheetId="4" state="visible" r:id="rId5"/>
    <sheet name="Entrainement" sheetId="5" state="visible" r:id="rId6"/>
    <sheet name="Divers" sheetId="6" state="visible" r:id="rId7"/>
  </sheets>
  <calcPr iterateCount="100" refMode="A1" iterate="false" iterateDelta="0.0001"/>
</workbook>
</file>

<file path=xl/sharedStrings.xml><?xml version="1.0" encoding="utf-8"?>
<sst xmlns="http://schemas.openxmlformats.org/spreadsheetml/2006/main" count="102" uniqueCount="38">
  <si>
    <t>Club</t>
  </si>
  <si>
    <t>Tandem</t>
  </si>
  <si>
    <t>Brevet</t>
  </si>
  <si>
    <t>Entraînement</t>
  </si>
  <si>
    <t>Sous Total</t>
  </si>
  <si>
    <t>Esvd</t>
  </si>
  <si>
    <t>Total</t>
  </si>
  <si>
    <t>Nombre de sortie</t>
  </si>
  <si>
    <t>Temps total</t>
  </si>
  <si>
    <t>Distance totale</t>
  </si>
  <si>
    <t>Vitesse moyenne </t>
  </si>
  <si>
    <t>vitesse maxi</t>
  </si>
  <si>
    <t>Cadence moyenne</t>
  </si>
  <si>
    <t>Cardio moyen</t>
  </si>
  <si>
    <t>Calories</t>
  </si>
  <si>
    <t>Gain altitude</t>
  </si>
  <si>
    <t>Date</t>
  </si>
  <si>
    <t>Distance Parcourue</t>
  </si>
  <si>
    <t>Temps</t>
  </si>
  <si>
    <t>Vitesse Moyenne</t>
  </si>
  <si>
    <t>Vitesse Maxi</t>
  </si>
  <si>
    <t>Cadence Moyenne</t>
  </si>
  <si>
    <t>Cadence Maxi</t>
  </si>
  <si>
    <t>Cardio Moyen</t>
  </si>
  <si>
    <t>Cardio Maxi</t>
  </si>
  <si>
    <t>Gains Altitude</t>
  </si>
  <si>
    <t>Sortie</t>
  </si>
  <si>
    <t>Météo</t>
  </si>
  <si>
    <t>Vent</t>
  </si>
  <si>
    <t>Ensoleillé</t>
  </si>
  <si>
    <t>Néant</t>
  </si>
  <si>
    <t>Pluvieux</t>
  </si>
  <si>
    <t>Faible</t>
  </si>
  <si>
    <t>Couvert</t>
  </si>
  <si>
    <t>Modéré</t>
  </si>
  <si>
    <t>Variable - Soleil </t>
  </si>
  <si>
    <t>Fort</t>
  </si>
  <si>
    <t>Variable - Pluie</t>
  </si>
</sst>
</file>

<file path=xl/styles.xml><?xml version="1.0" encoding="utf-8"?>
<styleSheet xmlns="http://schemas.openxmlformats.org/spreadsheetml/2006/main">
  <numFmts count="11">
    <numFmt numFmtId="164" formatCode="GENERAL"/>
    <numFmt numFmtId="165" formatCode="DD&quot; Jrs &quot;HH&quot; h &quot;MM&quot; min &quot;SS&quot; s&quot;"/>
    <numFmt numFmtId="166" formatCode="#,##0.000\ [$Kms-40C]"/>
    <numFmt numFmtId="167" formatCode="#,##0.000\ [$Kms/h-40C]"/>
    <numFmt numFmtId="168" formatCode="#,##0\ [$Trs/mn-40C]"/>
    <numFmt numFmtId="169" formatCode="#,##0\ [$Bpm-40C]"/>
    <numFmt numFmtId="170" formatCode="#,##0\ [$Kcal-40C]"/>
    <numFmt numFmtId="171" formatCode="#,##0\ [$m-40C]"/>
    <numFmt numFmtId="172" formatCode="DDDD&quot;, &quot;MMMM\ DD&quot;, &quot;YYYY"/>
    <numFmt numFmtId="173" formatCode="[H]&quot; h &quot;MM&quot; min &quot;SS&quot; s &quot;"/>
    <numFmt numFmtId="174" formatCode="D\ MMMM\ YYYY;@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i val="true"/>
      <sz val="11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1"/>
      <name val="Calibri"/>
      <family val="2"/>
      <charset val="1"/>
    </font>
    <font>
      <sz val="11"/>
      <name val="Calibri"/>
      <family val="2"/>
      <charset val="1"/>
    </font>
  </fonts>
  <fills count="17">
    <fill>
      <patternFill patternType="none"/>
    </fill>
    <fill>
      <patternFill patternType="gray125"/>
    </fill>
    <fill>
      <patternFill patternType="solid">
        <fgColor rgb="FFF4B183"/>
        <bgColor rgb="FFF8CBAD"/>
      </patternFill>
    </fill>
    <fill>
      <patternFill patternType="solid">
        <fgColor rgb="FFB686DA"/>
        <bgColor rgb="FFC9A6E4"/>
      </patternFill>
    </fill>
    <fill>
      <patternFill patternType="solid">
        <fgColor rgb="FFA9D18E"/>
        <bgColor rgb="FFC5E0B4"/>
      </patternFill>
    </fill>
    <fill>
      <patternFill patternType="solid">
        <fgColor rgb="FFFFFF66"/>
        <bgColor rgb="FFFFFFA7"/>
      </patternFill>
    </fill>
    <fill>
      <patternFill patternType="solid">
        <fgColor rgb="FFD0CECE"/>
        <bgColor rgb="FFBFBFBF"/>
      </patternFill>
    </fill>
    <fill>
      <patternFill patternType="solid">
        <fgColor rgb="FFECB5ED"/>
        <bgColor rgb="FFC9A6E4"/>
      </patternFill>
    </fill>
    <fill>
      <patternFill patternType="solid">
        <fgColor rgb="FF767171"/>
        <bgColor rgb="FF808080"/>
      </patternFill>
    </fill>
    <fill>
      <patternFill patternType="solid">
        <fgColor rgb="FFF8CBAD"/>
        <bgColor rgb="FFF4B183"/>
      </patternFill>
    </fill>
    <fill>
      <patternFill patternType="solid">
        <fgColor rgb="FFC9A6E4"/>
        <bgColor rgb="FFECB5ED"/>
      </patternFill>
    </fill>
    <fill>
      <patternFill patternType="solid">
        <fgColor rgb="FFC5E0B4"/>
        <bgColor rgb="FFD0CECE"/>
      </patternFill>
    </fill>
    <fill>
      <patternFill patternType="solid">
        <fgColor rgb="FFFFFFA7"/>
        <bgColor rgb="FFFFFF66"/>
      </patternFill>
    </fill>
    <fill>
      <patternFill patternType="solid">
        <fgColor rgb="FFE7E6E6"/>
        <bgColor rgb="FFF4D7F5"/>
      </patternFill>
    </fill>
    <fill>
      <patternFill patternType="solid">
        <fgColor rgb="FFF4D7F5"/>
        <bgColor rgb="FFE7E6E6"/>
      </patternFill>
    </fill>
    <fill>
      <patternFill patternType="solid">
        <fgColor rgb="FF9DC3E6"/>
        <bgColor rgb="FFBFBFBF"/>
      </patternFill>
    </fill>
    <fill>
      <patternFill patternType="solid">
        <fgColor rgb="FFFFFFFF"/>
        <bgColor rgb="FFE7E6E6"/>
      </patternFill>
    </fill>
  </fills>
  <borders count="4">
    <border diagonalUp="false" diagonalDown="false">
      <left/>
      <right/>
      <top/>
      <bottom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5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6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7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8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9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1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11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12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13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14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9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1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11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12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13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14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9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1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11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12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13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14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9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1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11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12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13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14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15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15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72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3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16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4" fontId="5" fillId="16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3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4" fontId="6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3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4" fontId="5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20">
    <dxf>
      <font>
        <b val="true"/>
        <i val="true"/>
        <sz val="11"/>
        <color rgb="FF0066FF"/>
        <name val="Calibri"/>
        <family val="2"/>
        <charset val="1"/>
      </font>
    </dxf>
    <dxf>
      <font>
        <b val="true"/>
        <i val="true"/>
        <sz val="11"/>
        <color rgb="FFFF0000"/>
        <name val="Calibri"/>
        <family val="2"/>
        <charset val="1"/>
      </font>
    </dxf>
    <dxf>
      <font>
        <b val="true"/>
        <i val="true"/>
        <sz val="11"/>
        <color rgb="FF000000"/>
        <name val="Calibri"/>
        <family val="2"/>
        <charset val="1"/>
      </font>
    </dxf>
    <dxf>
      <font>
        <b val="true"/>
        <i val="true"/>
        <sz val="11"/>
        <color rgb="FF548235"/>
        <name val="Calibri"/>
        <family val="2"/>
        <charset val="1"/>
      </font>
    </dxf>
    <dxf>
      <font>
        <sz val="11"/>
        <color rgb="FF000000"/>
        <name val="Calibri"/>
        <family val="2"/>
        <charset val="1"/>
      </font>
      <fill>
        <patternFill>
          <bgColor rgb="FFBDD7EE"/>
        </patternFill>
      </fill>
    </dxf>
    <dxf>
      <font>
        <b val="true"/>
        <sz val="11"/>
        <color rgb="FF000000"/>
        <name val="Calibri"/>
        <family val="2"/>
        <charset val="1"/>
      </font>
      <fill>
        <patternFill>
          <bgColor rgb="FFBFBFBF"/>
        </patternFill>
      </fill>
    </dxf>
    <dxf>
      <font>
        <b val="true"/>
        <sz val="11"/>
        <color rgb="FF000000"/>
        <name val="Calibri"/>
        <family val="2"/>
        <charset val="1"/>
      </font>
      <fill>
        <patternFill>
          <bgColor rgb="FFA6A6A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808080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8CBAD"/>
        </patternFill>
      </fill>
    </dxf>
    <dxf>
      <font>
        <b val="true"/>
        <sz val="11"/>
        <color rgb="FF000000"/>
        <name val="Calibri"/>
        <family val="2"/>
        <charset val="1"/>
      </font>
      <fill>
        <patternFill>
          <bgColor rgb="FFBFBFBF"/>
        </patternFill>
      </fill>
    </dxf>
    <dxf>
      <font>
        <b val="true"/>
        <sz val="11"/>
        <color rgb="FF000000"/>
        <name val="Calibri"/>
        <family val="2"/>
        <charset val="1"/>
      </font>
      <fill>
        <patternFill>
          <bgColor rgb="FFA6A6A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808080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C5E0B4"/>
        </patternFill>
      </fill>
    </dxf>
    <dxf>
      <font>
        <b val="true"/>
        <sz val="11"/>
        <color rgb="FF000000"/>
        <name val="Calibri"/>
        <family val="2"/>
        <charset val="1"/>
      </font>
      <fill>
        <patternFill>
          <bgColor rgb="FFBFBFBF"/>
        </patternFill>
      </fill>
    </dxf>
    <dxf>
      <font>
        <b val="true"/>
        <sz val="11"/>
        <color rgb="FF000000"/>
        <name val="Calibri"/>
        <family val="2"/>
        <charset val="1"/>
      </font>
      <fill>
        <patternFill>
          <bgColor rgb="FFA6A6A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808080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FFFA7"/>
        </patternFill>
      </fill>
    </dxf>
    <dxf>
      <font>
        <b val="true"/>
        <sz val="11"/>
        <color rgb="FF000000"/>
        <name val="Calibri"/>
        <family val="2"/>
        <charset val="1"/>
      </font>
      <fill>
        <patternFill>
          <bgColor rgb="FFBFBFBF"/>
        </patternFill>
      </fill>
    </dxf>
    <dxf>
      <font>
        <b val="true"/>
        <sz val="11"/>
        <color rgb="FF000000"/>
        <name val="Calibri"/>
        <family val="2"/>
        <charset val="1"/>
      </font>
      <fill>
        <patternFill>
          <bgColor rgb="FFA6A6A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80808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66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BFBFBF"/>
      <rgbColor rgb="FF808080"/>
      <rgbColor rgb="FFB686DA"/>
      <rgbColor rgb="FF993366"/>
      <rgbColor rgb="FFE7E6E6"/>
      <rgbColor rgb="FFF4D7F5"/>
      <rgbColor rgb="FF660066"/>
      <rgbColor rgb="FFF4B183"/>
      <rgbColor rgb="FF0066FF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0CECE"/>
      <rgbColor rgb="FFC5E0B4"/>
      <rgbColor rgb="FFFFFFA7"/>
      <rgbColor rgb="FF9DC3E6"/>
      <rgbColor rgb="FFECB5ED"/>
      <rgbColor rgb="FFC9A6E4"/>
      <rgbColor rgb="FFF8CBAD"/>
      <rgbColor rgb="FF3366FF"/>
      <rgbColor rgb="FF33CCCC"/>
      <rgbColor rgb="FFA9D18E"/>
      <rgbColor rgb="FFFFCC00"/>
      <rgbColor rgb="FFFF9900"/>
      <rgbColor rgb="FFFF6600"/>
      <rgbColor rgb="FF767171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4:O13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RowHeight="20.1"/>
  <cols>
    <col collapsed="false" hidden="false" max="1" min="1" style="0" width="10.7295918367347"/>
    <col collapsed="false" hidden="false" max="2" min="2" style="0" width="18.2857142857143"/>
    <col collapsed="false" hidden="false" max="3" min="3" style="0" width="22.7040816326531"/>
    <col collapsed="false" hidden="false" max="4" min="4" style="0" width="2.70918367346939"/>
    <col collapsed="false" hidden="false" max="5" min="5" style="0" width="22.7040816326531"/>
    <col collapsed="false" hidden="false" max="6" min="6" style="0" width="2.70918367346939"/>
    <col collapsed="false" hidden="false" max="7" min="7" style="0" width="22.7040816326531"/>
    <col collapsed="false" hidden="false" max="8" min="8" style="0" width="2.70918367346939"/>
    <col collapsed="false" hidden="false" max="9" min="9" style="0" width="22.7040816326531"/>
    <col collapsed="false" hidden="false" max="10" min="10" style="0" width="2.70918367346939"/>
    <col collapsed="false" hidden="false" max="11" min="11" style="0" width="22.7040816326531"/>
    <col collapsed="false" hidden="false" max="12" min="12" style="0" width="2.70918367346939"/>
    <col collapsed="false" hidden="false" max="13" min="13" style="0" width="22.7040816326531"/>
    <col collapsed="false" hidden="false" max="14" min="14" style="0" width="2.70918367346939"/>
    <col collapsed="false" hidden="false" max="15" min="15" style="0" width="22.7040816326531"/>
    <col collapsed="false" hidden="false" max="1025" min="16" style="0" width="10.7295918367347"/>
  </cols>
  <sheetData>
    <row r="4" customFormat="false" ht="20.1" hidden="false" customHeight="true" outlineLevel="0" collapsed="false">
      <c r="B4" s="1"/>
      <c r="C4" s="2" t="s">
        <v>0</v>
      </c>
      <c r="D4" s="3"/>
      <c r="E4" s="4" t="s">
        <v>1</v>
      </c>
      <c r="F4" s="3"/>
      <c r="G4" s="5" t="s">
        <v>2</v>
      </c>
      <c r="H4" s="3"/>
      <c r="I4" s="6" t="s">
        <v>3</v>
      </c>
      <c r="J4" s="3"/>
      <c r="K4" s="7" t="s">
        <v>4</v>
      </c>
      <c r="L4" s="3"/>
      <c r="M4" s="8" t="s">
        <v>5</v>
      </c>
      <c r="N4" s="3"/>
      <c r="O4" s="9" t="s">
        <v>6</v>
      </c>
    </row>
    <row r="5" customFormat="false" ht="20.1" hidden="false" customHeight="true" outlineLevel="0" collapsed="false">
      <c r="B5" s="10" t="s">
        <v>7</v>
      </c>
      <c r="C5" s="11" t="n">
        <f aca="false">COUNTIF(Sorties!M2:M71,"Club")</f>
        <v>16</v>
      </c>
      <c r="D5" s="12"/>
      <c r="E5" s="11" t="n">
        <f aca="false">COUNTIF(Sorties!M2:M71,"Tandem")</f>
        <v>0</v>
      </c>
      <c r="F5" s="12"/>
      <c r="G5" s="11" t="n">
        <f aca="false">COUNTIF(Sorties!M2:M71,"Brevet")</f>
        <v>4</v>
      </c>
      <c r="H5" s="12"/>
      <c r="I5" s="11" t="n">
        <f aca="false">COUNTIF(Sorties!M2:M71,"Entraînement")</f>
        <v>5</v>
      </c>
      <c r="J5" s="12"/>
      <c r="K5" s="11" t="n">
        <f aca="false">SUM(C5,E5,G5,I5)</f>
        <v>25</v>
      </c>
      <c r="L5" s="12"/>
      <c r="M5" s="11" t="n">
        <f aca="false">COUNTA(#REF !!B2:B27)</f>
        <v>1</v>
      </c>
      <c r="N5" s="12"/>
      <c r="O5" s="13" t="n">
        <f aca="false">K5</f>
        <v>25</v>
      </c>
    </row>
    <row r="6" customFormat="false" ht="20.1" hidden="false" customHeight="true" outlineLevel="0" collapsed="false">
      <c r="B6" s="10" t="s">
        <v>8</v>
      </c>
      <c r="C6" s="14" t="e">
        <f aca="false">Club!U3</f>
        <v>#REF!</v>
      </c>
      <c r="D6" s="12"/>
      <c r="E6" s="15" t="e">
        <f aca="false">#REF !!U3</f>
        <v>#REF!</v>
      </c>
      <c r="F6" s="12"/>
      <c r="G6" s="16" t="e">
        <f aca="false">Brevet!U3</f>
        <v>#REF!</v>
      </c>
      <c r="H6" s="12"/>
      <c r="I6" s="17" t="e">
        <f aca="false">Entrainement!U3</f>
        <v>#REF!</v>
      </c>
      <c r="J6" s="12"/>
      <c r="K6" s="18" t="e">
        <f aca="false">IF(Sorties!B2=0,"",SUM(C6,E6,G6,I6))</f>
        <v>#REF!</v>
      </c>
      <c r="L6" s="12"/>
      <c r="M6" s="19" t="e">
        <f aca="false">#REF !!O3</f>
        <v>#REF!</v>
      </c>
      <c r="N6" s="12"/>
      <c r="O6" s="20" t="e">
        <f aca="false">IF(Sorties!B2=0,"",SUM(C6,E6,G6,I6,M6))</f>
        <v>#REF!</v>
      </c>
    </row>
    <row r="7" customFormat="false" ht="20.1" hidden="false" customHeight="true" outlineLevel="0" collapsed="false">
      <c r="B7" s="10" t="s">
        <v>9</v>
      </c>
      <c r="C7" s="21" t="e">
        <f aca="false">Club!U4</f>
        <v>#REF!</v>
      </c>
      <c r="D7" s="12"/>
      <c r="E7" s="21" t="e">
        <f aca="false">#REF !!U4</f>
        <v>#REF!</v>
      </c>
      <c r="F7" s="12"/>
      <c r="G7" s="21" t="e">
        <f aca="false">Brevet!U4</f>
        <v>#REF!</v>
      </c>
      <c r="H7" s="12"/>
      <c r="I7" s="21" t="e">
        <f aca="false">Entrainement!U4</f>
        <v>#REF!</v>
      </c>
      <c r="J7" s="12"/>
      <c r="K7" s="21" t="e">
        <f aca="false">IF(Sorties!B2=0,"",SUM(C7,E7,G7,I7))</f>
        <v>#REF!</v>
      </c>
      <c r="L7" s="12"/>
      <c r="M7" s="21" t="e">
        <f aca="false">#REF !!O4</f>
        <v>#REF!</v>
      </c>
      <c r="N7" s="12"/>
      <c r="O7" s="22" t="e">
        <f aca="false">IF(Sorties!B2=0,"",SUM(C7,E7,G7,I7,M7))</f>
        <v>#REF!</v>
      </c>
    </row>
    <row r="8" customFormat="false" ht="20.1" hidden="false" customHeight="true" outlineLevel="0" collapsed="false">
      <c r="B8" s="10" t="s">
        <v>10</v>
      </c>
      <c r="C8" s="23" t="e">
        <f aca="false">Club!U5</f>
        <v>#REF!</v>
      </c>
      <c r="D8" s="12"/>
      <c r="E8" s="24" t="e">
        <f aca="false">#REF !!U5</f>
        <v>#REF!</v>
      </c>
      <c r="F8" s="12"/>
      <c r="G8" s="25" t="e">
        <f aca="false">Brevet!U5</f>
        <v>#REF!</v>
      </c>
      <c r="H8" s="12"/>
      <c r="I8" s="26" t="e">
        <f aca="false">Entrainement!U5</f>
        <v>#REF!</v>
      </c>
      <c r="J8" s="12"/>
      <c r="K8" s="27" t="e">
        <f aca="false">IF(Sorties!B2=0,"",ROUNDUP(K7/K6/24,2))</f>
        <v>#REF!</v>
      </c>
      <c r="L8" s="12"/>
      <c r="M8" s="28" t="e">
        <f aca="false">#REF !!O5</f>
        <v>#REF!</v>
      </c>
      <c r="N8" s="12"/>
      <c r="O8" s="29" t="e">
        <f aca="false">IF(Sorties!B2=0,"",ROUNDUP(O7/O6/24,2))</f>
        <v>#REF!</v>
      </c>
    </row>
    <row r="9" customFormat="false" ht="20.1" hidden="false" customHeight="true" outlineLevel="0" collapsed="false">
      <c r="B9" s="10" t="s">
        <v>11</v>
      </c>
      <c r="C9" s="30" t="e">
        <f aca="false">Club!U6</f>
        <v>#REF!</v>
      </c>
      <c r="D9" s="12"/>
      <c r="E9" s="30" t="e">
        <f aca="false">#REF !!U6</f>
        <v>#REF!</v>
      </c>
      <c r="F9" s="12"/>
      <c r="G9" s="30" t="e">
        <f aca="false">Brevet!U6</f>
        <v>#REF!</v>
      </c>
      <c r="H9" s="12"/>
      <c r="I9" s="30" t="e">
        <f aca="false">Entrainement!U6</f>
        <v>#REF!</v>
      </c>
      <c r="J9" s="12"/>
      <c r="K9" s="30" t="e">
        <f aca="false">IF(Sorties!B2=0,"",LARGE(C9:I9,1))</f>
        <v>#REF!</v>
      </c>
      <c r="L9" s="12"/>
      <c r="M9" s="30" t="e">
        <f aca="false">#REF !!O6</f>
        <v>#REF!</v>
      </c>
      <c r="N9" s="12"/>
      <c r="O9" s="29" t="e">
        <f aca="false">IF(Sorties!B2=0,"",LARGE(K9:M9,1))</f>
        <v>#REF!</v>
      </c>
    </row>
    <row r="10" customFormat="false" ht="20.1" hidden="false" customHeight="true" outlineLevel="0" collapsed="false">
      <c r="B10" s="10" t="s">
        <v>12</v>
      </c>
      <c r="C10" s="31" t="e">
        <f aca="false">Club!U9</f>
        <v>#REF!</v>
      </c>
      <c r="D10" s="12"/>
      <c r="E10" s="32" t="e">
        <f aca="false">#REF !!U9</f>
        <v>#REF!</v>
      </c>
      <c r="F10" s="12"/>
      <c r="G10" s="33" t="e">
        <f aca="false">Brevet!U9</f>
        <v>#REF!</v>
      </c>
      <c r="H10" s="12"/>
      <c r="I10" s="34" t="e">
        <f aca="false">Entrainement!U9</f>
        <v>#REF!</v>
      </c>
      <c r="J10" s="12"/>
      <c r="K10" s="35" t="e">
        <f aca="false">Sorties!R9</f>
        <v>#REF!</v>
      </c>
      <c r="L10" s="12"/>
      <c r="M10" s="36" t="e">
        <f aca="false">#REF !!O9</f>
        <v>#REF!</v>
      </c>
      <c r="N10" s="12"/>
      <c r="O10" s="37" t="e">
        <f aca="false">IF(Sorties!B2=0,"",AVERAGE(Sorties!G2:G71,#REF !!G2:G27))</f>
        <v>#REF!</v>
      </c>
    </row>
    <row r="11" customFormat="false" ht="20.1" hidden="false" customHeight="true" outlineLevel="0" collapsed="false">
      <c r="B11" s="10" t="s">
        <v>13</v>
      </c>
      <c r="C11" s="38" t="e">
        <f aca="false">Club!U10</f>
        <v>#REF!</v>
      </c>
      <c r="D11" s="12"/>
      <c r="E11" s="38" t="e">
        <f aca="false">#REF !!U10</f>
        <v>#REF!</v>
      </c>
      <c r="F11" s="12"/>
      <c r="G11" s="38" t="e">
        <f aca="false">Brevet!U10</f>
        <v>#REF!</v>
      </c>
      <c r="H11" s="12"/>
      <c r="I11" s="38" t="e">
        <f aca="false">Entrainement!U10</f>
        <v>#REF!</v>
      </c>
      <c r="J11" s="12"/>
      <c r="K11" s="38" t="e">
        <f aca="false">Sorties!R10</f>
        <v>#REF!</v>
      </c>
      <c r="L11" s="12"/>
      <c r="M11" s="38" t="e">
        <f aca="false">#REF !!O10</f>
        <v>#REF!</v>
      </c>
      <c r="N11" s="12"/>
      <c r="O11" s="39" t="e">
        <f aca="false">IF(Sorties!B2=0,"",AVERAGE(Sorties!I2:I71,#REF !!I2:I27))</f>
        <v>#REF!</v>
      </c>
    </row>
    <row r="12" customFormat="false" ht="20.1" hidden="false" customHeight="true" outlineLevel="0" collapsed="false">
      <c r="B12" s="10" t="s">
        <v>14</v>
      </c>
      <c r="C12" s="40" t="e">
        <f aca="false">Club!U11</f>
        <v>#REF!</v>
      </c>
      <c r="D12" s="12"/>
      <c r="E12" s="41" t="e">
        <f aca="false">#REF !!U11</f>
        <v>#REF!</v>
      </c>
      <c r="F12" s="12"/>
      <c r="G12" s="42" t="e">
        <f aca="false">Brevet!U11</f>
        <v>#REF!</v>
      </c>
      <c r="H12" s="12"/>
      <c r="I12" s="43" t="e">
        <f aca="false">Entrainement!U11</f>
        <v>#REF!</v>
      </c>
      <c r="J12" s="12"/>
      <c r="K12" s="44" t="e">
        <f aca="false">IF(Sorties!B2=0,"",SUM(C12,E12,G12,I12))</f>
        <v>#REF!</v>
      </c>
      <c r="L12" s="12"/>
      <c r="M12" s="45" t="e">
        <f aca="false">#REF !!O11</f>
        <v>#REF!</v>
      </c>
      <c r="N12" s="12"/>
      <c r="O12" s="46" t="e">
        <f aca="false">IF(Sorties!B2=0,"",SUM(K12,M12))</f>
        <v>#REF!</v>
      </c>
    </row>
    <row r="13" customFormat="false" ht="20.1" hidden="false" customHeight="true" outlineLevel="0" collapsed="false">
      <c r="B13" s="10" t="s">
        <v>15</v>
      </c>
      <c r="C13" s="47" t="e">
        <f aca="false">Club!U7</f>
        <v>#REF!</v>
      </c>
      <c r="D13" s="12"/>
      <c r="E13" s="47" t="e">
        <f aca="false">#REF !!U7</f>
        <v>#REF!</v>
      </c>
      <c r="F13" s="12"/>
      <c r="G13" s="47" t="e">
        <f aca="false">Brevet!U7</f>
        <v>#REF!</v>
      </c>
      <c r="H13" s="12"/>
      <c r="I13" s="47" t="e">
        <f aca="false">Entrainement!U7</f>
        <v>#REF!</v>
      </c>
      <c r="J13" s="12"/>
      <c r="K13" s="47" t="e">
        <f aca="false">IF(Sorties!B2=0,"",SUM(C13,E13,G13,I13))</f>
        <v>#REF!</v>
      </c>
      <c r="L13" s="12"/>
      <c r="M13" s="47" t="e">
        <f aca="false">#REF !!O7</f>
        <v>#REF!</v>
      </c>
      <c r="N13" s="12"/>
      <c r="O13" s="48" t="e">
        <f aca="false">IF(Sorties!B2=0,"",SUM(K13,M13))</f>
        <v>#REF!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71"/>
  <sheetViews>
    <sheetView windowProtection="false" showFormulas="false" showGridLines="true" showRowColHeaders="true" showZeros="true" rightToLeft="false" tabSelected="true" showOutlineSymbols="true" defaultGridColor="true" view="normal" topLeftCell="A4" colorId="64" zoomScale="100" zoomScaleNormal="100" zoomScalePageLayoutView="100" workbookViewId="0">
      <selection pane="topLeft" activeCell="O11" activeCellId="0" sqref="O11"/>
    </sheetView>
  </sheetViews>
  <sheetFormatPr defaultRowHeight="20.1"/>
  <cols>
    <col collapsed="false" hidden="false" max="1" min="1" style="49" width="4.86224489795918"/>
    <col collapsed="false" hidden="false" max="2" min="2" style="49" width="22.5714285714286"/>
    <col collapsed="false" hidden="false" max="8" min="3" style="49" width="15.7142857142857"/>
    <col collapsed="false" hidden="false" max="12" min="9" style="49" width="10.7091836734694"/>
    <col collapsed="false" hidden="false" max="13" min="13" style="49" width="15.2908163265306"/>
    <col collapsed="false" hidden="false" max="1013" min="14" style="49" width="11.4183673469388"/>
    <col collapsed="false" hidden="false" max="1025" min="1014" style="0" width="11.4183673469388"/>
  </cols>
  <sheetData>
    <row r="1" customFormat="false" ht="39.95" hidden="false" customHeight="true" outlineLevel="0" collapsed="false">
      <c r="A1" s="50"/>
      <c r="B1" s="51" t="s">
        <v>16</v>
      </c>
      <c r="C1" s="51" t="s">
        <v>17</v>
      </c>
      <c r="D1" s="51" t="s">
        <v>18</v>
      </c>
      <c r="E1" s="51" t="s">
        <v>19</v>
      </c>
      <c r="F1" s="51" t="s">
        <v>20</v>
      </c>
      <c r="G1" s="51" t="s">
        <v>21</v>
      </c>
      <c r="H1" s="51" t="s">
        <v>22</v>
      </c>
      <c r="I1" s="51" t="s">
        <v>23</v>
      </c>
      <c r="J1" s="51" t="s">
        <v>24</v>
      </c>
      <c r="K1" s="51" t="s">
        <v>14</v>
      </c>
      <c r="L1" s="51" t="s">
        <v>25</v>
      </c>
      <c r="M1" s="51" t="s">
        <v>26</v>
      </c>
    </row>
    <row r="2" customFormat="false" ht="20.1" hidden="false" customHeight="true" outlineLevel="0" collapsed="false">
      <c r="A2" s="13" t="n">
        <v>1</v>
      </c>
      <c r="B2" s="52" t="n">
        <v>43172</v>
      </c>
      <c r="C2" s="22" t="n">
        <v>60.21</v>
      </c>
      <c r="D2" s="53" t="n">
        <v>0.11224537037037</v>
      </c>
      <c r="E2" s="29" t="n">
        <v>22.3</v>
      </c>
      <c r="F2" s="29" t="n">
        <v>50.8</v>
      </c>
      <c r="G2" s="37" t="n">
        <v>66</v>
      </c>
      <c r="H2" s="37" t="n">
        <v>106</v>
      </c>
      <c r="I2" s="39" t="n">
        <v>165</v>
      </c>
      <c r="J2" s="39" t="n">
        <v>195</v>
      </c>
      <c r="K2" s="46" t="n">
        <v>1778</v>
      </c>
      <c r="L2" s="48" t="n">
        <v>424</v>
      </c>
      <c r="M2" s="13" t="s">
        <v>0</v>
      </c>
    </row>
    <row r="3" customFormat="false" ht="20.1" hidden="false" customHeight="true" outlineLevel="0" collapsed="false">
      <c r="A3" s="13" t="n">
        <v>2</v>
      </c>
      <c r="B3" s="52" t="n">
        <v>43195</v>
      </c>
      <c r="C3" s="22" t="n">
        <v>67.01</v>
      </c>
      <c r="D3" s="53" t="n">
        <v>0.111956018518519</v>
      </c>
      <c r="E3" s="29" t="n">
        <v>24.9</v>
      </c>
      <c r="F3" s="29" t="n">
        <v>48.3</v>
      </c>
      <c r="G3" s="37" t="n">
        <v>67</v>
      </c>
      <c r="H3" s="37" t="n">
        <v>96</v>
      </c>
      <c r="I3" s="39" t="n">
        <v>167</v>
      </c>
      <c r="J3" s="39" t="n">
        <v>193</v>
      </c>
      <c r="K3" s="46" t="n">
        <v>1921</v>
      </c>
      <c r="L3" s="48" t="n">
        <v>242</v>
      </c>
      <c r="M3" s="13" t="s">
        <v>0</v>
      </c>
    </row>
    <row r="4" customFormat="false" ht="20.1" hidden="false" customHeight="true" outlineLevel="0" collapsed="false">
      <c r="A4" s="13" t="n">
        <v>3</v>
      </c>
      <c r="B4" s="52" t="n">
        <v>43198</v>
      </c>
      <c r="C4" s="22" t="n">
        <v>85.6</v>
      </c>
      <c r="D4" s="53" t="n">
        <v>0.149861111111111</v>
      </c>
      <c r="E4" s="29" t="n">
        <v>23.8</v>
      </c>
      <c r="F4" s="29" t="n">
        <v>54.9</v>
      </c>
      <c r="G4" s="37" t="n">
        <v>75</v>
      </c>
      <c r="H4" s="37" t="n">
        <v>107</v>
      </c>
      <c r="I4" s="39" t="n">
        <v>167</v>
      </c>
      <c r="J4" s="39" t="n">
        <v>190</v>
      </c>
      <c r="K4" s="46" t="n">
        <v>2513</v>
      </c>
      <c r="L4" s="48" t="n">
        <v>440</v>
      </c>
      <c r="M4" s="13" t="s">
        <v>2</v>
      </c>
    </row>
    <row r="5" customFormat="false" ht="20.1" hidden="false" customHeight="true" outlineLevel="0" collapsed="false">
      <c r="A5" s="13" t="n">
        <v>4</v>
      </c>
      <c r="B5" s="52" t="n">
        <v>43201</v>
      </c>
      <c r="C5" s="22" t="n">
        <v>60.22</v>
      </c>
      <c r="D5" s="53" t="n">
        <v>0.117731481481482</v>
      </c>
      <c r="E5" s="29" t="n">
        <v>21.3</v>
      </c>
      <c r="F5" s="29" t="n">
        <v>50.1</v>
      </c>
      <c r="G5" s="37" t="n">
        <v>61</v>
      </c>
      <c r="H5" s="37" t="n">
        <v>101</v>
      </c>
      <c r="I5" s="39" t="n">
        <v>150</v>
      </c>
      <c r="J5" s="39" t="n">
        <v>188</v>
      </c>
      <c r="K5" s="46" t="n">
        <v>1501</v>
      </c>
      <c r="L5" s="48" t="n">
        <v>266</v>
      </c>
      <c r="M5" s="13" t="s">
        <v>0</v>
      </c>
    </row>
    <row r="6" customFormat="false" ht="20.1" hidden="false" customHeight="true" outlineLevel="0" collapsed="false">
      <c r="A6" s="13" t="n">
        <v>5</v>
      </c>
      <c r="B6" s="52" t="n">
        <v>43205</v>
      </c>
      <c r="C6" s="22" t="n">
        <v>61.38</v>
      </c>
      <c r="D6" s="53" t="n">
        <v>0.12037037037037</v>
      </c>
      <c r="E6" s="29" t="n">
        <v>21.2</v>
      </c>
      <c r="F6" s="29" t="n">
        <v>41.5</v>
      </c>
      <c r="G6" s="37" t="n">
        <v>63</v>
      </c>
      <c r="H6" s="37" t="n">
        <v>105</v>
      </c>
      <c r="I6" s="39" t="n">
        <v>142</v>
      </c>
      <c r="J6" s="39" t="n">
        <v>183</v>
      </c>
      <c r="K6" s="46" t="n">
        <v>1452</v>
      </c>
      <c r="L6" s="48" t="n">
        <v>281</v>
      </c>
      <c r="M6" s="13" t="s">
        <v>3</v>
      </c>
    </row>
    <row r="7" customFormat="false" ht="20.1" hidden="false" customHeight="true" outlineLevel="0" collapsed="false">
      <c r="A7" s="13" t="n">
        <v>6</v>
      </c>
      <c r="B7" s="52" t="n">
        <v>43208</v>
      </c>
      <c r="C7" s="22" t="n">
        <v>82.82</v>
      </c>
      <c r="D7" s="53" t="n">
        <v>0.138935185185185</v>
      </c>
      <c r="E7" s="29" t="n">
        <v>24.8</v>
      </c>
      <c r="F7" s="29" t="n">
        <v>55.6</v>
      </c>
      <c r="G7" s="37" t="n">
        <v>69</v>
      </c>
      <c r="H7" s="37" t="n">
        <v>106</v>
      </c>
      <c r="I7" s="39" t="n">
        <v>169</v>
      </c>
      <c r="J7" s="39" t="n">
        <v>186</v>
      </c>
      <c r="K7" s="46" t="n">
        <v>2519</v>
      </c>
      <c r="L7" s="48" t="n">
        <v>334</v>
      </c>
      <c r="M7" s="13" t="s">
        <v>3</v>
      </c>
    </row>
    <row r="8" customFormat="false" ht="20.1" hidden="false" customHeight="true" outlineLevel="0" collapsed="false">
      <c r="A8" s="13" t="n">
        <v>7</v>
      </c>
      <c r="B8" s="52" t="n">
        <v>43212</v>
      </c>
      <c r="C8" s="22" t="n">
        <v>82.87</v>
      </c>
      <c r="D8" s="53" t="n">
        <v>0.136469907407407</v>
      </c>
      <c r="E8" s="29" t="n">
        <v>25.3</v>
      </c>
      <c r="F8" s="29" t="n">
        <v>48.8</v>
      </c>
      <c r="G8" s="37" t="n">
        <v>73</v>
      </c>
      <c r="H8" s="37" t="n">
        <v>106</v>
      </c>
      <c r="I8" s="39" t="n">
        <v>164</v>
      </c>
      <c r="J8" s="39" t="n">
        <v>183</v>
      </c>
      <c r="K8" s="46" t="n">
        <v>2375</v>
      </c>
      <c r="L8" s="48" t="n">
        <v>651</v>
      </c>
      <c r="M8" s="13" t="s">
        <v>2</v>
      </c>
    </row>
    <row r="9" customFormat="false" ht="20.1" hidden="false" customHeight="true" outlineLevel="0" collapsed="false">
      <c r="A9" s="13" t="n">
        <v>8</v>
      </c>
      <c r="B9" s="52" t="n">
        <v>43214</v>
      </c>
      <c r="C9" s="22" t="n">
        <v>83.26</v>
      </c>
      <c r="D9" s="53" t="n">
        <v>0.138414351851852</v>
      </c>
      <c r="E9" s="29" t="n">
        <v>25.1</v>
      </c>
      <c r="F9" s="29" t="n">
        <v>48.9</v>
      </c>
      <c r="G9" s="37" t="n">
        <v>66</v>
      </c>
      <c r="H9" s="37" t="n">
        <v>108</v>
      </c>
      <c r="I9" s="39" t="n">
        <v>155</v>
      </c>
      <c r="J9" s="39" t="n">
        <v>188</v>
      </c>
      <c r="K9" s="46" t="n">
        <v>2201</v>
      </c>
      <c r="L9" s="48" t="n">
        <v>345</v>
      </c>
      <c r="M9" s="13" t="s">
        <v>0</v>
      </c>
    </row>
    <row r="10" customFormat="false" ht="20.1" hidden="false" customHeight="true" outlineLevel="0" collapsed="false">
      <c r="A10" s="13" t="n">
        <v>9</v>
      </c>
      <c r="B10" s="52" t="n">
        <v>43216</v>
      </c>
      <c r="C10" s="22" t="n">
        <v>82.05</v>
      </c>
      <c r="D10" s="53" t="n">
        <v>0.127638888888889</v>
      </c>
      <c r="E10" s="29" t="n">
        <v>26.8</v>
      </c>
      <c r="F10" s="29" t="n">
        <v>51.6</v>
      </c>
      <c r="G10" s="37" t="n">
        <v>73</v>
      </c>
      <c r="H10" s="37" t="n">
        <v>107</v>
      </c>
      <c r="I10" s="39" t="n">
        <v>165</v>
      </c>
      <c r="J10" s="39" t="n">
        <v>180</v>
      </c>
      <c r="K10" s="46" t="n">
        <v>2394</v>
      </c>
      <c r="L10" s="48" t="n">
        <v>341</v>
      </c>
      <c r="M10" s="13" t="s">
        <v>0</v>
      </c>
    </row>
    <row r="11" customFormat="false" ht="20.1" hidden="false" customHeight="true" outlineLevel="0" collapsed="false">
      <c r="A11" s="13" t="n">
        <v>10</v>
      </c>
      <c r="B11" s="52" t="n">
        <v>43232</v>
      </c>
      <c r="C11" s="22" t="n">
        <v>135.33</v>
      </c>
      <c r="D11" s="53" t="n">
        <v>0.259710648148148</v>
      </c>
      <c r="E11" s="29" t="n">
        <v>21.7</v>
      </c>
      <c r="F11" s="29" t="n">
        <v>46.1</v>
      </c>
      <c r="G11" s="37" t="n">
        <v>63</v>
      </c>
      <c r="H11" s="37" t="n">
        <v>106</v>
      </c>
      <c r="I11" s="39" t="n">
        <v>148</v>
      </c>
      <c r="J11" s="39" t="n">
        <v>189</v>
      </c>
      <c r="K11" s="46" t="n">
        <v>3618</v>
      </c>
      <c r="L11" s="48" t="n">
        <v>1088</v>
      </c>
      <c r="M11" s="13" t="s">
        <v>0</v>
      </c>
    </row>
    <row r="12" customFormat="false" ht="20.1" hidden="false" customHeight="true" outlineLevel="0" collapsed="false">
      <c r="A12" s="13" t="n">
        <v>11</v>
      </c>
      <c r="B12" s="52" t="n">
        <v>43233</v>
      </c>
      <c r="C12" s="22" t="n">
        <v>121.1</v>
      </c>
      <c r="D12" s="53" t="n">
        <v>0.218356481481481</v>
      </c>
      <c r="E12" s="29" t="n">
        <v>23.1</v>
      </c>
      <c r="F12" s="29" t="n">
        <v>53.5</v>
      </c>
      <c r="G12" s="37" t="n">
        <v>64</v>
      </c>
      <c r="H12" s="37" t="n">
        <v>103</v>
      </c>
      <c r="I12" s="39" t="n">
        <v>145</v>
      </c>
      <c r="J12" s="39" t="n">
        <v>185</v>
      </c>
      <c r="K12" s="46" t="n">
        <v>2599</v>
      </c>
      <c r="L12" s="48" t="n">
        <v>945</v>
      </c>
      <c r="M12" s="13" t="s">
        <v>0</v>
      </c>
    </row>
    <row r="13" customFormat="false" ht="20.1" hidden="false" customHeight="true" outlineLevel="0" collapsed="false">
      <c r="A13" s="13" t="n">
        <v>12</v>
      </c>
      <c r="B13" s="52" t="n">
        <v>43234</v>
      </c>
      <c r="C13" s="22" t="n">
        <v>62.33</v>
      </c>
      <c r="D13" s="53" t="n">
        <v>0.140150462962963</v>
      </c>
      <c r="E13" s="29" t="n">
        <v>18.5</v>
      </c>
      <c r="F13" s="29" t="n">
        <v>58.8</v>
      </c>
      <c r="G13" s="37" t="n">
        <v>55</v>
      </c>
      <c r="H13" s="37" t="n">
        <v>109</v>
      </c>
      <c r="I13" s="39" t="n">
        <v>137</v>
      </c>
      <c r="J13" s="39" t="n">
        <v>185</v>
      </c>
      <c r="K13" s="46" t="n">
        <v>1825</v>
      </c>
      <c r="L13" s="48" t="n">
        <v>617</v>
      </c>
      <c r="M13" s="13" t="s">
        <v>0</v>
      </c>
    </row>
    <row r="14" customFormat="false" ht="20.1" hidden="false" customHeight="true" outlineLevel="0" collapsed="false">
      <c r="A14" s="13" t="n">
        <v>13</v>
      </c>
      <c r="B14" s="52" t="n">
        <v>43235</v>
      </c>
      <c r="C14" s="22" t="n">
        <v>42.46</v>
      </c>
      <c r="D14" s="53" t="n">
        <v>0.093900462962963</v>
      </c>
      <c r="E14" s="29" t="n">
        <v>18.8</v>
      </c>
      <c r="F14" s="29" t="n">
        <v>54.1</v>
      </c>
      <c r="G14" s="37" t="n">
        <v>63</v>
      </c>
      <c r="H14" s="37" t="n">
        <v>116</v>
      </c>
      <c r="I14" s="39" t="n">
        <v>143</v>
      </c>
      <c r="J14" s="39" t="n">
        <v>182</v>
      </c>
      <c r="K14" s="46" t="n">
        <v>1200</v>
      </c>
      <c r="L14" s="48" t="n">
        <v>276</v>
      </c>
      <c r="M14" s="13" t="s">
        <v>0</v>
      </c>
    </row>
    <row r="15" customFormat="false" ht="20.1" hidden="false" customHeight="true" outlineLevel="0" collapsed="false">
      <c r="A15" s="13" t="n">
        <v>14</v>
      </c>
      <c r="B15" s="52" t="n">
        <v>43235</v>
      </c>
      <c r="C15" s="22" t="n">
        <v>46.57</v>
      </c>
      <c r="D15" s="53" t="n">
        <v>0.100486111111111</v>
      </c>
      <c r="E15" s="29" t="n">
        <v>19.3</v>
      </c>
      <c r="F15" s="29" t="n">
        <v>56.9</v>
      </c>
      <c r="G15" s="37" t="n">
        <v>65</v>
      </c>
      <c r="H15" s="37" t="n">
        <v>115</v>
      </c>
      <c r="I15" s="39" t="n">
        <v>144</v>
      </c>
      <c r="J15" s="39" t="n">
        <v>182</v>
      </c>
      <c r="K15" s="46" t="n">
        <v>1424</v>
      </c>
      <c r="L15" s="48" t="n">
        <v>294</v>
      </c>
      <c r="M15" s="13" t="s">
        <v>0</v>
      </c>
    </row>
    <row r="16" customFormat="false" ht="20.1" hidden="false" customHeight="true" outlineLevel="0" collapsed="false">
      <c r="A16" s="13" t="n">
        <v>15</v>
      </c>
      <c r="B16" s="52" t="n">
        <v>43237</v>
      </c>
      <c r="C16" s="22" t="n">
        <v>63.36</v>
      </c>
      <c r="D16" s="53" t="n">
        <v>0.159814814814815</v>
      </c>
      <c r="E16" s="29" t="n">
        <v>16.5</v>
      </c>
      <c r="F16" s="29" t="n">
        <v>52.3</v>
      </c>
      <c r="G16" s="37" t="n">
        <v>58</v>
      </c>
      <c r="H16" s="37" t="n">
        <v>96</v>
      </c>
      <c r="I16" s="39" t="n">
        <v>127</v>
      </c>
      <c r="J16" s="39" t="n">
        <v>187</v>
      </c>
      <c r="K16" s="46" t="n">
        <v>1915</v>
      </c>
      <c r="L16" s="48" t="n">
        <v>419</v>
      </c>
      <c r="M16" s="13" t="s">
        <v>0</v>
      </c>
    </row>
    <row r="17" customFormat="false" ht="20.1" hidden="false" customHeight="true" outlineLevel="0" collapsed="false">
      <c r="A17" s="13" t="n">
        <v>16</v>
      </c>
      <c r="B17" s="52" t="n">
        <v>43244</v>
      </c>
      <c r="C17" s="22" t="n">
        <v>72.51</v>
      </c>
      <c r="D17" s="53" t="n">
        <v>0.122256944444444</v>
      </c>
      <c r="E17" s="29" t="n">
        <v>24.7</v>
      </c>
      <c r="F17" s="29" t="n">
        <v>44.5</v>
      </c>
      <c r="G17" s="37" t="n">
        <v>61</v>
      </c>
      <c r="H17" s="37" t="n">
        <v>111</v>
      </c>
      <c r="I17" s="39" t="n">
        <v>152</v>
      </c>
      <c r="J17" s="39" t="n">
        <v>187</v>
      </c>
      <c r="K17" s="46" t="n">
        <v>1750</v>
      </c>
      <c r="L17" s="48" t="n">
        <v>293</v>
      </c>
      <c r="M17" s="13" t="s">
        <v>0</v>
      </c>
    </row>
    <row r="18" customFormat="false" ht="20.1" hidden="false" customHeight="true" outlineLevel="0" collapsed="false">
      <c r="A18" s="13" t="n">
        <v>17</v>
      </c>
      <c r="B18" s="52" t="n">
        <v>43254</v>
      </c>
      <c r="C18" s="22" t="n">
        <v>57.93</v>
      </c>
      <c r="D18" s="53" t="n">
        <v>0.0901736111111111</v>
      </c>
      <c r="E18" s="29" t="n">
        <v>26.8</v>
      </c>
      <c r="F18" s="29" t="n">
        <v>53.4</v>
      </c>
      <c r="G18" s="37" t="n">
        <v>71</v>
      </c>
      <c r="H18" s="37" t="n">
        <v>103</v>
      </c>
      <c r="I18" s="39" t="n">
        <v>142</v>
      </c>
      <c r="J18" s="39" t="n">
        <v>186</v>
      </c>
      <c r="K18" s="46" t="n">
        <v>1505</v>
      </c>
      <c r="L18" s="48" t="n">
        <v>340</v>
      </c>
      <c r="M18" s="13" t="s">
        <v>2</v>
      </c>
    </row>
    <row r="19" customFormat="false" ht="20.1" hidden="false" customHeight="true" outlineLevel="0" collapsed="false">
      <c r="A19" s="13" t="n">
        <v>18</v>
      </c>
      <c r="B19" s="52" t="n">
        <v>43258</v>
      </c>
      <c r="C19" s="22" t="n">
        <v>78.56</v>
      </c>
      <c r="D19" s="53" t="n">
        <v>0.125138888888889</v>
      </c>
      <c r="E19" s="29" t="n">
        <v>26.2</v>
      </c>
      <c r="F19" s="29" t="n">
        <v>54.2</v>
      </c>
      <c r="G19" s="37" t="n">
        <v>63</v>
      </c>
      <c r="H19" s="37" t="n">
        <v>102</v>
      </c>
      <c r="I19" s="39" t="n">
        <v>142</v>
      </c>
      <c r="J19" s="39" t="n">
        <v>191</v>
      </c>
      <c r="K19" s="46" t="n">
        <v>1999</v>
      </c>
      <c r="L19" s="48" t="n">
        <v>333</v>
      </c>
      <c r="M19" s="13" t="s">
        <v>0</v>
      </c>
    </row>
    <row r="20" customFormat="false" ht="20.1" hidden="false" customHeight="true" outlineLevel="0" collapsed="false">
      <c r="A20" s="13" t="n">
        <v>19</v>
      </c>
      <c r="B20" s="52" t="n">
        <v>43270</v>
      </c>
      <c r="C20" s="22" t="n">
        <v>90.96</v>
      </c>
      <c r="D20" s="53" t="n">
        <v>0.142337962962963</v>
      </c>
      <c r="E20" s="29" t="n">
        <v>26.6</v>
      </c>
      <c r="F20" s="29" t="n">
        <v>49.6</v>
      </c>
      <c r="G20" s="37" t="n">
        <v>67</v>
      </c>
      <c r="H20" s="37" t="n">
        <v>101</v>
      </c>
      <c r="I20" s="39" t="n">
        <v>158</v>
      </c>
      <c r="J20" s="39" t="n">
        <v>191</v>
      </c>
      <c r="K20" s="46" t="n">
        <v>2360</v>
      </c>
      <c r="L20" s="48" t="n">
        <v>517</v>
      </c>
      <c r="M20" s="13" t="s">
        <v>0</v>
      </c>
    </row>
    <row r="21" customFormat="false" ht="20.1" hidden="false" customHeight="true" outlineLevel="0" collapsed="false">
      <c r="A21" s="13" t="n">
        <v>20</v>
      </c>
      <c r="B21" s="52" t="n">
        <v>43277</v>
      </c>
      <c r="C21" s="22" t="n">
        <v>68.1</v>
      </c>
      <c r="D21" s="53" t="n">
        <v>0.113287037037037</v>
      </c>
      <c r="E21" s="29" t="n">
        <v>25</v>
      </c>
      <c r="F21" s="29" t="n">
        <v>47.9</v>
      </c>
      <c r="G21" s="37" t="n">
        <v>59</v>
      </c>
      <c r="H21" s="37" t="n">
        <v>90</v>
      </c>
      <c r="I21" s="39" t="n">
        <v>143</v>
      </c>
      <c r="J21" s="39" t="n">
        <v>186</v>
      </c>
      <c r="K21" s="46" t="n">
        <v>1598</v>
      </c>
      <c r="L21" s="48" t="n">
        <v>243</v>
      </c>
      <c r="M21" s="13" t="s">
        <v>0</v>
      </c>
    </row>
    <row r="22" customFormat="false" ht="20.1" hidden="false" customHeight="true" outlineLevel="0" collapsed="false">
      <c r="A22" s="13" t="n">
        <v>21</v>
      </c>
      <c r="B22" s="52" t="n">
        <v>43279</v>
      </c>
      <c r="C22" s="22" t="n">
        <v>109.1</v>
      </c>
      <c r="D22" s="53" t="n">
        <v>0.173125</v>
      </c>
      <c r="E22" s="29" t="n">
        <v>26.3</v>
      </c>
      <c r="F22" s="29" t="n">
        <v>50.5</v>
      </c>
      <c r="G22" s="37" t="n">
        <v>69</v>
      </c>
      <c r="H22" s="37" t="n">
        <v>105</v>
      </c>
      <c r="I22" s="39" t="n">
        <v>166</v>
      </c>
      <c r="J22" s="39" t="n">
        <v>190</v>
      </c>
      <c r="K22" s="46" t="n">
        <v>3114</v>
      </c>
      <c r="L22" s="48" t="n">
        <v>579</v>
      </c>
      <c r="M22" s="13" t="s">
        <v>3</v>
      </c>
    </row>
    <row r="23" customFormat="false" ht="20.1" hidden="false" customHeight="true" outlineLevel="0" collapsed="false">
      <c r="A23" s="13" t="n">
        <v>22</v>
      </c>
      <c r="B23" s="52" t="n">
        <v>43289</v>
      </c>
      <c r="C23" s="22" t="n">
        <v>93.56</v>
      </c>
      <c r="D23" s="53" t="n">
        <v>0.15125</v>
      </c>
      <c r="E23" s="29" t="n">
        <v>25.8</v>
      </c>
      <c r="F23" s="29" t="n">
        <v>55</v>
      </c>
      <c r="G23" s="37" t="n">
        <v>73</v>
      </c>
      <c r="H23" s="37" t="n">
        <v>110</v>
      </c>
      <c r="I23" s="39" t="n">
        <v>171</v>
      </c>
      <c r="J23" s="39" t="n">
        <v>185</v>
      </c>
      <c r="K23" s="46" t="n">
        <v>3002</v>
      </c>
      <c r="L23" s="48" t="n">
        <v>658</v>
      </c>
      <c r="M23" s="13" t="s">
        <v>2</v>
      </c>
    </row>
    <row r="24" customFormat="false" ht="20.1" hidden="false" customHeight="true" outlineLevel="0" collapsed="false">
      <c r="A24" s="13" t="n">
        <v>23</v>
      </c>
      <c r="B24" s="52" t="n">
        <v>43291</v>
      </c>
      <c r="C24" s="22" t="n">
        <v>81.5</v>
      </c>
      <c r="D24" s="53" t="n">
        <v>0.133194444444444</v>
      </c>
      <c r="E24" s="29" t="n">
        <v>25.5</v>
      </c>
      <c r="F24" s="29" t="n">
        <v>49.8</v>
      </c>
      <c r="G24" s="37" t="n">
        <v>63</v>
      </c>
      <c r="H24" s="37" t="n">
        <v>106</v>
      </c>
      <c r="I24" s="39" t="n">
        <v>150</v>
      </c>
      <c r="J24" s="39" t="n">
        <v>186</v>
      </c>
      <c r="K24" s="46" t="n">
        <v>2061</v>
      </c>
      <c r="L24" s="48" t="n">
        <v>419</v>
      </c>
      <c r="M24" s="13" t="s">
        <v>0</v>
      </c>
    </row>
    <row r="25" customFormat="false" ht="20.1" hidden="false" customHeight="true" outlineLevel="0" collapsed="false">
      <c r="A25" s="13" t="n">
        <v>24</v>
      </c>
      <c r="B25" s="52" t="n">
        <v>43293</v>
      </c>
      <c r="C25" s="22" t="n">
        <v>101.2</v>
      </c>
      <c r="D25" s="53" t="n">
        <v>0.156898148148148</v>
      </c>
      <c r="E25" s="29" t="n">
        <v>26.9</v>
      </c>
      <c r="F25" s="29" t="n">
        <v>47.3</v>
      </c>
      <c r="G25" s="37" t="n">
        <v>72</v>
      </c>
      <c r="H25" s="37" t="n">
        <v>108</v>
      </c>
      <c r="I25" s="39" t="n">
        <v>162</v>
      </c>
      <c r="J25" s="39" t="n">
        <v>185</v>
      </c>
      <c r="K25" s="46" t="n">
        <v>2814</v>
      </c>
      <c r="L25" s="48" t="n">
        <v>427</v>
      </c>
      <c r="M25" s="13" t="s">
        <v>3</v>
      </c>
    </row>
    <row r="26" customFormat="false" ht="20.1" hidden="false" customHeight="true" outlineLevel="0" collapsed="false">
      <c r="A26" s="13" t="n">
        <v>25</v>
      </c>
      <c r="B26" s="52" t="n">
        <v>43298</v>
      </c>
      <c r="C26" s="22" t="n">
        <v>91.37</v>
      </c>
      <c r="D26" s="53" t="n">
        <v>0.141030092592593</v>
      </c>
      <c r="E26" s="29" t="n">
        <v>26.6</v>
      </c>
      <c r="F26" s="29" t="n">
        <v>53.1</v>
      </c>
      <c r="G26" s="37" t="n">
        <v>78.5</v>
      </c>
      <c r="H26" s="37" t="n">
        <v>119</v>
      </c>
      <c r="I26" s="39" t="n">
        <v>164.5</v>
      </c>
      <c r="J26" s="39" t="n">
        <v>180</v>
      </c>
      <c r="K26" s="46" t="n">
        <v>2498</v>
      </c>
      <c r="L26" s="48" t="n">
        <v>501</v>
      </c>
      <c r="M26" s="13" t="s">
        <v>3</v>
      </c>
    </row>
    <row r="27" customFormat="false" ht="20.1" hidden="false" customHeight="true" outlineLevel="0" collapsed="false">
      <c r="A27" s="13" t="n">
        <v>26</v>
      </c>
      <c r="B27" s="52"/>
      <c r="C27" s="22"/>
      <c r="D27" s="53"/>
      <c r="E27" s="29"/>
      <c r="F27" s="29"/>
      <c r="G27" s="37"/>
      <c r="H27" s="37"/>
      <c r="I27" s="39"/>
      <c r="J27" s="39"/>
      <c r="K27" s="46"/>
      <c r="L27" s="48"/>
      <c r="M27" s="13"/>
    </row>
    <row r="28" customFormat="false" ht="20.1" hidden="false" customHeight="true" outlineLevel="0" collapsed="false">
      <c r="A28" s="13" t="n">
        <v>27</v>
      </c>
      <c r="B28" s="52"/>
      <c r="C28" s="22"/>
      <c r="D28" s="53"/>
      <c r="E28" s="29"/>
      <c r="F28" s="29"/>
      <c r="G28" s="37"/>
      <c r="H28" s="37"/>
      <c r="I28" s="39"/>
      <c r="J28" s="39"/>
      <c r="K28" s="46"/>
      <c r="L28" s="48"/>
      <c r="M28" s="13"/>
    </row>
    <row r="29" customFormat="false" ht="20.1" hidden="false" customHeight="true" outlineLevel="0" collapsed="false">
      <c r="A29" s="13" t="n">
        <v>28</v>
      </c>
      <c r="B29" s="52"/>
      <c r="C29" s="22"/>
      <c r="D29" s="53"/>
      <c r="E29" s="29"/>
      <c r="F29" s="29"/>
      <c r="G29" s="37"/>
      <c r="H29" s="37"/>
      <c r="I29" s="39"/>
      <c r="J29" s="39"/>
      <c r="K29" s="46"/>
      <c r="L29" s="48"/>
      <c r="M29" s="13"/>
    </row>
    <row r="30" customFormat="false" ht="20.1" hidden="false" customHeight="true" outlineLevel="0" collapsed="false">
      <c r="A30" s="13" t="n">
        <v>29</v>
      </c>
      <c r="B30" s="52"/>
      <c r="C30" s="22"/>
      <c r="D30" s="53"/>
      <c r="E30" s="29"/>
      <c r="F30" s="29"/>
      <c r="G30" s="37"/>
      <c r="H30" s="37"/>
      <c r="I30" s="39"/>
      <c r="J30" s="39"/>
      <c r="K30" s="46"/>
      <c r="L30" s="48"/>
      <c r="M30" s="13"/>
    </row>
    <row r="31" customFormat="false" ht="20.1" hidden="false" customHeight="true" outlineLevel="0" collapsed="false">
      <c r="A31" s="13" t="n">
        <v>30</v>
      </c>
      <c r="B31" s="52"/>
      <c r="C31" s="22"/>
      <c r="D31" s="53"/>
      <c r="E31" s="29"/>
      <c r="F31" s="29"/>
      <c r="G31" s="37"/>
      <c r="H31" s="37"/>
      <c r="I31" s="39"/>
      <c r="J31" s="39"/>
      <c r="K31" s="46"/>
      <c r="L31" s="48"/>
      <c r="M31" s="13"/>
    </row>
    <row r="32" customFormat="false" ht="20.1" hidden="false" customHeight="true" outlineLevel="0" collapsed="false">
      <c r="A32" s="13" t="n">
        <v>31</v>
      </c>
      <c r="B32" s="52"/>
      <c r="C32" s="22"/>
      <c r="D32" s="53"/>
      <c r="E32" s="29"/>
      <c r="F32" s="29"/>
      <c r="G32" s="37"/>
      <c r="H32" s="37"/>
      <c r="I32" s="39"/>
      <c r="J32" s="39"/>
      <c r="K32" s="46"/>
      <c r="L32" s="48"/>
      <c r="M32" s="13"/>
    </row>
    <row r="33" customFormat="false" ht="20.1" hidden="false" customHeight="true" outlineLevel="0" collapsed="false">
      <c r="A33" s="13" t="n">
        <v>32</v>
      </c>
      <c r="B33" s="52"/>
      <c r="C33" s="22"/>
      <c r="D33" s="53"/>
      <c r="E33" s="29"/>
      <c r="F33" s="29"/>
      <c r="G33" s="37"/>
      <c r="H33" s="37"/>
      <c r="I33" s="39"/>
      <c r="J33" s="39"/>
      <c r="K33" s="46"/>
      <c r="L33" s="48"/>
      <c r="M33" s="13"/>
    </row>
    <row r="34" customFormat="false" ht="20.1" hidden="false" customHeight="true" outlineLevel="0" collapsed="false">
      <c r="A34" s="13" t="n">
        <v>33</v>
      </c>
      <c r="B34" s="52"/>
      <c r="C34" s="22"/>
      <c r="D34" s="53"/>
      <c r="E34" s="29"/>
      <c r="F34" s="29"/>
      <c r="G34" s="37"/>
      <c r="H34" s="37"/>
      <c r="I34" s="39"/>
      <c r="J34" s="39"/>
      <c r="K34" s="46"/>
      <c r="L34" s="48"/>
      <c r="M34" s="13"/>
    </row>
    <row r="35" customFormat="false" ht="20.1" hidden="false" customHeight="true" outlineLevel="0" collapsed="false">
      <c r="A35" s="13" t="n">
        <v>34</v>
      </c>
      <c r="B35" s="52"/>
      <c r="C35" s="22"/>
      <c r="D35" s="53"/>
      <c r="E35" s="29"/>
      <c r="F35" s="29"/>
      <c r="G35" s="37"/>
      <c r="H35" s="37"/>
      <c r="I35" s="39"/>
      <c r="J35" s="39"/>
      <c r="K35" s="46"/>
      <c r="L35" s="48"/>
      <c r="M35" s="13"/>
    </row>
    <row r="36" customFormat="false" ht="20.1" hidden="false" customHeight="true" outlineLevel="0" collapsed="false">
      <c r="A36" s="13" t="n">
        <v>35</v>
      </c>
      <c r="B36" s="52"/>
      <c r="C36" s="22"/>
      <c r="D36" s="53"/>
      <c r="E36" s="29"/>
      <c r="F36" s="29"/>
      <c r="G36" s="37"/>
      <c r="H36" s="37"/>
      <c r="I36" s="39"/>
      <c r="J36" s="39"/>
      <c r="K36" s="46"/>
      <c r="L36" s="48"/>
      <c r="M36" s="13"/>
    </row>
    <row r="37" customFormat="false" ht="20.1" hidden="false" customHeight="true" outlineLevel="0" collapsed="false">
      <c r="A37" s="13" t="n">
        <v>36</v>
      </c>
      <c r="B37" s="52"/>
      <c r="C37" s="22"/>
      <c r="D37" s="53"/>
      <c r="E37" s="29"/>
      <c r="F37" s="29"/>
      <c r="G37" s="37"/>
      <c r="H37" s="37"/>
      <c r="I37" s="39"/>
      <c r="J37" s="39"/>
      <c r="K37" s="46"/>
      <c r="L37" s="48"/>
      <c r="M37" s="13"/>
    </row>
    <row r="38" customFormat="false" ht="20.1" hidden="false" customHeight="true" outlineLevel="0" collapsed="false">
      <c r="A38" s="13" t="n">
        <v>37</v>
      </c>
      <c r="B38" s="52"/>
      <c r="C38" s="22"/>
      <c r="D38" s="53"/>
      <c r="E38" s="29"/>
      <c r="F38" s="29"/>
      <c r="G38" s="37"/>
      <c r="H38" s="37"/>
      <c r="I38" s="39"/>
      <c r="J38" s="39"/>
      <c r="K38" s="46"/>
      <c r="L38" s="48"/>
      <c r="M38" s="13"/>
    </row>
    <row r="39" customFormat="false" ht="20.1" hidden="false" customHeight="true" outlineLevel="0" collapsed="false">
      <c r="A39" s="13" t="n">
        <v>38</v>
      </c>
      <c r="B39" s="52"/>
      <c r="C39" s="22"/>
      <c r="D39" s="53"/>
      <c r="E39" s="29"/>
      <c r="F39" s="29"/>
      <c r="G39" s="37"/>
      <c r="H39" s="37"/>
      <c r="I39" s="39"/>
      <c r="J39" s="39"/>
      <c r="K39" s="46"/>
      <c r="L39" s="48"/>
      <c r="M39" s="13"/>
    </row>
    <row r="40" customFormat="false" ht="20.1" hidden="false" customHeight="true" outlineLevel="0" collapsed="false">
      <c r="A40" s="13" t="n">
        <v>39</v>
      </c>
      <c r="B40" s="52"/>
      <c r="C40" s="22"/>
      <c r="D40" s="53"/>
      <c r="E40" s="29"/>
      <c r="F40" s="29"/>
      <c r="G40" s="37"/>
      <c r="H40" s="37"/>
      <c r="I40" s="39"/>
      <c r="J40" s="39"/>
      <c r="K40" s="46"/>
      <c r="L40" s="48"/>
      <c r="M40" s="13"/>
    </row>
    <row r="41" customFormat="false" ht="20.1" hidden="false" customHeight="true" outlineLevel="0" collapsed="false">
      <c r="A41" s="13" t="n">
        <v>40</v>
      </c>
      <c r="B41" s="52"/>
      <c r="C41" s="22"/>
      <c r="D41" s="53"/>
      <c r="E41" s="29"/>
      <c r="F41" s="29"/>
      <c r="G41" s="37"/>
      <c r="H41" s="37"/>
      <c r="I41" s="39"/>
      <c r="J41" s="39"/>
      <c r="K41" s="46"/>
      <c r="L41" s="48"/>
      <c r="M41" s="13"/>
    </row>
    <row r="42" customFormat="false" ht="20.1" hidden="false" customHeight="true" outlineLevel="0" collapsed="false">
      <c r="A42" s="13" t="n">
        <v>41</v>
      </c>
      <c r="B42" s="52"/>
      <c r="C42" s="22"/>
      <c r="D42" s="53"/>
      <c r="E42" s="29"/>
      <c r="F42" s="29"/>
      <c r="G42" s="37"/>
      <c r="H42" s="37"/>
      <c r="I42" s="39"/>
      <c r="J42" s="39"/>
      <c r="K42" s="46"/>
      <c r="L42" s="48"/>
      <c r="M42" s="13"/>
    </row>
    <row r="43" customFormat="false" ht="20.1" hidden="false" customHeight="true" outlineLevel="0" collapsed="false">
      <c r="A43" s="13" t="n">
        <v>42</v>
      </c>
      <c r="B43" s="52"/>
      <c r="C43" s="22"/>
      <c r="D43" s="53"/>
      <c r="E43" s="29"/>
      <c r="F43" s="29"/>
      <c r="G43" s="37"/>
      <c r="H43" s="37"/>
      <c r="I43" s="39"/>
      <c r="J43" s="39"/>
      <c r="K43" s="46"/>
      <c r="L43" s="48"/>
      <c r="M43" s="13"/>
    </row>
    <row r="44" customFormat="false" ht="20.1" hidden="false" customHeight="true" outlineLevel="0" collapsed="false">
      <c r="A44" s="13" t="n">
        <v>43</v>
      </c>
      <c r="B44" s="52"/>
      <c r="C44" s="22"/>
      <c r="D44" s="53"/>
      <c r="E44" s="29"/>
      <c r="F44" s="29"/>
      <c r="G44" s="37"/>
      <c r="H44" s="37"/>
      <c r="I44" s="39"/>
      <c r="J44" s="39"/>
      <c r="K44" s="46"/>
      <c r="L44" s="48"/>
      <c r="M44" s="13"/>
    </row>
    <row r="45" customFormat="false" ht="20.1" hidden="false" customHeight="true" outlineLevel="0" collapsed="false">
      <c r="A45" s="13" t="n">
        <v>44</v>
      </c>
      <c r="B45" s="52"/>
      <c r="C45" s="22"/>
      <c r="D45" s="53"/>
      <c r="E45" s="29"/>
      <c r="F45" s="29"/>
      <c r="G45" s="37"/>
      <c r="H45" s="37"/>
      <c r="I45" s="39"/>
      <c r="J45" s="39"/>
      <c r="K45" s="46"/>
      <c r="L45" s="48"/>
      <c r="M45" s="13"/>
    </row>
    <row r="46" customFormat="false" ht="20.1" hidden="false" customHeight="true" outlineLevel="0" collapsed="false">
      <c r="A46" s="13" t="n">
        <v>45</v>
      </c>
      <c r="B46" s="52"/>
      <c r="C46" s="22"/>
      <c r="D46" s="53"/>
      <c r="E46" s="29"/>
      <c r="F46" s="29"/>
      <c r="G46" s="37"/>
      <c r="H46" s="37"/>
      <c r="I46" s="39"/>
      <c r="J46" s="39"/>
      <c r="K46" s="46"/>
      <c r="L46" s="48"/>
      <c r="M46" s="13"/>
    </row>
    <row r="47" customFormat="false" ht="20.1" hidden="false" customHeight="true" outlineLevel="0" collapsed="false">
      <c r="A47" s="13" t="n">
        <v>46</v>
      </c>
      <c r="B47" s="52"/>
      <c r="C47" s="22"/>
      <c r="D47" s="53"/>
      <c r="E47" s="29"/>
      <c r="F47" s="29"/>
      <c r="G47" s="37"/>
      <c r="H47" s="37"/>
      <c r="I47" s="39"/>
      <c r="J47" s="39"/>
      <c r="K47" s="46"/>
      <c r="L47" s="48"/>
      <c r="M47" s="13"/>
    </row>
    <row r="48" customFormat="false" ht="20.1" hidden="false" customHeight="true" outlineLevel="0" collapsed="false">
      <c r="A48" s="13" t="n">
        <v>47</v>
      </c>
      <c r="B48" s="52"/>
      <c r="C48" s="22"/>
      <c r="D48" s="53"/>
      <c r="E48" s="29"/>
      <c r="F48" s="29"/>
      <c r="G48" s="37"/>
      <c r="H48" s="37"/>
      <c r="I48" s="39"/>
      <c r="J48" s="39"/>
      <c r="K48" s="46"/>
      <c r="L48" s="48"/>
      <c r="M48" s="13"/>
    </row>
    <row r="49" customFormat="false" ht="20.1" hidden="false" customHeight="true" outlineLevel="0" collapsed="false">
      <c r="A49" s="13" t="n">
        <v>48</v>
      </c>
      <c r="B49" s="52"/>
      <c r="C49" s="22"/>
      <c r="D49" s="53"/>
      <c r="E49" s="29"/>
      <c r="F49" s="29"/>
      <c r="G49" s="37"/>
      <c r="H49" s="37"/>
      <c r="I49" s="39"/>
      <c r="J49" s="39"/>
      <c r="K49" s="46"/>
      <c r="L49" s="48"/>
      <c r="M49" s="13"/>
    </row>
    <row r="50" customFormat="false" ht="20.1" hidden="false" customHeight="true" outlineLevel="0" collapsed="false">
      <c r="A50" s="13" t="n">
        <v>49</v>
      </c>
      <c r="B50" s="52"/>
      <c r="C50" s="22"/>
      <c r="D50" s="53"/>
      <c r="E50" s="29"/>
      <c r="F50" s="29"/>
      <c r="G50" s="37"/>
      <c r="H50" s="37"/>
      <c r="I50" s="39"/>
      <c r="J50" s="39"/>
      <c r="K50" s="46"/>
      <c r="L50" s="48"/>
      <c r="M50" s="13"/>
    </row>
    <row r="51" customFormat="false" ht="20.1" hidden="false" customHeight="true" outlineLevel="0" collapsed="false">
      <c r="A51" s="13" t="n">
        <v>50</v>
      </c>
      <c r="B51" s="52"/>
      <c r="C51" s="22"/>
      <c r="D51" s="53"/>
      <c r="E51" s="29"/>
      <c r="F51" s="29"/>
      <c r="G51" s="37"/>
      <c r="H51" s="37"/>
      <c r="I51" s="39"/>
      <c r="J51" s="39"/>
      <c r="K51" s="46"/>
      <c r="L51" s="48"/>
      <c r="M51" s="13"/>
    </row>
    <row r="52" customFormat="false" ht="20.1" hidden="false" customHeight="true" outlineLevel="0" collapsed="false">
      <c r="A52" s="13" t="n">
        <v>51</v>
      </c>
      <c r="B52" s="52"/>
      <c r="C52" s="22"/>
      <c r="D52" s="53"/>
      <c r="E52" s="29"/>
      <c r="F52" s="29"/>
      <c r="G52" s="37"/>
      <c r="H52" s="37"/>
      <c r="I52" s="39"/>
      <c r="J52" s="39"/>
      <c r="K52" s="46"/>
      <c r="L52" s="48"/>
      <c r="M52" s="13"/>
    </row>
    <row r="53" customFormat="false" ht="20.1" hidden="false" customHeight="true" outlineLevel="0" collapsed="false">
      <c r="A53" s="13" t="n">
        <v>52</v>
      </c>
      <c r="B53" s="52"/>
      <c r="C53" s="22"/>
      <c r="D53" s="53"/>
      <c r="E53" s="29"/>
      <c r="F53" s="29"/>
      <c r="G53" s="37"/>
      <c r="H53" s="37"/>
      <c r="I53" s="39"/>
      <c r="J53" s="39"/>
      <c r="K53" s="46"/>
      <c r="L53" s="48"/>
      <c r="M53" s="13"/>
    </row>
    <row r="54" customFormat="false" ht="20.1" hidden="false" customHeight="true" outlineLevel="0" collapsed="false">
      <c r="A54" s="13" t="n">
        <v>53</v>
      </c>
      <c r="B54" s="52"/>
      <c r="C54" s="22"/>
      <c r="D54" s="53"/>
      <c r="E54" s="29"/>
      <c r="F54" s="29"/>
      <c r="G54" s="37"/>
      <c r="H54" s="37"/>
      <c r="I54" s="39"/>
      <c r="J54" s="39"/>
      <c r="K54" s="46"/>
      <c r="L54" s="48"/>
      <c r="M54" s="13"/>
    </row>
    <row r="55" customFormat="false" ht="20.1" hidden="false" customHeight="true" outlineLevel="0" collapsed="false">
      <c r="A55" s="13" t="n">
        <v>54</v>
      </c>
      <c r="B55" s="52"/>
      <c r="C55" s="22"/>
      <c r="D55" s="53"/>
      <c r="E55" s="29"/>
      <c r="F55" s="29"/>
      <c r="G55" s="37"/>
      <c r="H55" s="37"/>
      <c r="I55" s="39"/>
      <c r="J55" s="39"/>
      <c r="K55" s="46"/>
      <c r="L55" s="48"/>
      <c r="M55" s="13"/>
    </row>
    <row r="56" customFormat="false" ht="20.1" hidden="false" customHeight="true" outlineLevel="0" collapsed="false">
      <c r="A56" s="13" t="n">
        <v>55</v>
      </c>
      <c r="B56" s="52"/>
      <c r="C56" s="22"/>
      <c r="D56" s="53"/>
      <c r="E56" s="29"/>
      <c r="F56" s="29"/>
      <c r="G56" s="37"/>
      <c r="H56" s="37"/>
      <c r="I56" s="39"/>
      <c r="J56" s="39"/>
      <c r="K56" s="46"/>
      <c r="L56" s="48"/>
      <c r="M56" s="13"/>
    </row>
    <row r="57" customFormat="false" ht="20.1" hidden="false" customHeight="true" outlineLevel="0" collapsed="false">
      <c r="A57" s="13" t="n">
        <v>56</v>
      </c>
      <c r="B57" s="52"/>
      <c r="C57" s="22"/>
      <c r="D57" s="53"/>
      <c r="E57" s="29"/>
      <c r="F57" s="29"/>
      <c r="G57" s="37"/>
      <c r="H57" s="37"/>
      <c r="I57" s="39"/>
      <c r="J57" s="39"/>
      <c r="K57" s="46"/>
      <c r="L57" s="48"/>
      <c r="M57" s="13"/>
    </row>
    <row r="58" customFormat="false" ht="20.1" hidden="false" customHeight="true" outlineLevel="0" collapsed="false">
      <c r="A58" s="13" t="n">
        <v>57</v>
      </c>
      <c r="B58" s="52"/>
      <c r="C58" s="22"/>
      <c r="D58" s="53"/>
      <c r="E58" s="29"/>
      <c r="F58" s="29"/>
      <c r="G58" s="37"/>
      <c r="H58" s="37"/>
      <c r="I58" s="39"/>
      <c r="J58" s="39"/>
      <c r="K58" s="46"/>
      <c r="L58" s="48"/>
      <c r="M58" s="13"/>
    </row>
    <row r="59" customFormat="false" ht="20.1" hidden="false" customHeight="true" outlineLevel="0" collapsed="false">
      <c r="A59" s="13" t="n">
        <v>58</v>
      </c>
      <c r="B59" s="52"/>
      <c r="C59" s="22"/>
      <c r="D59" s="53"/>
      <c r="E59" s="29"/>
      <c r="F59" s="29"/>
      <c r="G59" s="37"/>
      <c r="H59" s="37"/>
      <c r="I59" s="39"/>
      <c r="J59" s="39"/>
      <c r="K59" s="46"/>
      <c r="L59" s="48"/>
      <c r="M59" s="13"/>
    </row>
    <row r="60" customFormat="false" ht="20.1" hidden="false" customHeight="true" outlineLevel="0" collapsed="false">
      <c r="A60" s="13" t="n">
        <v>59</v>
      </c>
      <c r="B60" s="52"/>
      <c r="C60" s="22"/>
      <c r="D60" s="53"/>
      <c r="E60" s="29"/>
      <c r="F60" s="29"/>
      <c r="G60" s="37"/>
      <c r="H60" s="37"/>
      <c r="I60" s="39"/>
      <c r="J60" s="39"/>
      <c r="K60" s="46"/>
      <c r="L60" s="48"/>
      <c r="M60" s="13"/>
    </row>
    <row r="61" customFormat="false" ht="20.1" hidden="false" customHeight="true" outlineLevel="0" collapsed="false">
      <c r="A61" s="13" t="n">
        <v>60</v>
      </c>
      <c r="B61" s="52"/>
      <c r="C61" s="22"/>
      <c r="D61" s="53"/>
      <c r="E61" s="29"/>
      <c r="F61" s="29"/>
      <c r="G61" s="37"/>
      <c r="H61" s="37"/>
      <c r="I61" s="39"/>
      <c r="J61" s="39"/>
      <c r="K61" s="46"/>
      <c r="L61" s="48"/>
      <c r="M61" s="13"/>
    </row>
    <row r="62" customFormat="false" ht="20.1" hidden="false" customHeight="true" outlineLevel="0" collapsed="false">
      <c r="A62" s="13" t="n">
        <v>61</v>
      </c>
      <c r="B62" s="52"/>
      <c r="C62" s="22"/>
      <c r="D62" s="53"/>
      <c r="E62" s="29"/>
      <c r="F62" s="29"/>
      <c r="G62" s="37"/>
      <c r="H62" s="37"/>
      <c r="I62" s="39"/>
      <c r="J62" s="39"/>
      <c r="K62" s="46"/>
      <c r="L62" s="48"/>
      <c r="M62" s="13"/>
    </row>
    <row r="63" customFormat="false" ht="20.1" hidden="false" customHeight="true" outlineLevel="0" collapsed="false">
      <c r="A63" s="13" t="n">
        <v>62</v>
      </c>
      <c r="B63" s="52"/>
      <c r="C63" s="22"/>
      <c r="D63" s="53"/>
      <c r="E63" s="29"/>
      <c r="F63" s="29"/>
      <c r="G63" s="37"/>
      <c r="H63" s="37"/>
      <c r="I63" s="39"/>
      <c r="J63" s="39"/>
      <c r="K63" s="46"/>
      <c r="L63" s="48"/>
      <c r="M63" s="13"/>
    </row>
    <row r="64" customFormat="false" ht="20.1" hidden="false" customHeight="true" outlineLevel="0" collapsed="false">
      <c r="A64" s="13" t="n">
        <v>63</v>
      </c>
      <c r="B64" s="52"/>
      <c r="C64" s="22"/>
      <c r="D64" s="53"/>
      <c r="E64" s="29"/>
      <c r="F64" s="29"/>
      <c r="G64" s="37"/>
      <c r="H64" s="37"/>
      <c r="I64" s="39"/>
      <c r="J64" s="39"/>
      <c r="K64" s="46"/>
      <c r="L64" s="48"/>
      <c r="M64" s="13"/>
    </row>
    <row r="65" customFormat="false" ht="20.1" hidden="false" customHeight="true" outlineLevel="0" collapsed="false">
      <c r="A65" s="13" t="n">
        <v>64</v>
      </c>
      <c r="B65" s="52"/>
      <c r="C65" s="22"/>
      <c r="D65" s="53"/>
      <c r="E65" s="29"/>
      <c r="F65" s="29"/>
      <c r="G65" s="37"/>
      <c r="H65" s="37"/>
      <c r="I65" s="39"/>
      <c r="J65" s="39"/>
      <c r="K65" s="46"/>
      <c r="L65" s="48"/>
      <c r="M65" s="13"/>
    </row>
    <row r="66" customFormat="false" ht="20.1" hidden="false" customHeight="true" outlineLevel="0" collapsed="false">
      <c r="A66" s="13" t="n">
        <v>65</v>
      </c>
      <c r="B66" s="52"/>
      <c r="C66" s="22"/>
      <c r="D66" s="53"/>
      <c r="E66" s="29"/>
      <c r="F66" s="29"/>
      <c r="G66" s="37"/>
      <c r="H66" s="37"/>
      <c r="I66" s="39"/>
      <c r="J66" s="39"/>
      <c r="K66" s="46"/>
      <c r="L66" s="48"/>
      <c r="M66" s="13"/>
    </row>
    <row r="67" customFormat="false" ht="20.1" hidden="false" customHeight="true" outlineLevel="0" collapsed="false">
      <c r="A67" s="13" t="n">
        <v>66</v>
      </c>
      <c r="B67" s="52"/>
      <c r="C67" s="22"/>
      <c r="D67" s="53"/>
      <c r="E67" s="29"/>
      <c r="F67" s="29"/>
      <c r="G67" s="37"/>
      <c r="H67" s="37"/>
      <c r="I67" s="39"/>
      <c r="J67" s="39"/>
      <c r="K67" s="46"/>
      <c r="L67" s="48"/>
      <c r="M67" s="13"/>
    </row>
    <row r="68" customFormat="false" ht="20.1" hidden="false" customHeight="true" outlineLevel="0" collapsed="false">
      <c r="A68" s="13" t="n">
        <v>67</v>
      </c>
      <c r="B68" s="52"/>
      <c r="C68" s="22"/>
      <c r="D68" s="53"/>
      <c r="E68" s="29"/>
      <c r="F68" s="29"/>
      <c r="G68" s="37"/>
      <c r="H68" s="37"/>
      <c r="I68" s="39"/>
      <c r="J68" s="39"/>
      <c r="K68" s="46"/>
      <c r="L68" s="48"/>
      <c r="M68" s="13"/>
    </row>
    <row r="69" customFormat="false" ht="20.1" hidden="false" customHeight="true" outlineLevel="0" collapsed="false">
      <c r="A69" s="13" t="n">
        <v>68</v>
      </c>
      <c r="B69" s="52"/>
      <c r="C69" s="22"/>
      <c r="D69" s="53"/>
      <c r="E69" s="29"/>
      <c r="F69" s="29"/>
      <c r="G69" s="37"/>
      <c r="H69" s="37"/>
      <c r="I69" s="39"/>
      <c r="J69" s="39"/>
      <c r="K69" s="46"/>
      <c r="L69" s="48"/>
      <c r="M69" s="13"/>
    </row>
    <row r="70" customFormat="false" ht="20.1" hidden="false" customHeight="true" outlineLevel="0" collapsed="false">
      <c r="A70" s="13" t="n">
        <v>69</v>
      </c>
      <c r="B70" s="52"/>
      <c r="C70" s="22"/>
      <c r="D70" s="53"/>
      <c r="E70" s="29"/>
      <c r="F70" s="29"/>
      <c r="G70" s="37"/>
      <c r="H70" s="37"/>
      <c r="I70" s="39"/>
      <c r="J70" s="39"/>
      <c r="K70" s="46"/>
      <c r="L70" s="48"/>
      <c r="M70" s="13"/>
    </row>
    <row r="71" customFormat="false" ht="20.1" hidden="false" customHeight="true" outlineLevel="0" collapsed="false">
      <c r="A71" s="13" t="n">
        <v>70</v>
      </c>
      <c r="B71" s="52"/>
      <c r="C71" s="22"/>
      <c r="D71" s="53"/>
      <c r="E71" s="29"/>
      <c r="F71" s="29"/>
      <c r="G71" s="37"/>
      <c r="H71" s="37"/>
      <c r="I71" s="39"/>
      <c r="J71" s="39"/>
      <c r="K71" s="46"/>
      <c r="L71" s="48"/>
      <c r="M71" s="13"/>
    </row>
  </sheetData>
  <conditionalFormatting sqref="M2:M70">
    <cfRule type="containsText" priority="2" aboveAverage="0" equalAverage="0" bottom="0" percent="0" rank="0" text="Club" dxfId="0"/>
  </conditionalFormatting>
  <conditionalFormatting sqref="M2:M71">
    <cfRule type="containsText" priority="3" aboveAverage="0" equalAverage="0" bottom="0" percent="0" rank="0" text="Brevet" dxfId="1"/>
  </conditionalFormatting>
  <conditionalFormatting sqref="M2:M71">
    <cfRule type="containsText" priority="4" aboveAverage="0" equalAverage="0" bottom="0" percent="0" rank="0" text="Entraînement" dxfId="2"/>
    <cfRule type="containsText" priority="5" aboveAverage="0" equalAverage="0" bottom="0" percent="0" rank="0" text="Tandem" dxfId="3"/>
  </conditionalFormatting>
  <conditionalFormatting sqref="A2:L5;A7:L71;A6:C6;E6:L6;M2:M71">
    <cfRule type="expression" priority="6" aboveAverage="0" equalAverage="0" bottom="0" percent="0" rank="0" text="" dxfId="4">
      <formula>MOD(ROW(),2)</formula>
    </cfRule>
  </conditionalFormatting>
  <conditionalFormatting sqref="A2:L71">
    <cfRule type="expression" priority="7" aboveAverage="0" equalAverage="0" bottom="0" percent="0" rank="0" text="" dxfId="5">
      <formula>$E2=LARGE($E$2:$E$70,3)</formula>
    </cfRule>
    <cfRule type="expression" priority="8" aboveAverage="0" equalAverage="0" bottom="0" percent="0" rank="0" text="" dxfId="6">
      <formula>$E2=LARGE($E$2:$E$70,2)</formula>
    </cfRule>
    <cfRule type="expression" priority="9" aboveAverage="0" equalAverage="0" bottom="0" percent="0" rank="0" text="" dxfId="7">
      <formula>$E2=LARGE($E$2:$E$70,1)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7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90" zoomScaleNormal="90" zoomScalePageLayoutView="100" workbookViewId="0">
      <selection pane="topLeft" activeCell="D7" activeCellId="0" sqref="D7"/>
    </sheetView>
  </sheetViews>
  <sheetFormatPr defaultRowHeight="20.1"/>
  <cols>
    <col collapsed="false" hidden="false" max="1" min="1" style="0" width="4.86224489795918"/>
    <col collapsed="false" hidden="false" max="2" min="2" style="0" width="21.9387755102041"/>
    <col collapsed="false" hidden="false" max="8" min="3" style="0" width="15.7142857142857"/>
    <col collapsed="false" hidden="false" max="12" min="9" style="0" width="10.7091836734694"/>
    <col collapsed="false" hidden="false" max="1025" min="13" style="0" width="10.7295918367347"/>
  </cols>
  <sheetData>
    <row r="1" customFormat="false" ht="39.95" hidden="false" customHeight="true" outlineLevel="0" collapsed="false">
      <c r="A1" s="54"/>
      <c r="B1" s="55" t="s">
        <v>16</v>
      </c>
      <c r="C1" s="55" t="s">
        <v>17</v>
      </c>
      <c r="D1" s="55" t="s">
        <v>18</v>
      </c>
      <c r="E1" s="55" t="s">
        <v>19</v>
      </c>
      <c r="F1" s="55" t="s">
        <v>20</v>
      </c>
      <c r="G1" s="55" t="s">
        <v>21</v>
      </c>
      <c r="H1" s="55" t="s">
        <v>22</v>
      </c>
      <c r="I1" s="55" t="s">
        <v>23</v>
      </c>
      <c r="J1" s="55" t="s">
        <v>24</v>
      </c>
      <c r="K1" s="55" t="s">
        <v>14</v>
      </c>
      <c r="L1" s="55" t="s">
        <v>25</v>
      </c>
    </row>
    <row r="2" customFormat="false" ht="20.1" hidden="false" customHeight="true" outlineLevel="0" collapsed="false">
      <c r="A2" s="56" t="n">
        <v>1</v>
      </c>
      <c r="B2" s="52" t="n">
        <v>43172</v>
      </c>
      <c r="C2" s="22" t="n">
        <v>60.21</v>
      </c>
      <c r="D2" s="53" t="n">
        <v>0.11224537037037</v>
      </c>
      <c r="E2" s="29" t="n">
        <v>22.3</v>
      </c>
      <c r="F2" s="29" t="n">
        <v>50.8</v>
      </c>
      <c r="G2" s="37" t="n">
        <v>66</v>
      </c>
      <c r="H2" s="37" t="n">
        <v>106</v>
      </c>
      <c r="I2" s="39" t="n">
        <v>165</v>
      </c>
      <c r="J2" s="39" t="n">
        <v>195</v>
      </c>
      <c r="K2" s="46" t="n">
        <v>1778</v>
      </c>
      <c r="L2" s="48" t="n">
        <v>424</v>
      </c>
    </row>
    <row r="3" customFormat="false" ht="20.1" hidden="false" customHeight="true" outlineLevel="0" collapsed="false">
      <c r="A3" s="13" t="n">
        <v>2</v>
      </c>
      <c r="B3" s="52" t="n">
        <v>43195</v>
      </c>
      <c r="C3" s="22" t="n">
        <v>67.01</v>
      </c>
      <c r="D3" s="53" t="n">
        <v>0.111956018518519</v>
      </c>
      <c r="E3" s="29" t="n">
        <v>24.9</v>
      </c>
      <c r="F3" s="29" t="n">
        <v>48.3</v>
      </c>
      <c r="G3" s="37" t="n">
        <v>67</v>
      </c>
      <c r="H3" s="37" t="n">
        <v>96</v>
      </c>
      <c r="I3" s="39" t="n">
        <v>167</v>
      </c>
      <c r="J3" s="39" t="n">
        <v>193</v>
      </c>
      <c r="K3" s="46" t="n">
        <v>1921</v>
      </c>
      <c r="L3" s="48" t="n">
        <v>242</v>
      </c>
    </row>
    <row r="4" customFormat="false" ht="20.1" hidden="false" customHeight="true" outlineLevel="0" collapsed="false">
      <c r="A4" s="13" t="n">
        <v>3</v>
      </c>
      <c r="B4" s="52" t="n">
        <v>43201</v>
      </c>
      <c r="C4" s="22" t="n">
        <v>60.22</v>
      </c>
      <c r="D4" s="53" t="n">
        <v>0.117731481481482</v>
      </c>
      <c r="E4" s="29" t="n">
        <v>21.3</v>
      </c>
      <c r="F4" s="29" t="n">
        <v>50.1</v>
      </c>
      <c r="G4" s="37" t="n">
        <v>61</v>
      </c>
      <c r="H4" s="37" t="n">
        <v>101</v>
      </c>
      <c r="I4" s="39" t="n">
        <v>150</v>
      </c>
      <c r="J4" s="39" t="n">
        <v>188</v>
      </c>
      <c r="K4" s="46" t="n">
        <v>1501</v>
      </c>
      <c r="L4" s="48" t="n">
        <v>266</v>
      </c>
    </row>
    <row r="5" customFormat="false" ht="20.1" hidden="false" customHeight="true" outlineLevel="0" collapsed="false">
      <c r="A5" s="13" t="n">
        <v>4</v>
      </c>
      <c r="B5" s="52" t="n">
        <v>43214</v>
      </c>
      <c r="C5" s="22" t="n">
        <v>83.26</v>
      </c>
      <c r="D5" s="53" t="n">
        <v>0.138414351851852</v>
      </c>
      <c r="E5" s="29" t="n">
        <v>25.1</v>
      </c>
      <c r="F5" s="29" t="n">
        <v>48.9</v>
      </c>
      <c r="G5" s="37" t="n">
        <v>66</v>
      </c>
      <c r="H5" s="37" t="n">
        <v>108</v>
      </c>
      <c r="I5" s="39" t="n">
        <v>155</v>
      </c>
      <c r="J5" s="39" t="n">
        <v>188</v>
      </c>
      <c r="K5" s="46" t="n">
        <v>2201</v>
      </c>
      <c r="L5" s="48" t="n">
        <v>345</v>
      </c>
    </row>
    <row r="6" customFormat="false" ht="20.1" hidden="false" customHeight="true" outlineLevel="0" collapsed="false">
      <c r="A6" s="13" t="n">
        <v>5</v>
      </c>
      <c r="B6" s="52" t="n">
        <v>43216</v>
      </c>
      <c r="C6" s="22" t="n">
        <v>82.05</v>
      </c>
      <c r="D6" s="53" t="n">
        <v>0.127638888888889</v>
      </c>
      <c r="E6" s="29" t="n">
        <v>26.8</v>
      </c>
      <c r="F6" s="29" t="n">
        <v>51.6</v>
      </c>
      <c r="G6" s="37" t="n">
        <v>73</v>
      </c>
      <c r="H6" s="37" t="n">
        <v>107</v>
      </c>
      <c r="I6" s="39" t="n">
        <v>165</v>
      </c>
      <c r="J6" s="39" t="n">
        <v>180</v>
      </c>
      <c r="K6" s="46" t="n">
        <v>2394</v>
      </c>
      <c r="L6" s="48" t="n">
        <v>341</v>
      </c>
    </row>
    <row r="7" customFormat="false" ht="20.1" hidden="false" customHeight="true" outlineLevel="0" collapsed="false">
      <c r="A7" s="13" t="n">
        <v>6</v>
      </c>
      <c r="B7" s="52" t="n">
        <v>43232</v>
      </c>
      <c r="C7" s="22" t="n">
        <v>135.33</v>
      </c>
      <c r="D7" s="53" t="n">
        <v>0.259710648148148</v>
      </c>
      <c r="E7" s="29" t="n">
        <v>21.7</v>
      </c>
      <c r="F7" s="29" t="n">
        <v>46.1</v>
      </c>
      <c r="G7" s="37" t="n">
        <v>63</v>
      </c>
      <c r="H7" s="37" t="n">
        <v>106</v>
      </c>
      <c r="I7" s="39" t="n">
        <v>148</v>
      </c>
      <c r="J7" s="39" t="n">
        <v>189</v>
      </c>
      <c r="K7" s="46" t="n">
        <v>3618</v>
      </c>
      <c r="L7" s="48" t="n">
        <v>1088</v>
      </c>
    </row>
    <row r="8" customFormat="false" ht="20.1" hidden="false" customHeight="true" outlineLevel="0" collapsed="false">
      <c r="A8" s="13" t="n">
        <v>7</v>
      </c>
      <c r="B8" s="52" t="n">
        <v>43233</v>
      </c>
      <c r="C8" s="22" t="n">
        <v>121.1</v>
      </c>
      <c r="D8" s="53" t="n">
        <v>0.218356481481481</v>
      </c>
      <c r="E8" s="29" t="n">
        <v>23.1</v>
      </c>
      <c r="F8" s="29" t="n">
        <v>53.5</v>
      </c>
      <c r="G8" s="37" t="n">
        <v>64</v>
      </c>
      <c r="H8" s="37" t="n">
        <v>103</v>
      </c>
      <c r="I8" s="39" t="n">
        <v>145</v>
      </c>
      <c r="J8" s="39" t="n">
        <v>185</v>
      </c>
      <c r="K8" s="46" t="n">
        <v>2599</v>
      </c>
      <c r="L8" s="48" t="n">
        <v>945</v>
      </c>
    </row>
    <row r="9" customFormat="false" ht="20.1" hidden="false" customHeight="true" outlineLevel="0" collapsed="false">
      <c r="A9" s="13" t="n">
        <v>8</v>
      </c>
      <c r="B9" s="52" t="n">
        <v>43234</v>
      </c>
      <c r="C9" s="22" t="n">
        <v>62.33</v>
      </c>
      <c r="D9" s="53" t="n">
        <v>0.140150462962963</v>
      </c>
      <c r="E9" s="29" t="n">
        <v>18.5</v>
      </c>
      <c r="F9" s="29" t="n">
        <v>58.8</v>
      </c>
      <c r="G9" s="37" t="n">
        <v>55</v>
      </c>
      <c r="H9" s="37" t="n">
        <v>109</v>
      </c>
      <c r="I9" s="39" t="n">
        <v>137</v>
      </c>
      <c r="J9" s="39" t="n">
        <v>185</v>
      </c>
      <c r="K9" s="46" t="n">
        <v>1825</v>
      </c>
      <c r="L9" s="48" t="n">
        <v>617</v>
      </c>
    </row>
    <row r="10" customFormat="false" ht="20.1" hidden="false" customHeight="true" outlineLevel="0" collapsed="false">
      <c r="A10" s="13" t="n">
        <v>9</v>
      </c>
      <c r="B10" s="52" t="n">
        <v>43235</v>
      </c>
      <c r="C10" s="22" t="n">
        <v>42.46</v>
      </c>
      <c r="D10" s="53" t="n">
        <v>0.093900462962963</v>
      </c>
      <c r="E10" s="29" t="n">
        <v>18.8</v>
      </c>
      <c r="F10" s="29" t="n">
        <v>54.1</v>
      </c>
      <c r="G10" s="37" t="n">
        <v>63</v>
      </c>
      <c r="H10" s="37" t="n">
        <v>116</v>
      </c>
      <c r="I10" s="39" t="n">
        <v>143</v>
      </c>
      <c r="J10" s="39" t="n">
        <v>182</v>
      </c>
      <c r="K10" s="46" t="n">
        <v>1200</v>
      </c>
      <c r="L10" s="48" t="n">
        <v>276</v>
      </c>
    </row>
    <row r="11" customFormat="false" ht="20.1" hidden="false" customHeight="true" outlineLevel="0" collapsed="false">
      <c r="A11" s="13" t="n">
        <v>10</v>
      </c>
      <c r="B11" s="52" t="n">
        <v>43235</v>
      </c>
      <c r="C11" s="22" t="n">
        <v>46.57</v>
      </c>
      <c r="D11" s="53" t="n">
        <v>0.100486111111111</v>
      </c>
      <c r="E11" s="29" t="n">
        <v>19.3</v>
      </c>
      <c r="F11" s="29" t="n">
        <v>56.9</v>
      </c>
      <c r="G11" s="37" t="n">
        <v>65</v>
      </c>
      <c r="H11" s="37" t="n">
        <v>115</v>
      </c>
      <c r="I11" s="39" t="n">
        <v>144</v>
      </c>
      <c r="J11" s="39" t="n">
        <v>182</v>
      </c>
      <c r="K11" s="46" t="n">
        <v>1424</v>
      </c>
      <c r="L11" s="48" t="n">
        <v>294</v>
      </c>
    </row>
    <row r="12" customFormat="false" ht="20.1" hidden="false" customHeight="true" outlineLevel="0" collapsed="false">
      <c r="A12" s="13" t="n">
        <v>11</v>
      </c>
      <c r="B12" s="52" t="n">
        <v>43237</v>
      </c>
      <c r="C12" s="22" t="n">
        <v>63.36</v>
      </c>
      <c r="D12" s="53" t="n">
        <v>0.159814814814815</v>
      </c>
      <c r="E12" s="29" t="n">
        <v>16.5</v>
      </c>
      <c r="F12" s="29" t="n">
        <v>52.3</v>
      </c>
      <c r="G12" s="37" t="n">
        <v>58</v>
      </c>
      <c r="H12" s="37" t="n">
        <v>96</v>
      </c>
      <c r="I12" s="39" t="n">
        <v>127</v>
      </c>
      <c r="J12" s="39" t="n">
        <v>187</v>
      </c>
      <c r="K12" s="46" t="n">
        <v>1915</v>
      </c>
      <c r="L12" s="48" t="n">
        <v>419</v>
      </c>
    </row>
    <row r="13" customFormat="false" ht="20.1" hidden="false" customHeight="true" outlineLevel="0" collapsed="false">
      <c r="A13" s="13" t="n">
        <v>12</v>
      </c>
      <c r="B13" s="52" t="n">
        <v>43244</v>
      </c>
      <c r="C13" s="22" t="n">
        <v>72.51</v>
      </c>
      <c r="D13" s="53" t="n">
        <v>0.122256944444444</v>
      </c>
      <c r="E13" s="29" t="n">
        <v>24.7</v>
      </c>
      <c r="F13" s="29" t="n">
        <v>44.5</v>
      </c>
      <c r="G13" s="37" t="n">
        <v>61</v>
      </c>
      <c r="H13" s="37" t="n">
        <v>111</v>
      </c>
      <c r="I13" s="39" t="n">
        <v>152</v>
      </c>
      <c r="J13" s="39" t="n">
        <v>187</v>
      </c>
      <c r="K13" s="46" t="n">
        <v>1750</v>
      </c>
      <c r="L13" s="48" t="n">
        <v>293</v>
      </c>
    </row>
    <row r="14" customFormat="false" ht="20.1" hidden="false" customHeight="true" outlineLevel="0" collapsed="false">
      <c r="A14" s="13" t="n">
        <v>13</v>
      </c>
      <c r="B14" s="57"/>
      <c r="C14" s="22"/>
      <c r="D14" s="53"/>
      <c r="E14" s="29"/>
      <c r="F14" s="29"/>
      <c r="G14" s="37"/>
      <c r="H14" s="37"/>
      <c r="I14" s="39"/>
      <c r="J14" s="39"/>
      <c r="K14" s="46"/>
      <c r="L14" s="48"/>
    </row>
    <row r="15" customFormat="false" ht="20.1" hidden="false" customHeight="true" outlineLevel="0" collapsed="false">
      <c r="A15" s="13" t="n">
        <v>14</v>
      </c>
      <c r="B15" s="57"/>
      <c r="C15" s="22"/>
      <c r="D15" s="53"/>
      <c r="E15" s="29"/>
      <c r="F15" s="29"/>
      <c r="G15" s="37"/>
      <c r="H15" s="37"/>
      <c r="I15" s="39"/>
      <c r="J15" s="39"/>
      <c r="K15" s="46"/>
      <c r="L15" s="48"/>
    </row>
    <row r="16" customFormat="false" ht="20.1" hidden="false" customHeight="true" outlineLevel="0" collapsed="false">
      <c r="A16" s="13" t="n">
        <v>15</v>
      </c>
      <c r="B16" s="57"/>
      <c r="C16" s="22"/>
      <c r="D16" s="53"/>
      <c r="E16" s="29"/>
      <c r="F16" s="29"/>
      <c r="G16" s="37"/>
      <c r="H16" s="37"/>
      <c r="I16" s="39"/>
      <c r="J16" s="39"/>
      <c r="K16" s="46"/>
      <c r="L16" s="48"/>
    </row>
    <row r="17" customFormat="false" ht="20.1" hidden="false" customHeight="true" outlineLevel="0" collapsed="false">
      <c r="A17" s="13" t="n">
        <v>16</v>
      </c>
      <c r="B17" s="57"/>
      <c r="C17" s="22"/>
      <c r="D17" s="53"/>
      <c r="E17" s="29"/>
      <c r="F17" s="29"/>
      <c r="G17" s="37"/>
      <c r="H17" s="37"/>
      <c r="I17" s="39"/>
      <c r="J17" s="39"/>
      <c r="K17" s="46"/>
      <c r="L17" s="48"/>
    </row>
    <row r="18" customFormat="false" ht="20.1" hidden="false" customHeight="true" outlineLevel="0" collapsed="false">
      <c r="A18" s="13" t="n">
        <v>17</v>
      </c>
      <c r="B18" s="57"/>
      <c r="C18" s="22"/>
      <c r="D18" s="53"/>
      <c r="E18" s="29"/>
      <c r="F18" s="29"/>
      <c r="G18" s="37"/>
      <c r="H18" s="37"/>
      <c r="I18" s="39"/>
      <c r="J18" s="39"/>
      <c r="K18" s="46"/>
      <c r="L18" s="48"/>
    </row>
    <row r="19" customFormat="false" ht="20.1" hidden="false" customHeight="true" outlineLevel="0" collapsed="false">
      <c r="A19" s="13" t="n">
        <v>18</v>
      </c>
      <c r="B19" s="57"/>
      <c r="C19" s="22"/>
      <c r="D19" s="53"/>
      <c r="E19" s="29"/>
      <c r="F19" s="29"/>
      <c r="G19" s="37"/>
      <c r="H19" s="37"/>
      <c r="I19" s="39"/>
      <c r="J19" s="39"/>
      <c r="K19" s="46"/>
      <c r="L19" s="48"/>
    </row>
    <row r="20" customFormat="false" ht="20.1" hidden="false" customHeight="true" outlineLevel="0" collapsed="false">
      <c r="A20" s="13" t="n">
        <v>19</v>
      </c>
      <c r="B20" s="57"/>
      <c r="C20" s="22"/>
      <c r="D20" s="53"/>
      <c r="E20" s="29"/>
      <c r="F20" s="29"/>
      <c r="G20" s="37"/>
      <c r="H20" s="37"/>
      <c r="I20" s="39"/>
      <c r="J20" s="39"/>
      <c r="K20" s="46"/>
      <c r="L20" s="48"/>
    </row>
    <row r="21" customFormat="false" ht="20.1" hidden="false" customHeight="true" outlineLevel="0" collapsed="false">
      <c r="A21" s="13" t="n">
        <v>20</v>
      </c>
      <c r="B21" s="57"/>
      <c r="C21" s="22"/>
      <c r="D21" s="53"/>
      <c r="E21" s="29"/>
      <c r="F21" s="29"/>
      <c r="G21" s="37"/>
      <c r="H21" s="37"/>
      <c r="I21" s="39"/>
      <c r="J21" s="39"/>
      <c r="K21" s="46"/>
      <c r="L21" s="48"/>
    </row>
    <row r="22" customFormat="false" ht="20.1" hidden="false" customHeight="true" outlineLevel="0" collapsed="false">
      <c r="A22" s="13" t="n">
        <v>21</v>
      </c>
      <c r="B22" s="57"/>
      <c r="C22" s="22"/>
      <c r="D22" s="53"/>
      <c r="E22" s="29"/>
      <c r="F22" s="29"/>
      <c r="G22" s="37"/>
      <c r="H22" s="37"/>
      <c r="I22" s="39"/>
      <c r="J22" s="39"/>
      <c r="K22" s="46"/>
      <c r="L22" s="48"/>
    </row>
    <row r="23" customFormat="false" ht="20.1" hidden="false" customHeight="true" outlineLevel="0" collapsed="false">
      <c r="A23" s="13" t="n">
        <v>22</v>
      </c>
      <c r="B23" s="57"/>
      <c r="C23" s="22"/>
      <c r="D23" s="53"/>
      <c r="E23" s="29"/>
      <c r="F23" s="29"/>
      <c r="G23" s="37"/>
      <c r="H23" s="37"/>
      <c r="I23" s="39"/>
      <c r="J23" s="39"/>
      <c r="K23" s="46"/>
      <c r="L23" s="48"/>
    </row>
    <row r="24" customFormat="false" ht="20.1" hidden="false" customHeight="true" outlineLevel="0" collapsed="false">
      <c r="A24" s="13" t="n">
        <v>23</v>
      </c>
      <c r="B24" s="57"/>
      <c r="C24" s="22"/>
      <c r="D24" s="53"/>
      <c r="E24" s="29"/>
      <c r="F24" s="29"/>
      <c r="G24" s="37"/>
      <c r="H24" s="37"/>
      <c r="I24" s="39"/>
      <c r="J24" s="39"/>
      <c r="K24" s="46"/>
      <c r="L24" s="48"/>
    </row>
    <row r="25" customFormat="false" ht="20.1" hidden="false" customHeight="true" outlineLevel="0" collapsed="false">
      <c r="A25" s="13" t="n">
        <v>24</v>
      </c>
      <c r="B25" s="57"/>
      <c r="C25" s="22"/>
      <c r="D25" s="53"/>
      <c r="E25" s="29"/>
      <c r="F25" s="29"/>
      <c r="G25" s="37"/>
      <c r="H25" s="37"/>
      <c r="I25" s="39"/>
      <c r="J25" s="39"/>
      <c r="K25" s="46"/>
      <c r="L25" s="48"/>
    </row>
    <row r="26" customFormat="false" ht="20.1" hidden="false" customHeight="true" outlineLevel="0" collapsed="false">
      <c r="A26" s="13" t="n">
        <v>25</v>
      </c>
      <c r="B26" s="57"/>
      <c r="C26" s="22"/>
      <c r="D26" s="53"/>
      <c r="E26" s="29"/>
      <c r="F26" s="29"/>
      <c r="G26" s="37"/>
      <c r="H26" s="37"/>
      <c r="I26" s="39"/>
      <c r="J26" s="39"/>
      <c r="K26" s="46"/>
      <c r="L26" s="48"/>
    </row>
    <row r="27" customFormat="false" ht="20.1" hidden="false" customHeight="true" outlineLevel="0" collapsed="false">
      <c r="A27" s="13" t="n">
        <v>26</v>
      </c>
      <c r="B27" s="57"/>
      <c r="C27" s="22"/>
      <c r="D27" s="53"/>
      <c r="E27" s="29"/>
      <c r="F27" s="29"/>
      <c r="G27" s="37"/>
      <c r="H27" s="37"/>
      <c r="I27" s="39"/>
      <c r="J27" s="39"/>
      <c r="K27" s="46"/>
      <c r="L27" s="48"/>
    </row>
    <row r="28" customFormat="false" ht="20.1" hidden="false" customHeight="true" outlineLevel="0" collapsed="false">
      <c r="A28" s="13" t="n">
        <v>27</v>
      </c>
      <c r="B28" s="57"/>
      <c r="C28" s="22"/>
      <c r="D28" s="53"/>
      <c r="E28" s="29"/>
      <c r="F28" s="29"/>
      <c r="G28" s="37"/>
      <c r="H28" s="37"/>
      <c r="I28" s="39"/>
      <c r="J28" s="39"/>
      <c r="K28" s="46"/>
      <c r="L28" s="48"/>
    </row>
    <row r="29" customFormat="false" ht="20.1" hidden="false" customHeight="true" outlineLevel="0" collapsed="false">
      <c r="A29" s="13" t="n">
        <v>28</v>
      </c>
      <c r="B29" s="57"/>
      <c r="C29" s="22"/>
      <c r="D29" s="53"/>
      <c r="E29" s="29"/>
      <c r="F29" s="29"/>
      <c r="G29" s="37"/>
      <c r="H29" s="37"/>
      <c r="I29" s="39"/>
      <c r="J29" s="39"/>
      <c r="K29" s="46"/>
      <c r="L29" s="48"/>
    </row>
    <row r="30" customFormat="false" ht="20.1" hidden="false" customHeight="true" outlineLevel="0" collapsed="false">
      <c r="A30" s="13" t="n">
        <v>29</v>
      </c>
      <c r="B30" s="57"/>
      <c r="C30" s="22"/>
      <c r="D30" s="53"/>
      <c r="E30" s="29"/>
      <c r="F30" s="29"/>
      <c r="G30" s="37"/>
      <c r="H30" s="37"/>
      <c r="I30" s="39"/>
      <c r="J30" s="39"/>
      <c r="K30" s="46"/>
      <c r="L30" s="48"/>
    </row>
    <row r="31" customFormat="false" ht="20.1" hidden="false" customHeight="true" outlineLevel="0" collapsed="false">
      <c r="A31" s="13" t="n">
        <v>30</v>
      </c>
      <c r="B31" s="57"/>
      <c r="C31" s="22"/>
      <c r="D31" s="53"/>
      <c r="E31" s="29"/>
      <c r="F31" s="29"/>
      <c r="G31" s="37"/>
      <c r="H31" s="37"/>
      <c r="I31" s="39"/>
      <c r="J31" s="39"/>
      <c r="K31" s="46"/>
      <c r="L31" s="48"/>
    </row>
    <row r="32" customFormat="false" ht="20.1" hidden="false" customHeight="true" outlineLevel="0" collapsed="false">
      <c r="A32" s="13" t="n">
        <v>31</v>
      </c>
      <c r="B32" s="57"/>
      <c r="C32" s="22"/>
      <c r="D32" s="53"/>
      <c r="E32" s="29"/>
      <c r="F32" s="29"/>
      <c r="G32" s="37"/>
      <c r="H32" s="37"/>
      <c r="I32" s="39"/>
      <c r="J32" s="39"/>
      <c r="K32" s="46"/>
      <c r="L32" s="48"/>
    </row>
    <row r="33" customFormat="false" ht="20.1" hidden="false" customHeight="true" outlineLevel="0" collapsed="false">
      <c r="A33" s="13" t="n">
        <v>32</v>
      </c>
      <c r="B33" s="57"/>
      <c r="C33" s="22"/>
      <c r="D33" s="53"/>
      <c r="E33" s="29"/>
      <c r="F33" s="29"/>
      <c r="G33" s="37"/>
      <c r="H33" s="37"/>
      <c r="I33" s="39"/>
      <c r="J33" s="39"/>
      <c r="K33" s="46"/>
      <c r="L33" s="48"/>
    </row>
    <row r="34" customFormat="false" ht="20.1" hidden="false" customHeight="true" outlineLevel="0" collapsed="false">
      <c r="A34" s="13" t="n">
        <v>33</v>
      </c>
      <c r="B34" s="57"/>
      <c r="C34" s="22"/>
      <c r="D34" s="53"/>
      <c r="E34" s="29"/>
      <c r="F34" s="29"/>
      <c r="G34" s="37"/>
      <c r="H34" s="37"/>
      <c r="I34" s="39"/>
      <c r="J34" s="39"/>
      <c r="K34" s="46"/>
      <c r="L34" s="48"/>
    </row>
    <row r="35" customFormat="false" ht="20.1" hidden="false" customHeight="true" outlineLevel="0" collapsed="false">
      <c r="A35" s="13" t="n">
        <v>34</v>
      </c>
      <c r="B35" s="57"/>
      <c r="C35" s="22"/>
      <c r="D35" s="53"/>
      <c r="E35" s="29"/>
      <c r="F35" s="29"/>
      <c r="G35" s="37"/>
      <c r="H35" s="37"/>
      <c r="I35" s="39"/>
      <c r="J35" s="39"/>
      <c r="K35" s="46"/>
      <c r="L35" s="48"/>
    </row>
    <row r="36" customFormat="false" ht="20.1" hidden="false" customHeight="true" outlineLevel="0" collapsed="false">
      <c r="A36" s="13" t="n">
        <v>35</v>
      </c>
      <c r="B36" s="57"/>
      <c r="C36" s="22"/>
      <c r="D36" s="53"/>
      <c r="E36" s="29"/>
      <c r="F36" s="29"/>
      <c r="G36" s="37"/>
      <c r="H36" s="37"/>
      <c r="I36" s="39"/>
      <c r="J36" s="39"/>
      <c r="K36" s="46"/>
      <c r="L36" s="48"/>
    </row>
    <row r="37" customFormat="false" ht="20.1" hidden="false" customHeight="true" outlineLevel="0" collapsed="false">
      <c r="A37" s="13" t="n">
        <v>36</v>
      </c>
      <c r="B37" s="57"/>
      <c r="C37" s="22"/>
      <c r="D37" s="53"/>
      <c r="E37" s="29"/>
      <c r="F37" s="29"/>
      <c r="G37" s="37"/>
      <c r="H37" s="37"/>
      <c r="I37" s="39"/>
      <c r="J37" s="39"/>
      <c r="K37" s="46"/>
      <c r="L37" s="48"/>
    </row>
    <row r="38" customFormat="false" ht="20.1" hidden="false" customHeight="true" outlineLevel="0" collapsed="false">
      <c r="A38" s="13" t="n">
        <v>37</v>
      </c>
      <c r="B38" s="57"/>
      <c r="C38" s="22"/>
      <c r="D38" s="53"/>
      <c r="E38" s="29"/>
      <c r="F38" s="29"/>
      <c r="G38" s="37"/>
      <c r="H38" s="37"/>
      <c r="I38" s="39"/>
      <c r="J38" s="39"/>
      <c r="K38" s="46"/>
      <c r="L38" s="48"/>
    </row>
    <row r="39" customFormat="false" ht="20.1" hidden="false" customHeight="true" outlineLevel="0" collapsed="false">
      <c r="A39" s="13" t="n">
        <v>38</v>
      </c>
      <c r="B39" s="57"/>
      <c r="C39" s="22"/>
      <c r="D39" s="53"/>
      <c r="E39" s="29"/>
      <c r="F39" s="29"/>
      <c r="G39" s="37"/>
      <c r="H39" s="37"/>
      <c r="I39" s="39"/>
      <c r="J39" s="39"/>
      <c r="K39" s="46"/>
      <c r="L39" s="48"/>
    </row>
    <row r="40" customFormat="false" ht="20.1" hidden="false" customHeight="true" outlineLevel="0" collapsed="false">
      <c r="A40" s="13" t="n">
        <v>39</v>
      </c>
      <c r="B40" s="57"/>
      <c r="C40" s="22"/>
      <c r="D40" s="53"/>
      <c r="E40" s="29"/>
      <c r="F40" s="29"/>
      <c r="G40" s="37"/>
      <c r="H40" s="37"/>
      <c r="I40" s="39"/>
      <c r="J40" s="39"/>
      <c r="K40" s="46"/>
      <c r="L40" s="48"/>
    </row>
    <row r="41" customFormat="false" ht="20.1" hidden="false" customHeight="true" outlineLevel="0" collapsed="false">
      <c r="A41" s="13" t="n">
        <v>40</v>
      </c>
      <c r="B41" s="57"/>
      <c r="C41" s="22"/>
      <c r="D41" s="53"/>
      <c r="E41" s="29"/>
      <c r="F41" s="29"/>
      <c r="G41" s="37"/>
      <c r="H41" s="37"/>
      <c r="I41" s="39"/>
      <c r="J41" s="39"/>
      <c r="K41" s="46"/>
      <c r="L41" s="48"/>
    </row>
    <row r="42" customFormat="false" ht="20.1" hidden="false" customHeight="true" outlineLevel="0" collapsed="false">
      <c r="A42" s="13" t="n">
        <v>41</v>
      </c>
      <c r="B42" s="57"/>
      <c r="C42" s="22"/>
      <c r="D42" s="53"/>
      <c r="E42" s="29"/>
      <c r="F42" s="29"/>
      <c r="G42" s="37"/>
      <c r="H42" s="37"/>
      <c r="I42" s="39"/>
      <c r="J42" s="39"/>
      <c r="K42" s="46"/>
      <c r="L42" s="48"/>
    </row>
    <row r="43" customFormat="false" ht="20.1" hidden="false" customHeight="true" outlineLevel="0" collapsed="false">
      <c r="A43" s="13" t="n">
        <v>42</v>
      </c>
      <c r="B43" s="57"/>
      <c r="C43" s="22"/>
      <c r="D43" s="53"/>
      <c r="E43" s="29"/>
      <c r="F43" s="29"/>
      <c r="G43" s="37"/>
      <c r="H43" s="37"/>
      <c r="I43" s="39"/>
      <c r="J43" s="39"/>
      <c r="K43" s="46"/>
      <c r="L43" s="48"/>
    </row>
    <row r="44" customFormat="false" ht="20.1" hidden="false" customHeight="true" outlineLevel="0" collapsed="false">
      <c r="A44" s="13" t="n">
        <v>43</v>
      </c>
      <c r="B44" s="57"/>
      <c r="C44" s="22"/>
      <c r="D44" s="53"/>
      <c r="E44" s="29"/>
      <c r="F44" s="29"/>
      <c r="G44" s="37"/>
      <c r="H44" s="37"/>
      <c r="I44" s="39"/>
      <c r="J44" s="39"/>
      <c r="K44" s="46"/>
      <c r="L44" s="48"/>
    </row>
    <row r="45" customFormat="false" ht="20.1" hidden="false" customHeight="true" outlineLevel="0" collapsed="false">
      <c r="A45" s="13" t="n">
        <v>44</v>
      </c>
      <c r="B45" s="57"/>
      <c r="C45" s="22"/>
      <c r="D45" s="53"/>
      <c r="E45" s="29"/>
      <c r="F45" s="29"/>
      <c r="G45" s="37"/>
      <c r="H45" s="37"/>
      <c r="I45" s="39"/>
      <c r="J45" s="39"/>
      <c r="K45" s="46"/>
      <c r="L45" s="48"/>
    </row>
    <row r="46" customFormat="false" ht="20.1" hidden="false" customHeight="true" outlineLevel="0" collapsed="false">
      <c r="A46" s="13" t="n">
        <v>45</v>
      </c>
      <c r="B46" s="57"/>
      <c r="C46" s="22"/>
      <c r="D46" s="53"/>
      <c r="E46" s="29"/>
      <c r="F46" s="29"/>
      <c r="G46" s="37"/>
      <c r="H46" s="37"/>
      <c r="I46" s="39"/>
      <c r="J46" s="39"/>
      <c r="K46" s="46"/>
      <c r="L46" s="48"/>
    </row>
    <row r="47" customFormat="false" ht="20.1" hidden="false" customHeight="true" outlineLevel="0" collapsed="false">
      <c r="A47" s="13" t="n">
        <v>46</v>
      </c>
      <c r="B47" s="57"/>
      <c r="C47" s="22"/>
      <c r="D47" s="53"/>
      <c r="E47" s="29"/>
      <c r="F47" s="29"/>
      <c r="G47" s="37"/>
      <c r="H47" s="37"/>
      <c r="I47" s="39"/>
      <c r="J47" s="39"/>
      <c r="K47" s="46"/>
      <c r="L47" s="48"/>
    </row>
    <row r="48" customFormat="false" ht="20.1" hidden="false" customHeight="true" outlineLevel="0" collapsed="false">
      <c r="A48" s="13" t="n">
        <v>47</v>
      </c>
      <c r="B48" s="57"/>
      <c r="C48" s="22"/>
      <c r="D48" s="53"/>
      <c r="E48" s="29"/>
      <c r="F48" s="29"/>
      <c r="G48" s="37"/>
      <c r="H48" s="37"/>
      <c r="I48" s="39"/>
      <c r="J48" s="39"/>
      <c r="K48" s="46"/>
      <c r="L48" s="48"/>
    </row>
    <row r="49" customFormat="false" ht="20.1" hidden="false" customHeight="true" outlineLevel="0" collapsed="false">
      <c r="A49" s="13" t="n">
        <v>48</v>
      </c>
      <c r="B49" s="57"/>
      <c r="C49" s="22"/>
      <c r="D49" s="53"/>
      <c r="E49" s="29"/>
      <c r="F49" s="29"/>
      <c r="G49" s="37"/>
      <c r="H49" s="37"/>
      <c r="I49" s="39"/>
      <c r="J49" s="39"/>
      <c r="K49" s="46"/>
      <c r="L49" s="48"/>
    </row>
    <row r="50" customFormat="false" ht="20.1" hidden="false" customHeight="true" outlineLevel="0" collapsed="false">
      <c r="A50" s="13" t="n">
        <v>49</v>
      </c>
      <c r="B50" s="57"/>
      <c r="C50" s="22"/>
      <c r="D50" s="53"/>
      <c r="E50" s="29"/>
      <c r="F50" s="29"/>
      <c r="G50" s="37"/>
      <c r="H50" s="37"/>
      <c r="I50" s="39"/>
      <c r="J50" s="39"/>
      <c r="K50" s="46"/>
      <c r="L50" s="48"/>
    </row>
    <row r="51" customFormat="false" ht="20.1" hidden="false" customHeight="true" outlineLevel="0" collapsed="false">
      <c r="A51" s="13" t="n">
        <v>50</v>
      </c>
      <c r="B51" s="57"/>
      <c r="C51" s="22"/>
      <c r="D51" s="53"/>
      <c r="E51" s="29"/>
      <c r="F51" s="29"/>
      <c r="G51" s="37"/>
      <c r="H51" s="37"/>
      <c r="I51" s="39"/>
      <c r="J51" s="39"/>
      <c r="K51" s="46"/>
      <c r="L51" s="48"/>
    </row>
    <row r="52" customFormat="false" ht="20.1" hidden="false" customHeight="true" outlineLevel="0" collapsed="false">
      <c r="A52" s="13" t="n">
        <v>51</v>
      </c>
      <c r="B52" s="57"/>
      <c r="C52" s="22"/>
      <c r="D52" s="53"/>
      <c r="E52" s="29"/>
      <c r="F52" s="29"/>
      <c r="G52" s="37"/>
      <c r="H52" s="37"/>
      <c r="I52" s="39"/>
      <c r="J52" s="39"/>
      <c r="K52" s="46"/>
      <c r="L52" s="48"/>
    </row>
    <row r="53" customFormat="false" ht="20.1" hidden="false" customHeight="true" outlineLevel="0" collapsed="false">
      <c r="A53" s="13" t="n">
        <v>52</v>
      </c>
      <c r="B53" s="57"/>
      <c r="C53" s="22"/>
      <c r="D53" s="53"/>
      <c r="E53" s="29"/>
      <c r="F53" s="29"/>
      <c r="G53" s="37"/>
      <c r="H53" s="37"/>
      <c r="I53" s="39"/>
      <c r="J53" s="39"/>
      <c r="K53" s="46"/>
      <c r="L53" s="48"/>
    </row>
    <row r="54" customFormat="false" ht="20.1" hidden="false" customHeight="true" outlineLevel="0" collapsed="false">
      <c r="A54" s="13" t="n">
        <v>53</v>
      </c>
      <c r="B54" s="57"/>
      <c r="C54" s="22"/>
      <c r="D54" s="53"/>
      <c r="E54" s="29"/>
      <c r="F54" s="29"/>
      <c r="G54" s="37"/>
      <c r="H54" s="37"/>
      <c r="I54" s="39"/>
      <c r="J54" s="39"/>
      <c r="K54" s="46"/>
      <c r="L54" s="48"/>
    </row>
    <row r="55" customFormat="false" ht="20.1" hidden="false" customHeight="true" outlineLevel="0" collapsed="false">
      <c r="A55" s="13" t="n">
        <v>54</v>
      </c>
      <c r="B55" s="57"/>
      <c r="C55" s="22"/>
      <c r="D55" s="53"/>
      <c r="E55" s="29"/>
      <c r="F55" s="29"/>
      <c r="G55" s="37"/>
      <c r="H55" s="37"/>
      <c r="I55" s="39"/>
      <c r="J55" s="39"/>
      <c r="K55" s="46"/>
      <c r="L55" s="48"/>
    </row>
    <row r="56" customFormat="false" ht="20.1" hidden="false" customHeight="true" outlineLevel="0" collapsed="false">
      <c r="A56" s="13" t="n">
        <v>55</v>
      </c>
      <c r="B56" s="57"/>
      <c r="C56" s="22"/>
      <c r="D56" s="53"/>
      <c r="E56" s="29"/>
      <c r="F56" s="29"/>
      <c r="G56" s="37"/>
      <c r="H56" s="37"/>
      <c r="I56" s="39"/>
      <c r="J56" s="39"/>
      <c r="K56" s="46"/>
      <c r="L56" s="48"/>
    </row>
    <row r="57" customFormat="false" ht="20.1" hidden="false" customHeight="true" outlineLevel="0" collapsed="false">
      <c r="A57" s="13" t="n">
        <v>56</v>
      </c>
      <c r="B57" s="57"/>
      <c r="C57" s="22"/>
      <c r="D57" s="53"/>
      <c r="E57" s="29"/>
      <c r="F57" s="29"/>
      <c r="G57" s="37"/>
      <c r="H57" s="37"/>
      <c r="I57" s="39"/>
      <c r="J57" s="39"/>
      <c r="K57" s="46"/>
      <c r="L57" s="48"/>
    </row>
    <row r="58" customFormat="false" ht="20.1" hidden="false" customHeight="true" outlineLevel="0" collapsed="false">
      <c r="A58" s="13" t="n">
        <v>57</v>
      </c>
      <c r="B58" s="57"/>
      <c r="C58" s="22"/>
      <c r="D58" s="53"/>
      <c r="E58" s="29"/>
      <c r="F58" s="29"/>
      <c r="G58" s="37"/>
      <c r="H58" s="37"/>
      <c r="I58" s="39"/>
      <c r="J58" s="39"/>
      <c r="K58" s="46"/>
      <c r="L58" s="48"/>
    </row>
    <row r="59" customFormat="false" ht="20.1" hidden="false" customHeight="true" outlineLevel="0" collapsed="false">
      <c r="A59" s="13" t="n">
        <v>58</v>
      </c>
      <c r="B59" s="57"/>
      <c r="C59" s="22"/>
      <c r="D59" s="53"/>
      <c r="E59" s="29"/>
      <c r="F59" s="29"/>
      <c r="G59" s="37"/>
      <c r="H59" s="37"/>
      <c r="I59" s="39"/>
      <c r="J59" s="39"/>
      <c r="K59" s="46"/>
      <c r="L59" s="48"/>
    </row>
    <row r="60" customFormat="false" ht="20.1" hidden="false" customHeight="true" outlineLevel="0" collapsed="false">
      <c r="A60" s="13" t="n">
        <v>59</v>
      </c>
      <c r="B60" s="57"/>
      <c r="C60" s="22"/>
      <c r="D60" s="53"/>
      <c r="E60" s="29"/>
      <c r="F60" s="29"/>
      <c r="G60" s="37"/>
      <c r="H60" s="37"/>
      <c r="I60" s="39"/>
      <c r="J60" s="39"/>
      <c r="K60" s="46"/>
      <c r="L60" s="48"/>
    </row>
    <row r="61" customFormat="false" ht="20.1" hidden="false" customHeight="true" outlineLevel="0" collapsed="false">
      <c r="A61" s="13" t="n">
        <v>60</v>
      </c>
      <c r="B61" s="57"/>
      <c r="C61" s="22"/>
      <c r="D61" s="53"/>
      <c r="E61" s="29"/>
      <c r="F61" s="29"/>
      <c r="G61" s="37"/>
      <c r="H61" s="37"/>
      <c r="I61" s="39"/>
      <c r="J61" s="39"/>
      <c r="K61" s="46"/>
      <c r="L61" s="48"/>
    </row>
    <row r="62" customFormat="false" ht="20.1" hidden="false" customHeight="true" outlineLevel="0" collapsed="false">
      <c r="A62" s="13" t="n">
        <v>61</v>
      </c>
      <c r="B62" s="57"/>
      <c r="C62" s="22"/>
      <c r="D62" s="53"/>
      <c r="E62" s="29"/>
      <c r="F62" s="29"/>
      <c r="G62" s="37"/>
      <c r="H62" s="37"/>
      <c r="I62" s="39"/>
      <c r="J62" s="39"/>
      <c r="K62" s="46"/>
      <c r="L62" s="48"/>
    </row>
    <row r="63" customFormat="false" ht="20.1" hidden="false" customHeight="true" outlineLevel="0" collapsed="false">
      <c r="A63" s="13" t="n">
        <v>62</v>
      </c>
      <c r="B63" s="57"/>
      <c r="C63" s="22"/>
      <c r="D63" s="53"/>
      <c r="E63" s="29"/>
      <c r="F63" s="29"/>
      <c r="G63" s="37"/>
      <c r="H63" s="37"/>
      <c r="I63" s="39"/>
      <c r="J63" s="39"/>
      <c r="K63" s="46"/>
      <c r="L63" s="48"/>
    </row>
    <row r="64" customFormat="false" ht="20.1" hidden="false" customHeight="true" outlineLevel="0" collapsed="false">
      <c r="A64" s="13" t="n">
        <v>63</v>
      </c>
      <c r="B64" s="57"/>
      <c r="C64" s="22"/>
      <c r="D64" s="53"/>
      <c r="E64" s="29"/>
      <c r="F64" s="29"/>
      <c r="G64" s="37"/>
      <c r="H64" s="37"/>
      <c r="I64" s="39"/>
      <c r="J64" s="39"/>
      <c r="K64" s="46"/>
      <c r="L64" s="48"/>
    </row>
    <row r="65" customFormat="false" ht="20.1" hidden="false" customHeight="true" outlineLevel="0" collapsed="false">
      <c r="A65" s="13" t="n">
        <v>64</v>
      </c>
      <c r="B65" s="57"/>
      <c r="C65" s="22"/>
      <c r="D65" s="53"/>
      <c r="E65" s="29"/>
      <c r="F65" s="29"/>
      <c r="G65" s="37"/>
      <c r="H65" s="37"/>
      <c r="I65" s="39"/>
      <c r="J65" s="39"/>
      <c r="K65" s="46"/>
      <c r="L65" s="48"/>
    </row>
    <row r="66" customFormat="false" ht="20.1" hidden="false" customHeight="true" outlineLevel="0" collapsed="false">
      <c r="A66" s="13" t="n">
        <v>65</v>
      </c>
      <c r="B66" s="57"/>
      <c r="C66" s="22"/>
      <c r="D66" s="53"/>
      <c r="E66" s="29"/>
      <c r="F66" s="29"/>
      <c r="G66" s="37"/>
      <c r="H66" s="37"/>
      <c r="I66" s="39"/>
      <c r="J66" s="39"/>
      <c r="K66" s="46"/>
      <c r="L66" s="48"/>
    </row>
    <row r="67" customFormat="false" ht="20.1" hidden="false" customHeight="true" outlineLevel="0" collapsed="false">
      <c r="A67" s="13" t="n">
        <v>66</v>
      </c>
      <c r="B67" s="57"/>
      <c r="C67" s="22"/>
      <c r="D67" s="53"/>
      <c r="E67" s="29"/>
      <c r="F67" s="29"/>
      <c r="G67" s="37"/>
      <c r="H67" s="37"/>
      <c r="I67" s="39"/>
      <c r="J67" s="39"/>
      <c r="K67" s="46"/>
      <c r="L67" s="48"/>
    </row>
    <row r="68" customFormat="false" ht="20.1" hidden="false" customHeight="true" outlineLevel="0" collapsed="false">
      <c r="A68" s="13" t="n">
        <v>67</v>
      </c>
      <c r="B68" s="57"/>
      <c r="C68" s="22"/>
      <c r="D68" s="53"/>
      <c r="E68" s="29"/>
      <c r="F68" s="29"/>
      <c r="G68" s="37"/>
      <c r="H68" s="37"/>
      <c r="I68" s="39"/>
      <c r="J68" s="39"/>
      <c r="K68" s="46"/>
      <c r="L68" s="48"/>
    </row>
    <row r="69" customFormat="false" ht="20.1" hidden="false" customHeight="true" outlineLevel="0" collapsed="false">
      <c r="A69" s="13" t="n">
        <v>68</v>
      </c>
      <c r="B69" s="57"/>
      <c r="C69" s="22"/>
      <c r="D69" s="53"/>
      <c r="E69" s="29"/>
      <c r="F69" s="29"/>
      <c r="G69" s="37"/>
      <c r="H69" s="37"/>
      <c r="I69" s="39"/>
      <c r="J69" s="39"/>
      <c r="K69" s="46"/>
      <c r="L69" s="48"/>
    </row>
    <row r="70" customFormat="false" ht="20.1" hidden="false" customHeight="true" outlineLevel="0" collapsed="false">
      <c r="A70" s="13" t="n">
        <v>69</v>
      </c>
      <c r="B70" s="57"/>
      <c r="C70" s="22"/>
      <c r="D70" s="53"/>
      <c r="E70" s="29"/>
      <c r="F70" s="29"/>
      <c r="G70" s="37"/>
      <c r="H70" s="37"/>
      <c r="I70" s="39"/>
      <c r="J70" s="39"/>
      <c r="K70" s="46"/>
      <c r="L70" s="48"/>
    </row>
    <row r="71" customFormat="false" ht="20.1" hidden="false" customHeight="true" outlineLevel="0" collapsed="false">
      <c r="A71" s="13" t="n">
        <v>70</v>
      </c>
      <c r="B71" s="57"/>
      <c r="C71" s="22"/>
      <c r="D71" s="53"/>
      <c r="E71" s="29"/>
      <c r="F71" s="29"/>
      <c r="G71" s="37"/>
      <c r="H71" s="37"/>
      <c r="I71" s="39"/>
      <c r="J71" s="39"/>
      <c r="K71" s="46"/>
      <c r="L71" s="48"/>
    </row>
  </sheetData>
  <conditionalFormatting sqref="A14:L71;A2:A71">
    <cfRule type="expression" priority="2" aboveAverage="0" equalAverage="0" bottom="0" percent="0" rank="0" text="" dxfId="0">
      <formula>MOD(ROW(),2)</formula>
    </cfRule>
  </conditionalFormatting>
  <conditionalFormatting sqref="A14:L71;A2:A71">
    <cfRule type="expression" priority="3" aboveAverage="0" equalAverage="0" bottom="0" percent="0" rank="0" text="" dxfId="1">
      <formula>$E2=LARGE($E$2:$E$70,3)</formula>
    </cfRule>
    <cfRule type="expression" priority="4" aboveAverage="0" equalAverage="0" bottom="0" percent="0" rank="0" text="" dxfId="2">
      <formula>$E2=LARGE($E$2:$E$70,2)</formula>
    </cfRule>
    <cfRule type="expression" priority="5" aboveAverage="0" equalAverage="0" bottom="0" percent="0" rank="0" text="" dxfId="3">
      <formula>$E2=LARGE($E$2:$E$70,1)</formula>
    </cfRule>
  </conditionalFormatting>
  <conditionalFormatting sqref="B2:L3">
    <cfRule type="expression" priority="6" aboveAverage="0" equalAverage="0" bottom="0" percent="0" rank="0" text="" dxfId="4">
      <formula>MOD(ROW(),2)</formula>
    </cfRule>
  </conditionalFormatting>
  <conditionalFormatting sqref="B2:L3">
    <cfRule type="expression" priority="7" aboveAverage="0" equalAverage="0" bottom="0" percent="0" rank="0" text="" dxfId="5">
      <formula>$E2=LARGE($E$2:$E$70,3)</formula>
    </cfRule>
    <cfRule type="expression" priority="8" aboveAverage="0" equalAverage="0" bottom="0" percent="0" rank="0" text="" dxfId="6">
      <formula>$E2=LARGE($E$2:$E$70,2)</formula>
    </cfRule>
    <cfRule type="expression" priority="9" aboveAverage="0" equalAverage="0" bottom="0" percent="0" rank="0" text="" dxfId="7">
      <formula>$E2=LARGE($E$2:$E$70,1)</formula>
    </cfRule>
  </conditionalFormatting>
  <conditionalFormatting sqref="B4:L4">
    <cfRule type="expression" priority="10" aboveAverage="0" equalAverage="0" bottom="0" percent="0" rank="0" text="" dxfId="4">
      <formula>MOD(ROW(),2)</formula>
    </cfRule>
  </conditionalFormatting>
  <conditionalFormatting sqref="B4:L4">
    <cfRule type="expression" priority="11" aboveAverage="0" equalAverage="0" bottom="0" percent="0" rank="0" text="" dxfId="5">
      <formula>$E4=LARGE($E$2:$E$70,3)</formula>
    </cfRule>
    <cfRule type="expression" priority="12" aboveAverage="0" equalAverage="0" bottom="0" percent="0" rank="0" text="" dxfId="6">
      <formula>$E4=LARGE($E$2:$E$70,2)</formula>
    </cfRule>
    <cfRule type="expression" priority="13" aboveAverage="0" equalAverage="0" bottom="0" percent="0" rank="0" text="" dxfId="7">
      <formula>$E4=LARGE($E$2:$E$70,1)</formula>
    </cfRule>
  </conditionalFormatting>
  <conditionalFormatting sqref="B5:L13">
    <cfRule type="expression" priority="14" aboveAverage="0" equalAverage="0" bottom="0" percent="0" rank="0" text="" dxfId="4">
      <formula>MOD(ROW(),2)</formula>
    </cfRule>
  </conditionalFormatting>
  <conditionalFormatting sqref="B5:L13">
    <cfRule type="expression" priority="15" aboveAverage="0" equalAverage="0" bottom="0" percent="0" rank="0" text="" dxfId="5">
      <formula>$E5=LARGE($E$2:$E$70,3)</formula>
    </cfRule>
    <cfRule type="expression" priority="16" aboveAverage="0" equalAverage="0" bottom="0" percent="0" rank="0" text="" dxfId="6">
      <formula>$E5=LARGE($E$2:$E$70,2)</formula>
    </cfRule>
    <cfRule type="expression" priority="17" aboveAverage="0" equalAverage="0" bottom="0" percent="0" rank="0" text="" dxfId="7">
      <formula>$E5=LARGE($E$2:$E$70,1)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26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17" activeCellId="0" sqref="D17"/>
    </sheetView>
  </sheetViews>
  <sheetFormatPr defaultRowHeight="20.1"/>
  <cols>
    <col collapsed="false" hidden="false" max="1" min="1" style="0" width="4.86224489795918"/>
    <col collapsed="false" hidden="false" max="2" min="2" style="0" width="28.6275510204082"/>
    <col collapsed="false" hidden="false" max="8" min="3" style="0" width="15.7142857142857"/>
    <col collapsed="false" hidden="false" max="12" min="9" style="0" width="10.7091836734694"/>
    <col collapsed="false" hidden="false" max="13" min="13" style="0" width="2.70918367346939"/>
    <col collapsed="false" hidden="false" max="1025" min="14" style="0" width="10.7295918367347"/>
  </cols>
  <sheetData>
    <row r="1" customFormat="false" ht="39.95" hidden="false" customHeight="true" outlineLevel="0" collapsed="false">
      <c r="A1" s="58"/>
      <c r="B1" s="59" t="s">
        <v>16</v>
      </c>
      <c r="C1" s="59" t="s">
        <v>17</v>
      </c>
      <c r="D1" s="59" t="s">
        <v>18</v>
      </c>
      <c r="E1" s="59" t="s">
        <v>19</v>
      </c>
      <c r="F1" s="59" t="s">
        <v>20</v>
      </c>
      <c r="G1" s="59" t="s">
        <v>21</v>
      </c>
      <c r="H1" s="59" t="s">
        <v>22</v>
      </c>
      <c r="I1" s="59" t="s">
        <v>23</v>
      </c>
      <c r="J1" s="59" t="s">
        <v>24</v>
      </c>
      <c r="K1" s="59" t="s">
        <v>14</v>
      </c>
      <c r="L1" s="59" t="s">
        <v>25</v>
      </c>
    </row>
    <row r="2" customFormat="false" ht="20.1" hidden="false" customHeight="true" outlineLevel="0" collapsed="false">
      <c r="A2" s="60" t="n">
        <v>1</v>
      </c>
      <c r="B2" s="61" t="n">
        <v>43198</v>
      </c>
      <c r="C2" s="62" t="n">
        <v>85.6</v>
      </c>
      <c r="D2" s="63" t="n">
        <v>0.149861111111111</v>
      </c>
      <c r="E2" s="64" t="n">
        <v>23.8</v>
      </c>
      <c r="F2" s="64" t="n">
        <v>54.9</v>
      </c>
      <c r="G2" s="65" t="n">
        <v>75</v>
      </c>
      <c r="H2" s="65" t="n">
        <v>107</v>
      </c>
      <c r="I2" s="66" t="n">
        <v>167</v>
      </c>
      <c r="J2" s="66" t="n">
        <v>190</v>
      </c>
      <c r="K2" s="67" t="n">
        <v>2513</v>
      </c>
      <c r="L2" s="68" t="n">
        <v>440</v>
      </c>
    </row>
    <row r="3" customFormat="false" ht="20.1" hidden="false" customHeight="true" outlineLevel="0" collapsed="false">
      <c r="A3" s="60" t="n">
        <v>2</v>
      </c>
      <c r="B3" s="61" t="n">
        <v>43212</v>
      </c>
      <c r="C3" s="62" t="n">
        <v>82.87</v>
      </c>
      <c r="D3" s="63" t="n">
        <v>0.136469907407407</v>
      </c>
      <c r="E3" s="64" t="n">
        <v>25.3</v>
      </c>
      <c r="F3" s="64" t="n">
        <v>48.8</v>
      </c>
      <c r="G3" s="65" t="n">
        <v>73</v>
      </c>
      <c r="H3" s="65" t="n">
        <v>106</v>
      </c>
      <c r="I3" s="66" t="n">
        <v>164</v>
      </c>
      <c r="J3" s="66" t="n">
        <v>183</v>
      </c>
      <c r="K3" s="67" t="n">
        <v>2375</v>
      </c>
      <c r="L3" s="68" t="n">
        <v>651</v>
      </c>
      <c r="M3" s="69"/>
    </row>
    <row r="4" customFormat="false" ht="20.1" hidden="false" customHeight="true" outlineLevel="0" collapsed="false">
      <c r="A4" s="60" t="n">
        <v>3</v>
      </c>
      <c r="B4" s="61" t="n">
        <v>43254</v>
      </c>
      <c r="C4" s="62" t="n">
        <v>57.93</v>
      </c>
      <c r="D4" s="63" t="n">
        <v>0.0901736111111111</v>
      </c>
      <c r="E4" s="64" t="n">
        <v>26.8</v>
      </c>
      <c r="F4" s="64" t="n">
        <v>53.4</v>
      </c>
      <c r="G4" s="65" t="n">
        <v>71</v>
      </c>
      <c r="H4" s="65" t="n">
        <v>103</v>
      </c>
      <c r="I4" s="66" t="n">
        <v>142</v>
      </c>
      <c r="J4" s="66" t="n">
        <v>186</v>
      </c>
      <c r="K4" s="67" t="n">
        <v>1505</v>
      </c>
      <c r="L4" s="68" t="n">
        <v>340</v>
      </c>
    </row>
    <row r="5" customFormat="false" ht="20.1" hidden="false" customHeight="true" outlineLevel="0" collapsed="false">
      <c r="A5" s="60" t="n">
        <v>4</v>
      </c>
      <c r="B5" s="70"/>
      <c r="C5" s="71"/>
      <c r="D5" s="72"/>
      <c r="E5" s="73"/>
      <c r="F5" s="73"/>
      <c r="G5" s="74"/>
      <c r="H5" s="74"/>
      <c r="I5" s="75"/>
      <c r="J5" s="75"/>
      <c r="K5" s="76"/>
      <c r="L5" s="77"/>
    </row>
    <row r="6" customFormat="false" ht="20.1" hidden="false" customHeight="true" outlineLevel="0" collapsed="false">
      <c r="A6" s="60" t="n">
        <v>5</v>
      </c>
      <c r="B6" s="70"/>
      <c r="C6" s="71"/>
      <c r="D6" s="72"/>
      <c r="E6" s="73"/>
      <c r="F6" s="73"/>
      <c r="G6" s="74"/>
      <c r="H6" s="74"/>
      <c r="I6" s="75"/>
      <c r="J6" s="75"/>
      <c r="K6" s="76"/>
      <c r="L6" s="77"/>
    </row>
    <row r="7" customFormat="false" ht="20.1" hidden="false" customHeight="true" outlineLevel="0" collapsed="false">
      <c r="A7" s="60" t="n">
        <v>6</v>
      </c>
      <c r="B7" s="70"/>
      <c r="C7" s="71"/>
      <c r="D7" s="72"/>
      <c r="E7" s="73"/>
      <c r="F7" s="73"/>
      <c r="G7" s="74"/>
      <c r="H7" s="74"/>
      <c r="I7" s="75"/>
      <c r="J7" s="75"/>
      <c r="K7" s="76"/>
      <c r="L7" s="77"/>
    </row>
    <row r="8" customFormat="false" ht="20.1" hidden="false" customHeight="true" outlineLevel="0" collapsed="false">
      <c r="A8" s="60" t="n">
        <v>7</v>
      </c>
      <c r="B8" s="70"/>
      <c r="C8" s="71"/>
      <c r="D8" s="72"/>
      <c r="E8" s="73"/>
      <c r="F8" s="73"/>
      <c r="G8" s="74"/>
      <c r="H8" s="74"/>
      <c r="I8" s="75"/>
      <c r="J8" s="75"/>
      <c r="K8" s="76"/>
      <c r="L8" s="77"/>
    </row>
    <row r="9" customFormat="false" ht="20.1" hidden="false" customHeight="true" outlineLevel="0" collapsed="false">
      <c r="A9" s="60" t="n">
        <v>8</v>
      </c>
      <c r="B9" s="70"/>
      <c r="C9" s="71"/>
      <c r="D9" s="72"/>
      <c r="E9" s="73"/>
      <c r="F9" s="73"/>
      <c r="G9" s="74"/>
      <c r="H9" s="74"/>
      <c r="I9" s="75"/>
      <c r="J9" s="75"/>
      <c r="K9" s="76"/>
      <c r="L9" s="77"/>
    </row>
    <row r="10" customFormat="false" ht="20.1" hidden="false" customHeight="true" outlineLevel="0" collapsed="false">
      <c r="A10" s="60" t="n">
        <v>9</v>
      </c>
      <c r="B10" s="70"/>
      <c r="C10" s="71"/>
      <c r="D10" s="72"/>
      <c r="E10" s="73"/>
      <c r="F10" s="73"/>
      <c r="G10" s="74"/>
      <c r="H10" s="74"/>
      <c r="I10" s="75"/>
      <c r="J10" s="75"/>
      <c r="K10" s="76"/>
      <c r="L10" s="77"/>
    </row>
    <row r="11" customFormat="false" ht="20.1" hidden="false" customHeight="true" outlineLevel="0" collapsed="false">
      <c r="A11" s="60" t="n">
        <v>10</v>
      </c>
      <c r="B11" s="70"/>
      <c r="C11" s="71"/>
      <c r="D11" s="72"/>
      <c r="E11" s="73"/>
      <c r="F11" s="73"/>
      <c r="G11" s="74"/>
      <c r="H11" s="74"/>
      <c r="I11" s="75"/>
      <c r="J11" s="75"/>
      <c r="K11" s="76"/>
      <c r="L11" s="77"/>
    </row>
    <row r="12" customFormat="false" ht="20.1" hidden="false" customHeight="true" outlineLevel="0" collapsed="false">
      <c r="A12" s="60" t="n">
        <v>11</v>
      </c>
      <c r="B12" s="70"/>
      <c r="C12" s="71"/>
      <c r="D12" s="72"/>
      <c r="E12" s="73"/>
      <c r="F12" s="73"/>
      <c r="G12" s="74"/>
      <c r="H12" s="74"/>
      <c r="I12" s="75"/>
      <c r="J12" s="75"/>
      <c r="K12" s="76"/>
      <c r="L12" s="77"/>
    </row>
    <row r="13" customFormat="false" ht="20.1" hidden="false" customHeight="true" outlineLevel="0" collapsed="false">
      <c r="A13" s="78" t="n">
        <v>12</v>
      </c>
      <c r="B13" s="79"/>
      <c r="C13" s="62"/>
      <c r="D13" s="63"/>
      <c r="E13" s="64"/>
      <c r="F13" s="64"/>
      <c r="G13" s="65"/>
      <c r="H13" s="65"/>
      <c r="I13" s="66"/>
      <c r="J13" s="66"/>
      <c r="K13" s="67"/>
      <c r="L13" s="68"/>
    </row>
    <row r="14" customFormat="false" ht="20.1" hidden="false" customHeight="true" outlineLevel="0" collapsed="false">
      <c r="A14" s="78" t="n">
        <v>13</v>
      </c>
      <c r="B14" s="79"/>
      <c r="C14" s="62"/>
      <c r="D14" s="63"/>
      <c r="E14" s="64"/>
      <c r="F14" s="64"/>
      <c r="G14" s="65"/>
      <c r="H14" s="65"/>
      <c r="I14" s="66"/>
      <c r="J14" s="66"/>
      <c r="K14" s="67"/>
      <c r="L14" s="68"/>
    </row>
    <row r="15" customFormat="false" ht="20.1" hidden="false" customHeight="true" outlineLevel="0" collapsed="false">
      <c r="A15" s="78" t="n">
        <v>14</v>
      </c>
      <c r="B15" s="79"/>
      <c r="C15" s="62"/>
      <c r="D15" s="63"/>
      <c r="E15" s="64"/>
      <c r="F15" s="64"/>
      <c r="G15" s="65"/>
      <c r="H15" s="65"/>
      <c r="I15" s="66"/>
      <c r="J15" s="66"/>
      <c r="K15" s="67"/>
      <c r="L15" s="68"/>
    </row>
    <row r="16" customFormat="false" ht="20.1" hidden="false" customHeight="true" outlineLevel="0" collapsed="false">
      <c r="A16" s="78" t="n">
        <v>15</v>
      </c>
      <c r="B16" s="79"/>
      <c r="C16" s="62"/>
      <c r="D16" s="63"/>
      <c r="E16" s="64"/>
      <c r="F16" s="64"/>
      <c r="G16" s="65"/>
      <c r="H16" s="65"/>
      <c r="I16" s="66"/>
      <c r="J16" s="66"/>
      <c r="K16" s="67"/>
      <c r="L16" s="68"/>
    </row>
    <row r="17" customFormat="false" ht="20.1" hidden="false" customHeight="true" outlineLevel="0" collapsed="false">
      <c r="A17" s="78" t="n">
        <v>16</v>
      </c>
      <c r="B17" s="79"/>
      <c r="C17" s="62"/>
      <c r="D17" s="63"/>
      <c r="E17" s="64"/>
      <c r="F17" s="64"/>
      <c r="G17" s="65"/>
      <c r="H17" s="65"/>
      <c r="I17" s="66"/>
      <c r="J17" s="66"/>
      <c r="K17" s="67"/>
      <c r="L17" s="68"/>
    </row>
    <row r="18" customFormat="false" ht="20.1" hidden="false" customHeight="true" outlineLevel="0" collapsed="false">
      <c r="A18" s="78" t="n">
        <v>17</v>
      </c>
      <c r="B18" s="79"/>
      <c r="C18" s="62"/>
      <c r="D18" s="63"/>
      <c r="E18" s="64"/>
      <c r="F18" s="64"/>
      <c r="G18" s="65"/>
      <c r="H18" s="65"/>
      <c r="I18" s="66"/>
      <c r="J18" s="66"/>
      <c r="K18" s="67"/>
      <c r="L18" s="68"/>
    </row>
    <row r="19" customFormat="false" ht="20.1" hidden="false" customHeight="true" outlineLevel="0" collapsed="false">
      <c r="A19" s="78" t="n">
        <v>18</v>
      </c>
      <c r="B19" s="79"/>
      <c r="C19" s="62"/>
      <c r="D19" s="63"/>
      <c r="E19" s="64"/>
      <c r="F19" s="64"/>
      <c r="G19" s="65"/>
      <c r="H19" s="65"/>
      <c r="I19" s="66"/>
      <c r="J19" s="66"/>
      <c r="K19" s="67"/>
      <c r="L19" s="68"/>
    </row>
    <row r="20" customFormat="false" ht="20.1" hidden="false" customHeight="true" outlineLevel="0" collapsed="false">
      <c r="A20" s="78" t="n">
        <v>19</v>
      </c>
      <c r="B20" s="79"/>
      <c r="C20" s="62"/>
      <c r="D20" s="63"/>
      <c r="E20" s="64"/>
      <c r="F20" s="64"/>
      <c r="G20" s="65"/>
      <c r="H20" s="65"/>
      <c r="I20" s="66"/>
      <c r="J20" s="66"/>
      <c r="K20" s="67"/>
      <c r="L20" s="68"/>
    </row>
    <row r="21" customFormat="false" ht="20.1" hidden="false" customHeight="true" outlineLevel="0" collapsed="false">
      <c r="A21" s="78" t="n">
        <v>20</v>
      </c>
      <c r="B21" s="79"/>
      <c r="C21" s="62"/>
      <c r="D21" s="63"/>
      <c r="E21" s="64"/>
      <c r="F21" s="64"/>
      <c r="G21" s="65"/>
      <c r="H21" s="65"/>
      <c r="I21" s="66"/>
      <c r="J21" s="66"/>
      <c r="K21" s="67"/>
      <c r="L21" s="68"/>
    </row>
    <row r="22" customFormat="false" ht="20.1" hidden="false" customHeight="true" outlineLevel="0" collapsed="false">
      <c r="A22" s="78" t="n">
        <v>21</v>
      </c>
      <c r="B22" s="79"/>
      <c r="C22" s="62"/>
      <c r="D22" s="63"/>
      <c r="E22" s="64"/>
      <c r="F22" s="64"/>
      <c r="G22" s="65"/>
      <c r="H22" s="65"/>
      <c r="I22" s="66"/>
      <c r="J22" s="66"/>
      <c r="K22" s="67"/>
      <c r="L22" s="68"/>
    </row>
    <row r="23" customFormat="false" ht="20.1" hidden="false" customHeight="true" outlineLevel="0" collapsed="false">
      <c r="A23" s="78" t="n">
        <v>22</v>
      </c>
      <c r="B23" s="79"/>
      <c r="C23" s="62"/>
      <c r="D23" s="63"/>
      <c r="E23" s="64"/>
      <c r="F23" s="64"/>
      <c r="G23" s="65"/>
      <c r="H23" s="65"/>
      <c r="I23" s="66"/>
      <c r="J23" s="66"/>
      <c r="K23" s="67"/>
      <c r="L23" s="68"/>
    </row>
    <row r="24" customFormat="false" ht="20.1" hidden="false" customHeight="true" outlineLevel="0" collapsed="false">
      <c r="A24" s="78" t="n">
        <v>23</v>
      </c>
      <c r="B24" s="79"/>
      <c r="C24" s="62"/>
      <c r="D24" s="63"/>
      <c r="E24" s="64"/>
      <c r="F24" s="64"/>
      <c r="G24" s="65"/>
      <c r="H24" s="65"/>
      <c r="I24" s="66"/>
      <c r="J24" s="66"/>
      <c r="K24" s="67"/>
      <c r="L24" s="68"/>
    </row>
    <row r="25" customFormat="false" ht="20.1" hidden="false" customHeight="true" outlineLevel="0" collapsed="false">
      <c r="A25" s="78" t="n">
        <v>24</v>
      </c>
      <c r="B25" s="79"/>
      <c r="C25" s="62"/>
      <c r="D25" s="63"/>
      <c r="E25" s="64"/>
      <c r="F25" s="64"/>
      <c r="G25" s="65"/>
      <c r="H25" s="65"/>
      <c r="I25" s="66"/>
      <c r="J25" s="66"/>
      <c r="K25" s="67"/>
      <c r="L25" s="68"/>
    </row>
    <row r="26" customFormat="false" ht="20.1" hidden="false" customHeight="true" outlineLevel="0" collapsed="false">
      <c r="A26" s="78" t="n">
        <v>25</v>
      </c>
      <c r="B26" s="79"/>
      <c r="C26" s="62"/>
      <c r="D26" s="63"/>
      <c r="E26" s="64"/>
      <c r="F26" s="64"/>
      <c r="G26" s="65"/>
      <c r="H26" s="65"/>
      <c r="I26" s="66"/>
      <c r="J26" s="66"/>
      <c r="K26" s="67"/>
      <c r="L26" s="68"/>
    </row>
  </sheetData>
  <conditionalFormatting sqref="A5:L26;A2:A26">
    <cfRule type="expression" priority="2" aboveAverage="0" equalAverage="0" bottom="0" percent="0" rank="0" text="" dxfId="0">
      <formula>MOD(ROW(),2)</formula>
    </cfRule>
  </conditionalFormatting>
  <conditionalFormatting sqref="A5:L26;A2:A26">
    <cfRule type="expression" priority="3" aboveAverage="0" equalAverage="0" bottom="0" percent="0" rank="0" text="" dxfId="1">
      <formula>$E2=LARGE($E$2:$E$70,3)</formula>
    </cfRule>
    <cfRule type="expression" priority="4" aboveAverage="0" equalAverage="0" bottom="0" percent="0" rank="0" text="" dxfId="2">
      <formula>$E2=LARGE($E$2:$E$70,2)</formula>
    </cfRule>
    <cfRule type="expression" priority="5" aboveAverage="0" equalAverage="0" bottom="0" percent="0" rank="0" text="" dxfId="3">
      <formula>$E2=LARGE($E$2:$E$70,1)</formula>
    </cfRule>
  </conditionalFormatting>
  <conditionalFormatting sqref="B2:L2">
    <cfRule type="expression" priority="6" aboveAverage="0" equalAverage="0" bottom="0" percent="0" rank="0" text="" dxfId="4">
      <formula>MOD(ROW(),2)</formula>
    </cfRule>
  </conditionalFormatting>
  <conditionalFormatting sqref="B2:L2">
    <cfRule type="expression" priority="7" aboveAverage="0" equalAverage="0" bottom="0" percent="0" rank="0" text="" dxfId="5">
      <formula>$E2=LARGE($E$2:$E$70,3)</formula>
    </cfRule>
    <cfRule type="expression" priority="8" aboveAverage="0" equalAverage="0" bottom="0" percent="0" rank="0" text="" dxfId="6">
      <formula>$E2=LARGE($E$2:$E$70,2)</formula>
    </cfRule>
    <cfRule type="expression" priority="9" aboveAverage="0" equalAverage="0" bottom="0" percent="0" rank="0" text="" dxfId="7">
      <formula>$E2=LARGE($E$2:$E$70,1)</formula>
    </cfRule>
  </conditionalFormatting>
  <conditionalFormatting sqref="B3:L3">
    <cfRule type="expression" priority="10" aboveAverage="0" equalAverage="0" bottom="0" percent="0" rank="0" text="" dxfId="4">
      <formula>MOD(ROW(),2)</formula>
    </cfRule>
  </conditionalFormatting>
  <conditionalFormatting sqref="B3:L3">
    <cfRule type="expression" priority="11" aboveAverage="0" equalAverage="0" bottom="0" percent="0" rank="0" text="" dxfId="5">
      <formula>$E3=LARGE($E$2:$E$70,3)</formula>
    </cfRule>
    <cfRule type="expression" priority="12" aboveAverage="0" equalAverage="0" bottom="0" percent="0" rank="0" text="" dxfId="6">
      <formula>$E3=LARGE($E$2:$E$70,2)</formula>
    </cfRule>
    <cfRule type="expression" priority="13" aboveAverage="0" equalAverage="0" bottom="0" percent="0" rank="0" text="" dxfId="7">
      <formula>$E3=LARGE($E$2:$E$70,1)</formula>
    </cfRule>
  </conditionalFormatting>
  <conditionalFormatting sqref="B4:L4">
    <cfRule type="expression" priority="14" aboveAverage="0" equalAverage="0" bottom="0" percent="0" rank="0" text="" dxfId="4">
      <formula>MOD(ROW(),2)</formula>
    </cfRule>
  </conditionalFormatting>
  <conditionalFormatting sqref="B4:L4">
    <cfRule type="expression" priority="15" aboveAverage="0" equalAverage="0" bottom="0" percent="0" rank="0" text="" dxfId="5">
      <formula>$E4=LARGE($E$2:$E$70,3)</formula>
    </cfRule>
    <cfRule type="expression" priority="16" aboveAverage="0" equalAverage="0" bottom="0" percent="0" rank="0" text="" dxfId="6">
      <formula>$E4=LARGE($E$2:$E$70,2)</formula>
    </cfRule>
    <cfRule type="expression" priority="17" aboveAverage="0" equalAverage="0" bottom="0" percent="0" rank="0" text="" dxfId="7">
      <formula>$E4=LARGE($E$2:$E$70,1)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26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4" activeCellId="0" sqref="F14"/>
    </sheetView>
  </sheetViews>
  <sheetFormatPr defaultRowHeight="20.1"/>
  <cols>
    <col collapsed="false" hidden="false" max="1" min="1" style="0" width="4.86224489795918"/>
    <col collapsed="false" hidden="false" max="2" min="2" style="0" width="27.0816326530612"/>
    <col collapsed="false" hidden="false" max="8" min="3" style="0" width="15.7142857142857"/>
    <col collapsed="false" hidden="false" max="12" min="9" style="0" width="10.7091836734694"/>
    <col collapsed="false" hidden="false" max="1025" min="13" style="0" width="10.7295918367347"/>
  </cols>
  <sheetData>
    <row r="1" customFormat="false" ht="39.95" hidden="false" customHeight="true" outlineLevel="0" collapsed="false">
      <c r="A1" s="80"/>
      <c r="B1" s="81" t="s">
        <v>16</v>
      </c>
      <c r="C1" s="81" t="s">
        <v>17</v>
      </c>
      <c r="D1" s="81" t="s">
        <v>18</v>
      </c>
      <c r="E1" s="81" t="s">
        <v>19</v>
      </c>
      <c r="F1" s="81" t="s">
        <v>20</v>
      </c>
      <c r="G1" s="81" t="s">
        <v>21</v>
      </c>
      <c r="H1" s="81" t="s">
        <v>22</v>
      </c>
      <c r="I1" s="81" t="s">
        <v>23</v>
      </c>
      <c r="J1" s="81" t="s">
        <v>24</v>
      </c>
      <c r="K1" s="81" t="s">
        <v>14</v>
      </c>
      <c r="L1" s="81" t="s">
        <v>25</v>
      </c>
    </row>
    <row r="2" customFormat="false" ht="20.1" hidden="false" customHeight="true" outlineLevel="0" collapsed="false">
      <c r="A2" s="78" t="n">
        <v>1</v>
      </c>
      <c r="B2" s="61" t="n">
        <v>43205</v>
      </c>
      <c r="C2" s="62" t="n">
        <v>61.38</v>
      </c>
      <c r="D2" s="63" t="n">
        <v>0.12037037037037</v>
      </c>
      <c r="E2" s="64" t="n">
        <v>21.2</v>
      </c>
      <c r="F2" s="64" t="n">
        <v>41.5</v>
      </c>
      <c r="G2" s="65" t="n">
        <v>63</v>
      </c>
      <c r="H2" s="65" t="n">
        <v>105</v>
      </c>
      <c r="I2" s="66" t="n">
        <v>142</v>
      </c>
      <c r="J2" s="66" t="n">
        <v>183</v>
      </c>
      <c r="K2" s="67" t="n">
        <v>1452</v>
      </c>
      <c r="L2" s="68" t="n">
        <v>281</v>
      </c>
    </row>
    <row r="3" customFormat="false" ht="20.1" hidden="false" customHeight="true" outlineLevel="0" collapsed="false">
      <c r="A3" s="78" t="n">
        <v>2</v>
      </c>
      <c r="B3" s="61" t="n">
        <v>43208</v>
      </c>
      <c r="C3" s="62" t="n">
        <v>82.82</v>
      </c>
      <c r="D3" s="63" t="n">
        <v>0.138935185185185</v>
      </c>
      <c r="E3" s="64" t="n">
        <v>24.8</v>
      </c>
      <c r="F3" s="64" t="n">
        <v>55.6</v>
      </c>
      <c r="G3" s="65" t="n">
        <v>69</v>
      </c>
      <c r="H3" s="65" t="n">
        <v>106</v>
      </c>
      <c r="I3" s="66" t="n">
        <v>169</v>
      </c>
      <c r="J3" s="66" t="n">
        <v>186</v>
      </c>
      <c r="K3" s="67" t="n">
        <v>2519</v>
      </c>
      <c r="L3" s="68" t="n">
        <v>334</v>
      </c>
    </row>
    <row r="4" customFormat="false" ht="20.1" hidden="false" customHeight="true" outlineLevel="0" collapsed="false">
      <c r="A4" s="78" t="n">
        <v>3</v>
      </c>
      <c r="B4" s="61" t="n">
        <v>43279</v>
      </c>
      <c r="C4" s="62" t="n">
        <v>109.1</v>
      </c>
      <c r="D4" s="63" t="n">
        <v>0.173125</v>
      </c>
      <c r="E4" s="64" t="n">
        <v>26.3</v>
      </c>
      <c r="F4" s="64" t="n">
        <v>50.5</v>
      </c>
      <c r="G4" s="65" t="n">
        <v>69</v>
      </c>
      <c r="H4" s="65" t="n">
        <v>105</v>
      </c>
      <c r="I4" s="66" t="n">
        <v>166</v>
      </c>
      <c r="J4" s="66" t="n">
        <v>190</v>
      </c>
      <c r="K4" s="67" t="n">
        <v>3114</v>
      </c>
      <c r="L4" s="68" t="n">
        <v>579</v>
      </c>
    </row>
    <row r="5" customFormat="false" ht="20.1" hidden="false" customHeight="true" outlineLevel="0" collapsed="false">
      <c r="A5" s="78" t="n">
        <v>4</v>
      </c>
      <c r="B5" s="79"/>
      <c r="C5" s="62"/>
      <c r="D5" s="63"/>
      <c r="E5" s="64"/>
      <c r="F5" s="64"/>
      <c r="G5" s="65"/>
      <c r="H5" s="65"/>
      <c r="I5" s="66"/>
      <c r="J5" s="66"/>
      <c r="K5" s="67"/>
      <c r="L5" s="68"/>
    </row>
    <row r="6" customFormat="false" ht="20.1" hidden="false" customHeight="true" outlineLevel="0" collapsed="false">
      <c r="A6" s="78" t="n">
        <v>5</v>
      </c>
      <c r="B6" s="79"/>
      <c r="C6" s="62"/>
      <c r="D6" s="63"/>
      <c r="E6" s="64"/>
      <c r="F6" s="64"/>
      <c r="G6" s="65"/>
      <c r="H6" s="65"/>
      <c r="I6" s="66"/>
      <c r="J6" s="66"/>
      <c r="K6" s="67"/>
      <c r="L6" s="68"/>
    </row>
    <row r="7" customFormat="false" ht="20.1" hidden="false" customHeight="true" outlineLevel="0" collapsed="false">
      <c r="A7" s="78" t="n">
        <v>6</v>
      </c>
      <c r="B7" s="79"/>
      <c r="C7" s="62"/>
      <c r="D7" s="63"/>
      <c r="E7" s="64"/>
      <c r="F7" s="64"/>
      <c r="G7" s="65"/>
      <c r="H7" s="65"/>
      <c r="I7" s="66"/>
      <c r="J7" s="66"/>
      <c r="K7" s="67"/>
      <c r="L7" s="68"/>
    </row>
    <row r="8" customFormat="false" ht="20.1" hidden="false" customHeight="true" outlineLevel="0" collapsed="false">
      <c r="A8" s="78" t="n">
        <v>7</v>
      </c>
      <c r="B8" s="79"/>
      <c r="C8" s="62"/>
      <c r="D8" s="63"/>
      <c r="E8" s="64"/>
      <c r="F8" s="64"/>
      <c r="G8" s="65"/>
      <c r="H8" s="65"/>
      <c r="I8" s="66"/>
      <c r="J8" s="66"/>
      <c r="K8" s="67"/>
      <c r="L8" s="68"/>
    </row>
    <row r="9" customFormat="false" ht="20.1" hidden="false" customHeight="true" outlineLevel="0" collapsed="false">
      <c r="A9" s="78" t="n">
        <v>8</v>
      </c>
      <c r="B9" s="79"/>
      <c r="C9" s="62"/>
      <c r="D9" s="63"/>
      <c r="E9" s="64"/>
      <c r="F9" s="64"/>
      <c r="G9" s="65"/>
      <c r="H9" s="65"/>
      <c r="I9" s="66"/>
      <c r="J9" s="66"/>
      <c r="K9" s="67"/>
      <c r="L9" s="68"/>
    </row>
    <row r="10" customFormat="false" ht="20.1" hidden="false" customHeight="true" outlineLevel="0" collapsed="false">
      <c r="A10" s="78" t="n">
        <v>9</v>
      </c>
      <c r="B10" s="79"/>
      <c r="C10" s="62"/>
      <c r="D10" s="63"/>
      <c r="E10" s="64"/>
      <c r="F10" s="64"/>
      <c r="G10" s="65"/>
      <c r="H10" s="65"/>
      <c r="I10" s="66"/>
      <c r="J10" s="66"/>
      <c r="K10" s="67"/>
      <c r="L10" s="68"/>
    </row>
    <row r="11" customFormat="false" ht="20.1" hidden="false" customHeight="true" outlineLevel="0" collapsed="false">
      <c r="A11" s="78" t="n">
        <v>10</v>
      </c>
      <c r="B11" s="79"/>
      <c r="C11" s="62"/>
      <c r="D11" s="63"/>
      <c r="E11" s="64"/>
      <c r="F11" s="64"/>
      <c r="G11" s="65"/>
      <c r="H11" s="65"/>
      <c r="I11" s="66"/>
      <c r="J11" s="66"/>
      <c r="K11" s="67"/>
      <c r="L11" s="68"/>
    </row>
    <row r="12" customFormat="false" ht="20.1" hidden="false" customHeight="true" outlineLevel="0" collapsed="false">
      <c r="A12" s="78" t="n">
        <v>11</v>
      </c>
      <c r="B12" s="79"/>
      <c r="C12" s="62"/>
      <c r="D12" s="63"/>
      <c r="E12" s="64"/>
      <c r="F12" s="64"/>
      <c r="G12" s="65"/>
      <c r="H12" s="65"/>
      <c r="I12" s="66"/>
      <c r="J12" s="66"/>
      <c r="K12" s="67"/>
      <c r="L12" s="68"/>
    </row>
    <row r="13" customFormat="false" ht="20.1" hidden="false" customHeight="true" outlineLevel="0" collapsed="false">
      <c r="A13" s="78" t="n">
        <v>12</v>
      </c>
      <c r="B13" s="79"/>
      <c r="C13" s="62"/>
      <c r="D13" s="63"/>
      <c r="E13" s="64"/>
      <c r="F13" s="64"/>
      <c r="G13" s="65"/>
      <c r="H13" s="65"/>
      <c r="I13" s="66"/>
      <c r="J13" s="66"/>
      <c r="K13" s="67"/>
      <c r="L13" s="68"/>
    </row>
    <row r="14" customFormat="false" ht="20.1" hidden="false" customHeight="true" outlineLevel="0" collapsed="false">
      <c r="A14" s="78" t="n">
        <v>13</v>
      </c>
      <c r="B14" s="79"/>
      <c r="C14" s="62"/>
      <c r="D14" s="63"/>
      <c r="E14" s="64"/>
      <c r="F14" s="64"/>
      <c r="G14" s="65"/>
      <c r="H14" s="65"/>
      <c r="I14" s="66"/>
      <c r="J14" s="66"/>
      <c r="K14" s="67"/>
      <c r="L14" s="68"/>
    </row>
    <row r="15" customFormat="false" ht="20.1" hidden="false" customHeight="true" outlineLevel="0" collapsed="false">
      <c r="A15" s="78" t="n">
        <v>14</v>
      </c>
      <c r="B15" s="79"/>
      <c r="C15" s="62"/>
      <c r="D15" s="63"/>
      <c r="E15" s="64"/>
      <c r="F15" s="64"/>
      <c r="G15" s="65"/>
      <c r="H15" s="65"/>
      <c r="I15" s="66"/>
      <c r="J15" s="66"/>
      <c r="K15" s="67"/>
      <c r="L15" s="68"/>
    </row>
    <row r="16" customFormat="false" ht="20.1" hidden="false" customHeight="true" outlineLevel="0" collapsed="false">
      <c r="A16" s="78" t="n">
        <v>15</v>
      </c>
      <c r="B16" s="79"/>
      <c r="C16" s="62"/>
      <c r="D16" s="63"/>
      <c r="E16" s="64"/>
      <c r="F16" s="64"/>
      <c r="G16" s="65"/>
      <c r="H16" s="65"/>
      <c r="I16" s="66"/>
      <c r="J16" s="66"/>
      <c r="K16" s="67"/>
      <c r="L16" s="68"/>
    </row>
    <row r="17" customFormat="false" ht="20.1" hidden="false" customHeight="true" outlineLevel="0" collapsed="false">
      <c r="A17" s="78" t="n">
        <v>16</v>
      </c>
      <c r="B17" s="79"/>
      <c r="C17" s="62"/>
      <c r="D17" s="63"/>
      <c r="E17" s="64"/>
      <c r="F17" s="64"/>
      <c r="G17" s="65"/>
      <c r="H17" s="65"/>
      <c r="I17" s="66"/>
      <c r="J17" s="66"/>
      <c r="K17" s="67"/>
      <c r="L17" s="68"/>
    </row>
    <row r="18" customFormat="false" ht="20.1" hidden="false" customHeight="true" outlineLevel="0" collapsed="false">
      <c r="A18" s="78" t="n">
        <v>17</v>
      </c>
      <c r="B18" s="79"/>
      <c r="C18" s="62"/>
      <c r="D18" s="63"/>
      <c r="E18" s="64"/>
      <c r="F18" s="64"/>
      <c r="G18" s="65"/>
      <c r="H18" s="65"/>
      <c r="I18" s="66"/>
      <c r="J18" s="66"/>
      <c r="K18" s="67"/>
      <c r="L18" s="68"/>
    </row>
    <row r="19" customFormat="false" ht="20.1" hidden="false" customHeight="true" outlineLevel="0" collapsed="false">
      <c r="A19" s="78" t="n">
        <v>18</v>
      </c>
      <c r="B19" s="79"/>
      <c r="C19" s="62"/>
      <c r="D19" s="63"/>
      <c r="E19" s="64"/>
      <c r="F19" s="64"/>
      <c r="G19" s="65"/>
      <c r="H19" s="65"/>
      <c r="I19" s="66"/>
      <c r="J19" s="66"/>
      <c r="K19" s="67"/>
      <c r="L19" s="68"/>
    </row>
    <row r="20" customFormat="false" ht="20.1" hidden="false" customHeight="true" outlineLevel="0" collapsed="false">
      <c r="A20" s="78" t="n">
        <v>19</v>
      </c>
      <c r="B20" s="79"/>
      <c r="C20" s="62"/>
      <c r="D20" s="63"/>
      <c r="E20" s="64"/>
      <c r="F20" s="64"/>
      <c r="G20" s="65"/>
      <c r="H20" s="65"/>
      <c r="I20" s="66"/>
      <c r="J20" s="66"/>
      <c r="K20" s="67"/>
      <c r="L20" s="68"/>
    </row>
    <row r="21" customFormat="false" ht="20.1" hidden="false" customHeight="true" outlineLevel="0" collapsed="false">
      <c r="A21" s="78" t="n">
        <v>20</v>
      </c>
      <c r="B21" s="79"/>
      <c r="C21" s="62"/>
      <c r="D21" s="63"/>
      <c r="E21" s="64"/>
      <c r="F21" s="64"/>
      <c r="G21" s="65"/>
      <c r="H21" s="65"/>
      <c r="I21" s="66"/>
      <c r="J21" s="66"/>
      <c r="K21" s="67"/>
      <c r="L21" s="68"/>
    </row>
    <row r="22" customFormat="false" ht="20.1" hidden="false" customHeight="true" outlineLevel="0" collapsed="false">
      <c r="A22" s="78" t="n">
        <v>21</v>
      </c>
      <c r="B22" s="79"/>
      <c r="C22" s="62"/>
      <c r="D22" s="63"/>
      <c r="E22" s="64"/>
      <c r="F22" s="64"/>
      <c r="G22" s="65"/>
      <c r="H22" s="65"/>
      <c r="I22" s="66"/>
      <c r="J22" s="66"/>
      <c r="K22" s="67"/>
      <c r="L22" s="68"/>
    </row>
    <row r="23" customFormat="false" ht="20.1" hidden="false" customHeight="true" outlineLevel="0" collapsed="false">
      <c r="A23" s="78" t="n">
        <v>22</v>
      </c>
      <c r="B23" s="79"/>
      <c r="C23" s="62"/>
      <c r="D23" s="63"/>
      <c r="E23" s="64"/>
      <c r="F23" s="64"/>
      <c r="G23" s="65"/>
      <c r="H23" s="65"/>
      <c r="I23" s="66"/>
      <c r="J23" s="66"/>
      <c r="K23" s="67"/>
      <c r="L23" s="68"/>
    </row>
    <row r="24" customFormat="false" ht="20.1" hidden="false" customHeight="true" outlineLevel="0" collapsed="false">
      <c r="A24" s="78" t="n">
        <v>23</v>
      </c>
      <c r="B24" s="79"/>
      <c r="C24" s="62"/>
      <c r="D24" s="63"/>
      <c r="E24" s="64"/>
      <c r="F24" s="64"/>
      <c r="G24" s="65"/>
      <c r="H24" s="65"/>
      <c r="I24" s="66"/>
      <c r="J24" s="66"/>
      <c r="K24" s="67"/>
      <c r="L24" s="68"/>
    </row>
    <row r="25" customFormat="false" ht="20.1" hidden="false" customHeight="true" outlineLevel="0" collapsed="false">
      <c r="A25" s="78" t="n">
        <v>24</v>
      </c>
      <c r="B25" s="79"/>
      <c r="C25" s="62"/>
      <c r="D25" s="63"/>
      <c r="E25" s="64"/>
      <c r="F25" s="64"/>
      <c r="G25" s="65"/>
      <c r="H25" s="65"/>
      <c r="I25" s="66"/>
      <c r="J25" s="66"/>
      <c r="K25" s="67"/>
      <c r="L25" s="68"/>
    </row>
    <row r="26" customFormat="false" ht="20.1" hidden="false" customHeight="true" outlineLevel="0" collapsed="false">
      <c r="A26" s="78" t="n">
        <v>25</v>
      </c>
      <c r="B26" s="79"/>
      <c r="C26" s="62"/>
      <c r="D26" s="63"/>
      <c r="E26" s="64"/>
      <c r="F26" s="64"/>
      <c r="G26" s="65"/>
      <c r="H26" s="65"/>
      <c r="I26" s="66"/>
      <c r="J26" s="66"/>
      <c r="K26" s="67"/>
      <c r="L26" s="68"/>
    </row>
  </sheetData>
  <conditionalFormatting sqref="A5:L26;A2:A26">
    <cfRule type="expression" priority="2" aboveAverage="0" equalAverage="0" bottom="0" percent="0" rank="0" text="" dxfId="0">
      <formula>MOD(ROW(),2)</formula>
    </cfRule>
  </conditionalFormatting>
  <conditionalFormatting sqref="A5:L26;A2:A26">
    <cfRule type="expression" priority="3" aboveAverage="0" equalAverage="0" bottom="0" percent="0" rank="0" text="" dxfId="1">
      <formula>$E2=LARGE($E$2:$E$70,3)</formula>
    </cfRule>
    <cfRule type="expression" priority="4" aboveAverage="0" equalAverage="0" bottom="0" percent="0" rank="0" text="" dxfId="2">
      <formula>$E2=LARGE( $E$2:$E$70,2)</formula>
    </cfRule>
    <cfRule type="expression" priority="5" aboveAverage="0" equalAverage="0" bottom="0" percent="0" rank="0" text="" dxfId="3">
      <formula>$E2=LARGE($E$2:$E$70,1)</formula>
    </cfRule>
  </conditionalFormatting>
  <conditionalFormatting sqref="B3:L3;B2:C2;E2:L2">
    <cfRule type="expression" priority="6" aboveAverage="0" equalAverage="0" bottom="0" percent="0" rank="0" text="" dxfId="4">
      <formula>MOD(ROW(),2)</formula>
    </cfRule>
  </conditionalFormatting>
  <conditionalFormatting sqref="B2:L3">
    <cfRule type="expression" priority="7" aboveAverage="0" equalAverage="0" bottom="0" percent="0" rank="0" text="" dxfId="5">
      <formula>$E2=LARGE($E$2:$E$70,3)</formula>
    </cfRule>
    <cfRule type="expression" priority="8" aboveAverage="0" equalAverage="0" bottom="0" percent="0" rank="0" text="" dxfId="6">
      <formula>$E2=LARGE($E$2:$E$70,2)</formula>
    </cfRule>
    <cfRule type="expression" priority="9" aboveAverage="0" equalAverage="0" bottom="0" percent="0" rank="0" text="" dxfId="7">
      <formula>$E2=LARGE($E$2:$E$70,1)</formula>
    </cfRule>
  </conditionalFormatting>
  <conditionalFormatting sqref="B4:L4">
    <cfRule type="expression" priority="10" aboveAverage="0" equalAverage="0" bottom="0" percent="0" rank="0" text="" dxfId="4">
      <formula>MOD(ROW(),2)</formula>
    </cfRule>
  </conditionalFormatting>
  <conditionalFormatting sqref="B4:L4">
    <cfRule type="expression" priority="11" aboveAverage="0" equalAverage="0" bottom="0" percent="0" rank="0" text="" dxfId="5">
      <formula>$E4=LARGE($E$2:$E$70,3)</formula>
    </cfRule>
    <cfRule type="expression" priority="12" aboveAverage="0" equalAverage="0" bottom="0" percent="0" rank="0" text="" dxfId="6">
      <formula>$E4=LARGE($E$2:$E$70,2)</formula>
    </cfRule>
    <cfRule type="expression" priority="13" aboveAverage="0" equalAverage="0" bottom="0" percent="0" rank="0" text="" dxfId="7">
      <formula>$E4=LARGE($E$2:$E$70,1)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7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" activeCellId="0" sqref="H1"/>
    </sheetView>
  </sheetViews>
  <sheetFormatPr defaultRowHeight="13.8"/>
  <cols>
    <col collapsed="false" hidden="false" max="1" min="1" style="0" width="17.4234693877551"/>
    <col collapsed="false" hidden="false" max="2" min="2" style="0" width="17.1428571428571"/>
    <col collapsed="false" hidden="false" max="3" min="3" style="0" width="17.7091836734694"/>
    <col collapsed="false" hidden="false" max="7" min="4" style="0" width="10.7295918367347"/>
    <col collapsed="false" hidden="false" max="8" min="8" style="0" width="11.4183673469388"/>
    <col collapsed="false" hidden="false" max="1025" min="9" style="0" width="10.7295918367347"/>
  </cols>
  <sheetData>
    <row r="1" customFormat="false" ht="13.8" hidden="false" customHeight="false" outlineLevel="0" collapsed="false">
      <c r="A1" s="11" t="s">
        <v>26</v>
      </c>
      <c r="B1" s="11" t="s">
        <v>27</v>
      </c>
      <c r="C1" s="11" t="s">
        <v>28</v>
      </c>
      <c r="F1" s="82"/>
      <c r="G1" s="82"/>
    </row>
    <row r="2" customFormat="false" ht="13.8" hidden="false" customHeight="false" outlineLevel="0" collapsed="false">
      <c r="B2" s="11"/>
      <c r="C2" s="11"/>
    </row>
    <row r="3" customFormat="false" ht="13.8" hidden="false" customHeight="false" outlineLevel="0" collapsed="false">
      <c r="A3" s="11" t="s">
        <v>3</v>
      </c>
      <c r="B3" s="11" t="s">
        <v>29</v>
      </c>
      <c r="C3" s="11" t="s">
        <v>30</v>
      </c>
    </row>
    <row r="4" customFormat="false" ht="13.8" hidden="false" customHeight="false" outlineLevel="0" collapsed="false">
      <c r="A4" s="11" t="s">
        <v>0</v>
      </c>
      <c r="B4" s="11" t="s">
        <v>31</v>
      </c>
      <c r="C4" s="11" t="s">
        <v>32</v>
      </c>
    </row>
    <row r="5" customFormat="false" ht="13.8" hidden="false" customHeight="false" outlineLevel="0" collapsed="false">
      <c r="A5" s="11" t="s">
        <v>1</v>
      </c>
      <c r="B5" s="11" t="s">
        <v>33</v>
      </c>
      <c r="C5" s="11" t="s">
        <v>34</v>
      </c>
    </row>
    <row r="6" customFormat="false" ht="13.8" hidden="false" customHeight="false" outlineLevel="0" collapsed="false">
      <c r="A6" s="11" t="s">
        <v>2</v>
      </c>
      <c r="B6" s="11" t="s">
        <v>35</v>
      </c>
      <c r="C6" s="11" t="s">
        <v>36</v>
      </c>
    </row>
    <row r="7" customFormat="false" ht="13.8" hidden="false" customHeight="false" outlineLevel="0" collapsed="false">
      <c r="B7" s="11" t="s">
        <v>37</v>
      </c>
    </row>
  </sheetData>
  <mergeCells count="1">
    <mergeCell ref="F1:G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LibreOffice/4.2.8.2$Windows_x86 LibreOffice_project/48d50dbfc06349262c9d50868e5c1f630a573ebd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2017-07-20T06:29:03Z</dcterms:created>
  <dc:creator>stephane bouttier</dc:creator>
  <dc:language>fr-FR</dc:language>
  <cp:lastModifiedBy>stephane bouttier</cp:lastModifiedBy>
  <dcterms:modified xsi:type="dcterms:W3CDTF">2018-07-18T16:00:48Z</dcterms:modified>
  <cp:revision>0</cp:revision>
</cp:coreProperties>
</file>