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SOUMARE Mamadou 16-02-2019" sheetId="2" r:id="rId1"/>
    <sheet name="Feuil1" sheetId="1" r:id="rId2"/>
  </sheets>
  <externalReferences>
    <externalReference r:id="rId3"/>
  </externalReferenc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6" i="2" l="1"/>
  <c r="I15" i="2"/>
  <c r="I23" i="2"/>
  <c r="A17" i="2" l="1"/>
  <c r="A18" i="2" s="1"/>
  <c r="A19" i="2" s="1"/>
  <c r="A20" i="2" s="1"/>
  <c r="A21" i="2" s="1"/>
  <c r="A22" i="2" s="1"/>
  <c r="A23" i="2" s="1"/>
  <c r="A16" i="2"/>
  <c r="I169" i="2" l="1"/>
  <c r="I168" i="2"/>
  <c r="I133" i="2"/>
  <c r="I135" i="2" s="1"/>
  <c r="I120" i="2"/>
  <c r="I155" i="2" s="1"/>
  <c r="I97" i="2"/>
  <c r="I96" i="2"/>
  <c r="I98" i="2" s="1"/>
  <c r="I85" i="2"/>
  <c r="I122" i="2" s="1"/>
  <c r="I157" i="2" s="1"/>
  <c r="I83" i="2"/>
  <c r="N60" i="2"/>
  <c r="N97" i="2" s="1"/>
  <c r="I59" i="2"/>
  <c r="I61" i="2" s="1"/>
  <c r="I48" i="2"/>
  <c r="K46" i="2"/>
  <c r="K83" i="2" s="1"/>
  <c r="K120" i="2" s="1"/>
  <c r="K155" i="2" s="1"/>
  <c r="I46" i="2"/>
  <c r="I45" i="2"/>
  <c r="I82" i="2" s="1"/>
  <c r="I119" i="2" s="1"/>
  <c r="I154" i="2" s="1"/>
  <c r="O23" i="2"/>
  <c r="P23" i="2" s="1"/>
  <c r="A10" i="2"/>
  <c r="A11" i="2" s="1"/>
  <c r="I3" i="2"/>
  <c r="I121" i="2" s="1"/>
  <c r="I156" i="2" s="1"/>
  <c r="C3" i="2"/>
  <c r="C47" i="2" s="1"/>
  <c r="C84" i="2" s="1"/>
  <c r="C121" i="2" s="1"/>
  <c r="C156" i="2" s="1"/>
  <c r="I47" i="2" l="1"/>
  <c r="O60" i="2"/>
  <c r="P60" i="2" s="1"/>
  <c r="I170" i="2"/>
  <c r="I24" i="2"/>
  <c r="N134" i="2"/>
  <c r="O97" i="2"/>
  <c r="P97" i="2" s="1"/>
  <c r="A8" i="2"/>
  <c r="A12" i="2"/>
  <c r="A13" i="2" s="1"/>
  <c r="A14" i="2" s="1"/>
  <c r="A15" i="2" s="1"/>
  <c r="I84" i="2"/>
  <c r="A54" i="2" l="1"/>
  <c r="A55" i="2" s="1"/>
  <c r="A56" i="2" s="1"/>
  <c r="A57" i="2" s="1"/>
  <c r="A58" i="2" s="1"/>
  <c r="A59" i="2" s="1"/>
  <c r="A60" i="2" s="1"/>
  <c r="A91" i="2" s="1"/>
  <c r="I28" i="2"/>
  <c r="O134" i="2"/>
  <c r="P134" i="2" s="1"/>
  <c r="N169" i="2"/>
  <c r="O169" i="2" s="1"/>
  <c r="P169" i="2" s="1"/>
  <c r="A52" i="2"/>
  <c r="A92" i="2" l="1"/>
  <c r="A93" i="2" s="1"/>
  <c r="A94" i="2" s="1"/>
  <c r="A95" i="2" s="1"/>
  <c r="A96" i="2" s="1"/>
  <c r="A97" i="2" s="1"/>
  <c r="A128" i="2" s="1"/>
  <c r="A89" i="2"/>
  <c r="A126" i="2" l="1"/>
  <c r="A129" i="2"/>
  <c r="A130" i="2" s="1"/>
  <c r="A131" i="2" s="1"/>
  <c r="A132" i="2" s="1"/>
  <c r="A133" i="2" s="1"/>
  <c r="A134" i="2" s="1"/>
  <c r="A163" i="2" s="1"/>
  <c r="A161" i="2" l="1"/>
  <c r="A164" i="2"/>
  <c r="A165" i="2" s="1"/>
  <c r="A166" i="2" s="1"/>
  <c r="A167" i="2" s="1"/>
  <c r="A168" i="2" s="1"/>
  <c r="A169" i="2" s="1"/>
</calcChain>
</file>

<file path=xl/sharedStrings.xml><?xml version="1.0" encoding="utf-8"?>
<sst xmlns="http://schemas.openxmlformats.org/spreadsheetml/2006/main" count="206" uniqueCount="34">
  <si>
    <t>Nom du salarié :</t>
  </si>
  <si>
    <t>SOUMARE Mamadou</t>
  </si>
  <si>
    <t>date d'entrée:</t>
  </si>
  <si>
    <t>Horaire mensuel (cts):</t>
  </si>
  <si>
    <t xml:space="preserve">MOIS DE : </t>
  </si>
  <si>
    <t>Horaire hebdomadaire (cts):</t>
  </si>
  <si>
    <t>N° de matricule :</t>
  </si>
  <si>
    <t>FEUILLE  HEBDOMADAIRE</t>
  </si>
  <si>
    <t xml:space="preserve"> </t>
  </si>
  <si>
    <t>Absence</t>
  </si>
  <si>
    <t>Nom du chantier</t>
  </si>
  <si>
    <t>adresse du chantier</t>
  </si>
  <si>
    <t>fréquence</t>
  </si>
  <si>
    <t>Durée de la prestation cts</t>
  </si>
  <si>
    <t>Nbr et Nom Intervenants</t>
  </si>
  <si>
    <t>temps pour le salarié cts</t>
  </si>
  <si>
    <t>Horaire de début  mn</t>
  </si>
  <si>
    <t>Horaire de fin mn</t>
  </si>
  <si>
    <t>clef ou code</t>
  </si>
  <si>
    <t>repos</t>
  </si>
  <si>
    <t>chaque lundi</t>
  </si>
  <si>
    <t>chaque mardi</t>
  </si>
  <si>
    <t>chaque mercredi</t>
  </si>
  <si>
    <t>chaque jeudi</t>
  </si>
  <si>
    <t>chaque vendredi</t>
  </si>
  <si>
    <t>centre leclerc magasin</t>
  </si>
  <si>
    <t>rue du 8 mai 1945  95340 Persan</t>
  </si>
  <si>
    <t>chaque samedi</t>
  </si>
  <si>
    <t>6h00</t>
  </si>
  <si>
    <t>9h00</t>
  </si>
  <si>
    <t>rue du 8 mai 1945 95340 persan</t>
  </si>
  <si>
    <t>dimanche ts les 15 jours (semaine impaire)</t>
  </si>
  <si>
    <t>passage les</t>
  </si>
  <si>
    <t>Total hebdomadaire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</si>
</sst>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EE3C0000]ddd\ dd\ mmm\ yyyy"/>
    <numFmt numFmtId="165" formatCode="[$-40C]mmmm\-yy;@"/>
    <numFmt numFmtId="166" formatCode="0.00;[Red]0.00"/>
    <numFmt numFmtId="167" formatCode="[$-F800]dddd\,\ mmmm\ dd\,\ yyyy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Calibri"/>
      <family val="2"/>
    </font>
    <font>
      <sz val="8"/>
      <name val="Calibri"/>
      <family val="2"/>
    </font>
    <font>
      <u/>
      <sz val="8"/>
      <name val="Calibri"/>
      <family val="2"/>
    </font>
    <font>
      <sz val="10"/>
      <name val="Calibri"/>
      <family val="2"/>
    </font>
    <font>
      <b/>
      <u/>
      <sz val="8"/>
      <name val="Calibri"/>
      <family val="2"/>
    </font>
    <font>
      <b/>
      <i/>
      <u/>
      <sz val="8"/>
      <color rgb="FFFF0000"/>
      <name val="Calibri"/>
      <family val="2"/>
      <scheme val="minor"/>
    </font>
    <font>
      <b/>
      <sz val="10"/>
      <name val="Calibri"/>
      <family val="2"/>
    </font>
    <font>
      <b/>
      <sz val="8"/>
      <color theme="0"/>
      <name val="Calibri"/>
      <family val="2"/>
    </font>
    <font>
      <b/>
      <i/>
      <sz val="8"/>
      <name val="Calibri"/>
      <family val="2"/>
    </font>
    <font>
      <b/>
      <sz val="8"/>
      <name val="Calibri"/>
      <family val="2"/>
      <scheme val="minor"/>
    </font>
    <font>
      <b/>
      <i/>
      <sz val="8"/>
      <color rgb="FFFF0000"/>
      <name val="Calibri"/>
      <family val="2"/>
      <scheme val="minor"/>
    </font>
    <font>
      <sz val="8"/>
      <color theme="0"/>
      <name val="Calibri"/>
      <family val="2"/>
    </font>
    <font>
      <b/>
      <sz val="9"/>
      <name val="Calibri"/>
      <family val="2"/>
    </font>
    <font>
      <b/>
      <sz val="8"/>
      <color rgb="FFFF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lightUp">
        <bgColor theme="0" tint="-0.249977111117893"/>
      </patternFill>
    </fill>
    <fill>
      <patternFill patternType="lightUp"/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lightGray"/>
    </fill>
    <fill>
      <patternFill patternType="solid">
        <fgColor rgb="FFFFFF00"/>
        <bgColor indexed="64"/>
      </patternFill>
    </fill>
    <fill>
      <patternFill patternType="lightUp">
        <bgColor theme="0" tint="-0.14996795556505021"/>
      </patternFill>
    </fill>
    <fill>
      <patternFill patternType="lightUp">
        <bgColor rgb="FFFFFF00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8">
    <xf numFmtId="0" fontId="0" fillId="0" borderId="0" xfId="0"/>
    <xf numFmtId="164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3" fillId="0" borderId="0" xfId="1" applyFont="1" applyAlignment="1">
      <alignment vertical="top" wrapText="1"/>
    </xf>
    <xf numFmtId="0" fontId="3" fillId="0" borderId="0" xfId="1" applyFont="1" applyAlignment="1">
      <alignment vertical="top"/>
    </xf>
    <xf numFmtId="0" fontId="4" fillId="0" borderId="0" xfId="1" applyFont="1" applyAlignment="1">
      <alignment vertical="top"/>
    </xf>
    <xf numFmtId="2" fontId="2" fillId="0" borderId="0" xfId="1" applyNumberFormat="1" applyFont="1" applyAlignment="1">
      <alignment vertical="top"/>
    </xf>
    <xf numFmtId="0" fontId="5" fillId="0" borderId="0" xfId="1" applyFont="1" applyAlignment="1">
      <alignment vertical="top"/>
    </xf>
    <xf numFmtId="0" fontId="1" fillId="0" borderId="0" xfId="1"/>
    <xf numFmtId="0" fontId="3" fillId="2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left" vertical="center"/>
    </xf>
    <xf numFmtId="0" fontId="6" fillId="0" borderId="0" xfId="1" applyFont="1" applyAlignment="1">
      <alignment vertical="top" wrapText="1"/>
    </xf>
    <xf numFmtId="2" fontId="3" fillId="0" borderId="0" xfId="1" applyNumberFormat="1" applyFont="1" applyAlignment="1">
      <alignment horizontal="left" vertical="top"/>
    </xf>
    <xf numFmtId="0" fontId="7" fillId="0" borderId="0" xfId="1" applyFont="1" applyAlignment="1">
      <alignment horizontal="left" vertical="center"/>
    </xf>
    <xf numFmtId="0" fontId="6" fillId="0" borderId="0" xfId="1" applyFont="1" applyAlignment="1">
      <alignment vertical="top"/>
    </xf>
    <xf numFmtId="165" fontId="8" fillId="0" borderId="0" xfId="1" applyNumberFormat="1" applyFont="1" applyAlignment="1">
      <alignment horizontal="center" vertical="top"/>
    </xf>
    <xf numFmtId="0" fontId="2" fillId="3" borderId="1" xfId="1" applyFont="1" applyFill="1" applyBorder="1" applyAlignment="1">
      <alignment horizontal="left" vertical="center"/>
    </xf>
    <xf numFmtId="0" fontId="3" fillId="4" borderId="1" xfId="1" applyFont="1" applyFill="1" applyBorder="1" applyAlignment="1">
      <alignment horizontal="left" vertical="center"/>
    </xf>
    <xf numFmtId="0" fontId="3" fillId="0" borderId="0" xfId="1" applyFont="1" applyAlignment="1">
      <alignment horizontal="left" vertical="top"/>
    </xf>
    <xf numFmtId="2" fontId="3" fillId="0" borderId="0" xfId="1" applyNumberFormat="1" applyFont="1" applyAlignment="1">
      <alignment vertical="top"/>
    </xf>
    <xf numFmtId="164" fontId="3" fillId="0" borderId="0" xfId="1" applyNumberFormat="1" applyFont="1" applyAlignment="1">
      <alignment horizontal="left" vertical="top"/>
    </xf>
    <xf numFmtId="164" fontId="3" fillId="6" borderId="9" xfId="1" applyNumberFormat="1" applyFont="1" applyFill="1" applyBorder="1" applyAlignment="1">
      <alignment horizontal="left" vertical="top"/>
    </xf>
    <xf numFmtId="0" fontId="2" fillId="6" borderId="9" xfId="1" applyFont="1" applyFill="1" applyBorder="1" applyAlignment="1">
      <alignment vertical="top"/>
    </xf>
    <xf numFmtId="0" fontId="2" fillId="6" borderId="9" xfId="1" applyFont="1" applyFill="1" applyBorder="1" applyAlignment="1">
      <alignment horizontal="left" vertical="top" wrapText="1"/>
    </xf>
    <xf numFmtId="2" fontId="2" fillId="6" borderId="9" xfId="1" applyNumberFormat="1" applyFont="1" applyFill="1" applyBorder="1" applyAlignment="1">
      <alignment horizontal="center" vertical="top" wrapText="1"/>
    </xf>
    <xf numFmtId="0" fontId="3" fillId="6" borderId="9" xfId="1" applyFont="1" applyFill="1" applyBorder="1" applyAlignment="1">
      <alignment horizontal="center" vertical="top" wrapText="1"/>
    </xf>
    <xf numFmtId="0" fontId="2" fillId="6" borderId="9" xfId="1" applyFont="1" applyFill="1" applyBorder="1" applyAlignment="1">
      <alignment horizontal="center" vertical="top"/>
    </xf>
    <xf numFmtId="0" fontId="1" fillId="0" borderId="0" xfId="1" applyAlignment="1">
      <alignment vertical="top"/>
    </xf>
    <xf numFmtId="0" fontId="1" fillId="7" borderId="10" xfId="1" applyFill="1" applyBorder="1"/>
    <xf numFmtId="164" fontId="3" fillId="0" borderId="1" xfId="1" applyNumberFormat="1" applyFont="1" applyBorder="1" applyAlignment="1">
      <alignment horizontal="left" vertical="top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top" wrapText="1"/>
    </xf>
    <xf numFmtId="2" fontId="2" fillId="0" borderId="1" xfId="1" applyNumberFormat="1" applyFont="1" applyBorder="1" applyAlignment="1">
      <alignment horizontal="center" vertical="top" wrapText="1"/>
    </xf>
    <xf numFmtId="0" fontId="2" fillId="0" borderId="1" xfId="1" applyFont="1" applyBorder="1" applyAlignment="1">
      <alignment horizontal="center" vertical="top"/>
    </xf>
    <xf numFmtId="0" fontId="3" fillId="0" borderId="1" xfId="1" applyFont="1" applyBorder="1" applyAlignment="1">
      <alignment horizontal="center" vertical="top"/>
    </xf>
    <xf numFmtId="164" fontId="3" fillId="6" borderId="1" xfId="1" applyNumberFormat="1" applyFont="1" applyFill="1" applyBorder="1" applyAlignment="1">
      <alignment horizontal="left" vertical="top"/>
    </xf>
    <xf numFmtId="0" fontId="2" fillId="6" borderId="1" xfId="1" applyFont="1" applyFill="1" applyBorder="1" applyAlignment="1">
      <alignment vertical="top"/>
    </xf>
    <xf numFmtId="0" fontId="2" fillId="6" borderId="1" xfId="1" applyFont="1" applyFill="1" applyBorder="1" applyAlignment="1">
      <alignment horizontal="left" vertical="top" wrapText="1"/>
    </xf>
    <xf numFmtId="0" fontId="2" fillId="6" borderId="1" xfId="1" applyFont="1" applyFill="1" applyBorder="1" applyAlignment="1">
      <alignment horizontal="center" vertical="top"/>
    </xf>
    <xf numFmtId="0" fontId="3" fillId="6" borderId="1" xfId="1" applyFont="1" applyFill="1" applyBorder="1" applyAlignment="1">
      <alignment horizontal="left" vertical="top" wrapText="1"/>
    </xf>
    <xf numFmtId="0" fontId="3" fillId="6" borderId="1" xfId="1" applyFont="1" applyFill="1" applyBorder="1" applyAlignment="1">
      <alignment horizontal="center" vertical="top" wrapText="1"/>
    </xf>
    <xf numFmtId="0" fontId="2" fillId="0" borderId="11" xfId="1" applyFont="1" applyBorder="1" applyAlignment="1">
      <alignment horizontal="left" vertical="top" wrapText="1"/>
    </xf>
    <xf numFmtId="0" fontId="2" fillId="0" borderId="11" xfId="1" applyFont="1" applyBorder="1" applyAlignment="1">
      <alignment horizontal="center" vertical="top" wrapText="1"/>
    </xf>
    <xf numFmtId="166" fontId="2" fillId="0" borderId="1" xfId="1" applyNumberFormat="1" applyFont="1" applyBorder="1" applyAlignment="1">
      <alignment horizontal="center" vertical="top"/>
    </xf>
    <xf numFmtId="0" fontId="2" fillId="0" borderId="1" xfId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top" wrapText="1"/>
    </xf>
    <xf numFmtId="2" fontId="11" fillId="0" borderId="1" xfId="1" applyNumberFormat="1" applyFont="1" applyBorder="1" applyAlignment="1">
      <alignment horizontal="center" vertical="top"/>
    </xf>
    <xf numFmtId="164" fontId="3" fillId="8" borderId="5" xfId="1" applyNumberFormat="1" applyFont="1" applyFill="1" applyBorder="1" applyAlignment="1">
      <alignment horizontal="left" vertical="top"/>
    </xf>
    <xf numFmtId="0" fontId="2" fillId="8" borderId="5" xfId="1" applyFont="1" applyFill="1" applyBorder="1" applyAlignment="1">
      <alignment vertical="top"/>
    </xf>
    <xf numFmtId="0" fontId="2" fillId="8" borderId="5" xfId="1" applyFont="1" applyFill="1" applyBorder="1" applyAlignment="1">
      <alignment horizontal="left" vertical="top"/>
    </xf>
    <xf numFmtId="0" fontId="2" fillId="8" borderId="5" xfId="1" applyFont="1" applyFill="1" applyBorder="1" applyAlignment="1">
      <alignment horizontal="left" vertical="top" wrapText="1"/>
    </xf>
    <xf numFmtId="2" fontId="2" fillId="8" borderId="5" xfId="1" applyNumberFormat="1" applyFont="1" applyFill="1" applyBorder="1" applyAlignment="1">
      <alignment horizontal="center" vertical="top" wrapText="1"/>
    </xf>
    <xf numFmtId="0" fontId="2" fillId="8" borderId="5" xfId="1" applyFont="1" applyFill="1" applyBorder="1" applyAlignment="1">
      <alignment horizontal="center" vertical="top"/>
    </xf>
    <xf numFmtId="0" fontId="3" fillId="8" borderId="5" xfId="1" applyFont="1" applyFill="1" applyBorder="1" applyAlignment="1">
      <alignment horizontal="center" vertical="top" wrapText="1"/>
    </xf>
    <xf numFmtId="0" fontId="12" fillId="0" borderId="0" xfId="1" applyFont="1" applyAlignment="1">
      <alignment horizontal="left" vertical="center"/>
    </xf>
    <xf numFmtId="167" fontId="7" fillId="8" borderId="0" xfId="1" applyNumberFormat="1" applyFont="1" applyFill="1" applyAlignment="1">
      <alignment horizontal="left" vertical="center"/>
    </xf>
    <xf numFmtId="0" fontId="3" fillId="0" borderId="0" xfId="1" applyFont="1" applyAlignment="1">
      <alignment horizontal="center" vertical="top"/>
    </xf>
    <xf numFmtId="2" fontId="2" fillId="0" borderId="5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top"/>
    </xf>
    <xf numFmtId="165" fontId="2" fillId="0" borderId="0" xfId="1" applyNumberFormat="1" applyFont="1" applyAlignment="1">
      <alignment horizontal="center" vertical="top"/>
    </xf>
    <xf numFmtId="0" fontId="2" fillId="9" borderId="1" xfId="1" applyFont="1" applyFill="1" applyBorder="1" applyAlignment="1">
      <alignment horizontal="left" vertical="center"/>
    </xf>
    <xf numFmtId="2" fontId="2" fillId="10" borderId="5" xfId="1" applyNumberFormat="1" applyFont="1" applyFill="1" applyBorder="1" applyAlignment="1">
      <alignment horizontal="center" vertical="top" wrapText="1"/>
    </xf>
    <xf numFmtId="165" fontId="14" fillId="0" borderId="0" xfId="1" applyNumberFormat="1" applyFont="1" applyAlignment="1">
      <alignment horizontal="center" vertical="top"/>
    </xf>
    <xf numFmtId="0" fontId="15" fillId="0" borderId="1" xfId="1" applyFont="1" applyBorder="1" applyAlignment="1">
      <alignment horizontal="center" vertical="center"/>
    </xf>
    <xf numFmtId="164" fontId="5" fillId="0" borderId="0" xfId="1" applyNumberFormat="1" applyFont="1" applyAlignment="1">
      <alignment vertical="top"/>
    </xf>
    <xf numFmtId="2" fontId="5" fillId="0" borderId="0" xfId="1" applyNumberFormat="1" applyFont="1" applyAlignment="1">
      <alignment vertical="top"/>
    </xf>
    <xf numFmtId="0" fontId="2" fillId="0" borderId="0" xfId="1" applyFont="1" applyAlignment="1">
      <alignment horizontal="center" vertical="top"/>
    </xf>
    <xf numFmtId="14" fontId="3" fillId="0" borderId="0" xfId="1" applyNumberFormat="1" applyFont="1" applyAlignment="1">
      <alignment horizontal="left" vertical="top"/>
    </xf>
    <xf numFmtId="164" fontId="9" fillId="5" borderId="2" xfId="1" applyNumberFormat="1" applyFont="1" applyFill="1" applyBorder="1" applyAlignment="1">
      <alignment horizontal="center" vertical="top" wrapText="1"/>
    </xf>
    <xf numFmtId="164" fontId="9" fillId="5" borderId="5" xfId="1" applyNumberFormat="1" applyFont="1" applyFill="1" applyBorder="1" applyAlignment="1">
      <alignment horizontal="center" vertical="top" wrapText="1"/>
    </xf>
    <xf numFmtId="0" fontId="9" fillId="5" borderId="2" xfId="1" applyFont="1" applyFill="1" applyBorder="1" applyAlignment="1">
      <alignment horizontal="center" vertical="center"/>
    </xf>
    <xf numFmtId="0" fontId="9" fillId="5" borderId="6" xfId="1" applyFont="1" applyFill="1" applyBorder="1" applyAlignment="1">
      <alignment horizontal="center" vertical="center"/>
    </xf>
    <xf numFmtId="0" fontId="9" fillId="5" borderId="2" xfId="1" applyFont="1" applyFill="1" applyBorder="1" applyAlignment="1">
      <alignment horizontal="center" vertical="top" wrapText="1"/>
    </xf>
    <xf numFmtId="0" fontId="9" fillId="5" borderId="6" xfId="1" applyFont="1" applyFill="1" applyBorder="1" applyAlignment="1">
      <alignment horizontal="center" vertical="top" wrapText="1"/>
    </xf>
    <xf numFmtId="2" fontId="9" fillId="5" borderId="2" xfId="1" applyNumberFormat="1" applyFont="1" applyFill="1" applyBorder="1" applyAlignment="1">
      <alignment horizontal="center" vertical="top" wrapText="1"/>
    </xf>
    <xf numFmtId="2" fontId="9" fillId="5" borderId="6" xfId="1" applyNumberFormat="1" applyFont="1" applyFill="1" applyBorder="1" applyAlignment="1">
      <alignment horizontal="center" vertical="top" wrapText="1"/>
    </xf>
    <xf numFmtId="0" fontId="9" fillId="5" borderId="3" xfId="1" applyFont="1" applyFill="1" applyBorder="1" applyAlignment="1">
      <alignment horizontal="center" vertical="top" wrapText="1"/>
    </xf>
    <xf numFmtId="0" fontId="9" fillId="5" borderId="4" xfId="1" applyFont="1" applyFill="1" applyBorder="1" applyAlignment="1">
      <alignment horizontal="center" vertical="top" wrapText="1"/>
    </xf>
    <xf numFmtId="0" fontId="9" fillId="5" borderId="7" xfId="1" applyFont="1" applyFill="1" applyBorder="1" applyAlignment="1">
      <alignment horizontal="center" vertical="top" wrapText="1"/>
    </xf>
    <xf numFmtId="0" fontId="9" fillId="5" borderId="8" xfId="1" applyFont="1" applyFill="1" applyBorder="1" applyAlignment="1">
      <alignment horizontal="center" vertical="top" wrapText="1"/>
    </xf>
    <xf numFmtId="0" fontId="13" fillId="5" borderId="12" xfId="1" applyFont="1" applyFill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/>
    </xf>
    <xf numFmtId="14" fontId="3" fillId="0" borderId="0" xfId="1" applyNumberFormat="1" applyFont="1" applyAlignment="1">
      <alignment horizontal="center" vertical="top"/>
    </xf>
    <xf numFmtId="0" fontId="9" fillId="5" borderId="5" xfId="1" applyFont="1" applyFill="1" applyBorder="1" applyAlignment="1">
      <alignment horizontal="center" vertical="center"/>
    </xf>
    <xf numFmtId="0" fontId="9" fillId="5" borderId="5" xfId="1" applyFont="1" applyFill="1" applyBorder="1" applyAlignment="1">
      <alignment horizontal="center" vertical="top" wrapText="1"/>
    </xf>
    <xf numFmtId="2" fontId="9" fillId="5" borderId="5" xfId="1" applyNumberFormat="1" applyFont="1" applyFill="1" applyBorder="1" applyAlignment="1">
      <alignment horizontal="center" vertical="top" wrapText="1"/>
    </xf>
    <xf numFmtId="0" fontId="9" fillId="5" borderId="12" xfId="1" applyFont="1" applyFill="1" applyBorder="1" applyAlignment="1">
      <alignment horizontal="center" vertical="top" wrapText="1"/>
    </xf>
    <xf numFmtId="0" fontId="9" fillId="5" borderId="13" xfId="1" applyFont="1" applyFill="1" applyBorder="1" applyAlignment="1">
      <alignment horizontal="center" vertical="top" wrapText="1"/>
    </xf>
  </cellXfs>
  <cellStyles count="2">
    <cellStyle name="Normal" xfId="0" builtinId="0"/>
    <cellStyle name="Normal 2 2 2" xfId="1"/>
  </cellStyles>
  <dxfs count="1">
    <dxf>
      <fill>
        <patternFill patternType="lightUp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95250</xdr:rowOff>
    </xdr:from>
    <xdr:to>
      <xdr:col>1</xdr:col>
      <xdr:colOff>269400</xdr:colOff>
      <xdr:row>6</xdr:row>
      <xdr:rowOff>23700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7407EA3-3597-4630-8BCD-C584EDAC200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95250"/>
          <a:ext cx="1260000" cy="900000"/>
        </a:xfrm>
        <a:prstGeom prst="rect">
          <a:avLst/>
        </a:prstGeom>
      </xdr:spPr>
    </xdr:pic>
    <xdr:clientData/>
  </xdr:twoCellAnchor>
  <xdr:oneCellAnchor>
    <xdr:from>
      <xdr:col>0</xdr:col>
      <xdr:colOff>85725</xdr:colOff>
      <xdr:row>44</xdr:row>
      <xdr:rowOff>9525</xdr:rowOff>
    </xdr:from>
    <xdr:ext cx="1260000" cy="900000"/>
    <xdr:pic>
      <xdr:nvPicPr>
        <xdr:cNvPr id="3" name="Image 2">
          <a:extLst>
            <a:ext uri="{FF2B5EF4-FFF2-40B4-BE49-F238E27FC236}">
              <a16:creationId xmlns="" xmlns:a16="http://schemas.microsoft.com/office/drawing/2014/main" id="{D7B435F0-496A-44C2-86B6-6D9BBD025E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7381875"/>
          <a:ext cx="1260000" cy="900000"/>
        </a:xfrm>
        <a:prstGeom prst="rect">
          <a:avLst/>
        </a:prstGeom>
      </xdr:spPr>
    </xdr:pic>
    <xdr:clientData/>
  </xdr:oneCellAnchor>
  <xdr:oneCellAnchor>
    <xdr:from>
      <xdr:col>0</xdr:col>
      <xdr:colOff>85725</xdr:colOff>
      <xdr:row>81</xdr:row>
      <xdr:rowOff>95250</xdr:rowOff>
    </xdr:from>
    <xdr:ext cx="1260000" cy="900000"/>
    <xdr:pic>
      <xdr:nvPicPr>
        <xdr:cNvPr id="4" name="Image 3">
          <a:extLst>
            <a:ext uri="{FF2B5EF4-FFF2-40B4-BE49-F238E27FC236}">
              <a16:creationId xmlns="" xmlns:a16="http://schemas.microsoft.com/office/drawing/2014/main" id="{98D01F4D-EF43-4ED4-838F-1A95FF0E145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14839950"/>
          <a:ext cx="1260000" cy="900000"/>
        </a:xfrm>
        <a:prstGeom prst="rect">
          <a:avLst/>
        </a:prstGeom>
      </xdr:spPr>
    </xdr:pic>
    <xdr:clientData/>
  </xdr:oneCellAnchor>
  <xdr:oneCellAnchor>
    <xdr:from>
      <xdr:col>0</xdr:col>
      <xdr:colOff>85725</xdr:colOff>
      <xdr:row>118</xdr:row>
      <xdr:rowOff>95250</xdr:rowOff>
    </xdr:from>
    <xdr:ext cx="1260000" cy="900000"/>
    <xdr:pic>
      <xdr:nvPicPr>
        <xdr:cNvPr id="5" name="Image 4">
          <a:extLst>
            <a:ext uri="{FF2B5EF4-FFF2-40B4-BE49-F238E27FC236}">
              <a16:creationId xmlns="" xmlns:a16="http://schemas.microsoft.com/office/drawing/2014/main" id="{60FE2D87-91FB-4F64-BD8B-5AD679FD206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2231350"/>
          <a:ext cx="1260000" cy="900000"/>
        </a:xfrm>
        <a:prstGeom prst="rect">
          <a:avLst/>
        </a:prstGeom>
      </xdr:spPr>
    </xdr:pic>
    <xdr:clientData/>
  </xdr:oneCellAnchor>
  <xdr:oneCellAnchor>
    <xdr:from>
      <xdr:col>0</xdr:col>
      <xdr:colOff>85725</xdr:colOff>
      <xdr:row>153</xdr:row>
      <xdr:rowOff>95250</xdr:rowOff>
    </xdr:from>
    <xdr:ext cx="1260000" cy="900000"/>
    <xdr:pic>
      <xdr:nvPicPr>
        <xdr:cNvPr id="6" name="Image 5">
          <a:extLst>
            <a:ext uri="{FF2B5EF4-FFF2-40B4-BE49-F238E27FC236}">
              <a16:creationId xmlns="" xmlns:a16="http://schemas.microsoft.com/office/drawing/2014/main" id="{3760B220-1CFA-41E6-A28C-6829FE86696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9517975"/>
          <a:ext cx="1260000" cy="90000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ection/EMPLOYES%204%20ET%20PLANNING%20HEBDOMADAIRE/PLANNING%20HEBDOMADAIRE%20ANNEE%202019/03%20plannings%20hebdomadaire%20%20MARS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leur des onglets"/>
      <sheetName val="Modele"/>
      <sheetName val="PLANNING DE BASE"/>
      <sheetName val="AMAURY Florence"/>
      <sheetName val="AMIAN Konan"/>
      <sheetName val="BARRIERE Margot"/>
      <sheetName val="BARROIS Anne-Marie"/>
      <sheetName val="CANU Elisabeth"/>
      <sheetName val="BECK Francine"/>
      <sheetName val="BERTRAND Valérie"/>
      <sheetName val="BOISADAN Laurent"/>
      <sheetName val="BOULON Marion"/>
      <sheetName val="CANU Elisabet"/>
      <sheetName val="CENS Daniel"/>
      <sheetName val="COUDRAY Christelle 01-02-19"/>
      <sheetName val="DEMBELE Soungoutou"/>
      <sheetName val="DIA Racine Nouveau "/>
      <sheetName val="DOS SANTOS MARTINS Maria"/>
      <sheetName val="DOS SANTOS MOREIRA Rui"/>
      <sheetName val="DRAME Mariatou"/>
      <sheetName val="DUCELLIER Martine"/>
      <sheetName val="DUPUIS Joël "/>
      <sheetName val="DUPUIS Nadège "/>
      <sheetName val="FALAISE Tania"/>
      <sheetName val="FICHEUX Maria Odete"/>
      <sheetName val="GORQUAJ Sabrije"/>
      <sheetName val="GROGNET Katia  14-11"/>
      <sheetName val="GUELE KOFOLA"/>
      <sheetName val="HABRAN Nathalie 08-02-19"/>
      <sheetName val="HALLOUIN Béatrice  "/>
      <sheetName val="HARVUS Chantal"/>
      <sheetName val="HEMMAZ Fadela"/>
      <sheetName val="HUARD  Annie"/>
      <sheetName val="HUARD Mélody "/>
      <sheetName val="HUYARD Sylvie"/>
      <sheetName val="JOUNIAUX Fanny"/>
      <sheetName val="KANOUTE Bintou"/>
      <sheetName val="KOUAKOU Aménan"/>
      <sheetName val="KOWALSKY Josépha"/>
      <sheetName val="LEBRETON Dimitri"/>
      <sheetName val="LETERRIBLE ALEXANDRE"/>
      <sheetName val="MAGNE Brigitte "/>
      <sheetName val="MARRIER Angela"/>
      <sheetName val="MENDES SEMEDO DEOLINDA"/>
      <sheetName val="MENDES TAVARES"/>
      <sheetName val="MESTDAG Ghislaine"/>
      <sheetName val="MOREAU André  "/>
      <sheetName val="NDONGO Yaya"/>
      <sheetName val="OUDINA Abdennouri"/>
      <sheetName val="PERTHUS Vimalamary "/>
      <sheetName val="PETREMANT Laura"/>
      <sheetName val="PIETRZYK Edyta"/>
      <sheetName val="PIGACHE Jacqueline"/>
      <sheetName val="PILARSKI Mylène"/>
      <sheetName val="PINEL Béatrice"/>
      <sheetName val="PIOT Sylvie "/>
      <sheetName val="RABOTTIN Catherine"/>
      <sheetName val="RABOTTIN Florent"/>
      <sheetName val="RAMOS Antoine"/>
      <sheetName val="ROCK Sandra"/>
      <sheetName val="ROPP Michelle "/>
      <sheetName val="SAIDI Akila"/>
      <sheetName val="SAMASSI Mariame"/>
      <sheetName val="SAMBOU Mariama"/>
      <sheetName val="SEVENOU Françoise"/>
      <sheetName val="SOUMARE Fode 24-09"/>
      <sheetName val="SOUMARE Hada"/>
      <sheetName val="SOUMARE Mamadou 16-02-2019"/>
      <sheetName val="SYLLA Iboun abbas"/>
      <sheetName val="SZWAICER Manon"/>
      <sheetName val="TAGOURTI Laila 01-03"/>
      <sheetName val="THAYE Mélanie "/>
      <sheetName val="VICENTE RAMOS Paulo"/>
      <sheetName val="VILLAUME Nadia"/>
      <sheetName val="YIYA-MOSHI Clarisse"/>
      <sheetName val="BEAUVAIS GUEL"/>
    </sheetNames>
    <sheetDataSet>
      <sheetData sheetId="0"/>
      <sheetData sheetId="1"/>
      <sheetData sheetId="2">
        <row r="3">
          <cell r="D3">
            <v>43525</v>
          </cell>
        </row>
        <row r="8">
          <cell r="A8">
            <v>43521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194"/>
  <sheetViews>
    <sheetView tabSelected="1" showWhiteSpace="0" topLeftCell="A7" zoomScaleNormal="100" zoomScaleSheetLayoutView="100" workbookViewId="0">
      <selection activeCell="N17" sqref="N17"/>
    </sheetView>
  </sheetViews>
  <sheetFormatPr baseColWidth="10" defaultColWidth="11.42578125" defaultRowHeight="12.75" x14ac:dyDescent="0.2"/>
  <cols>
    <col min="1" max="1" width="16.140625" style="64" customWidth="1"/>
    <col min="2" max="2" width="9.85546875" style="7" customWidth="1"/>
    <col min="3" max="3" width="20.7109375" style="7" customWidth="1"/>
    <col min="4" max="4" width="15.42578125" style="7" customWidth="1"/>
    <col min="5" max="5" width="13.140625" style="7" customWidth="1"/>
    <col min="6" max="6" width="9.5703125" style="7" customWidth="1"/>
    <col min="7" max="7" width="3.85546875" style="7" customWidth="1"/>
    <col min="8" max="8" width="15.28515625" style="7" customWidth="1"/>
    <col min="9" max="9" width="12.85546875" style="65" customWidth="1"/>
    <col min="10" max="10" width="8.140625" style="7" customWidth="1"/>
    <col min="11" max="11" width="8" style="8" customWidth="1"/>
    <col min="12" max="12" width="6.140625" style="8" customWidth="1"/>
    <col min="13" max="13" width="11.42578125" style="8"/>
    <col min="14" max="14" width="19.85546875" style="8" bestFit="1" customWidth="1"/>
    <col min="15" max="15" width="20" style="8" customWidth="1"/>
    <col min="16" max="16" width="19.42578125" style="8" bestFit="1" customWidth="1"/>
    <col min="17" max="16384" width="11.42578125" style="8"/>
  </cols>
  <sheetData>
    <row r="1" spans="1:15" x14ac:dyDescent="0.2">
      <c r="A1" s="1"/>
      <c r="B1" s="2"/>
      <c r="C1" s="3"/>
      <c r="D1" s="4"/>
      <c r="E1" s="4"/>
      <c r="F1" s="4"/>
      <c r="G1" s="5" t="s">
        <v>0</v>
      </c>
      <c r="H1" s="2"/>
      <c r="I1" s="6" t="s">
        <v>1</v>
      </c>
      <c r="K1" s="4" t="s">
        <v>2</v>
      </c>
      <c r="N1" s="9"/>
      <c r="O1" s="10"/>
    </row>
    <row r="2" spans="1:15" x14ac:dyDescent="0.2">
      <c r="A2" s="1"/>
      <c r="B2" s="2"/>
      <c r="C2" s="11"/>
      <c r="D2" s="4"/>
      <c r="E2" s="4"/>
      <c r="F2" s="4"/>
      <c r="G2" s="5" t="s">
        <v>3</v>
      </c>
      <c r="H2" s="12"/>
      <c r="I2" s="12">
        <v>19.510000000000002</v>
      </c>
      <c r="K2" s="67">
        <v>43386</v>
      </c>
      <c r="L2" s="67"/>
      <c r="N2" s="13"/>
      <c r="O2" s="13"/>
    </row>
    <row r="3" spans="1:15" x14ac:dyDescent="0.2">
      <c r="A3" s="1"/>
      <c r="B3" s="14" t="s">
        <v>4</v>
      </c>
      <c r="C3" s="15">
        <f>'[1]PLANNING DE BASE'!D3</f>
        <v>43525</v>
      </c>
      <c r="D3" s="4"/>
      <c r="E3" s="4"/>
      <c r="F3" s="4"/>
      <c r="G3" s="5" t="s">
        <v>5</v>
      </c>
      <c r="H3" s="12"/>
      <c r="I3" s="12">
        <f>I2/4.333</f>
        <v>4.5026540503115626</v>
      </c>
      <c r="L3" s="13"/>
      <c r="N3" s="16"/>
      <c r="O3" s="17"/>
    </row>
    <row r="4" spans="1:15" x14ac:dyDescent="0.2">
      <c r="A4" s="1"/>
      <c r="B4" s="2"/>
      <c r="C4" s="11"/>
      <c r="D4" s="4"/>
      <c r="E4" s="4"/>
      <c r="F4" s="4"/>
      <c r="G4" s="5" t="s">
        <v>6</v>
      </c>
      <c r="H4" s="18"/>
      <c r="I4" s="12"/>
    </row>
    <row r="5" spans="1:15" x14ac:dyDescent="0.2">
      <c r="A5" s="1"/>
      <c r="B5" s="2"/>
      <c r="C5" s="11"/>
      <c r="D5" s="4"/>
      <c r="E5" s="4"/>
      <c r="F5" s="4"/>
      <c r="G5" s="5"/>
      <c r="H5" s="18"/>
      <c r="I5" s="19"/>
    </row>
    <row r="6" spans="1:15" x14ac:dyDescent="0.2">
      <c r="A6" s="66" t="s">
        <v>7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</row>
    <row r="7" spans="1:15" ht="13.5" thickBot="1" x14ac:dyDescent="0.25">
      <c r="A7" s="20"/>
      <c r="B7" s="4"/>
      <c r="C7" s="3"/>
      <c r="D7" s="4"/>
      <c r="E7" s="4" t="s">
        <v>8</v>
      </c>
      <c r="F7" s="4"/>
      <c r="G7" s="4"/>
      <c r="H7" s="4"/>
      <c r="I7" s="19"/>
    </row>
    <row r="8" spans="1:15" ht="14.25" customHeight="1" x14ac:dyDescent="0.2">
      <c r="A8" s="68" t="str">
        <f>"Jour et date                                  SEMAINE " &amp;WEEKNUM(A11)</f>
        <v>Jour et date                                  SEMAINE 9</v>
      </c>
      <c r="B8" s="70" t="s">
        <v>9</v>
      </c>
      <c r="C8" s="72" t="s">
        <v>10</v>
      </c>
      <c r="D8" s="72" t="s">
        <v>11</v>
      </c>
      <c r="E8" s="72" t="s">
        <v>12</v>
      </c>
      <c r="F8" s="74" t="s">
        <v>13</v>
      </c>
      <c r="G8" s="76" t="s">
        <v>14</v>
      </c>
      <c r="H8" s="77"/>
      <c r="I8" s="74" t="s">
        <v>15</v>
      </c>
      <c r="J8" s="72" t="s">
        <v>16</v>
      </c>
      <c r="K8" s="72" t="s">
        <v>17</v>
      </c>
      <c r="L8" s="72" t="s">
        <v>18</v>
      </c>
    </row>
    <row r="9" spans="1:15" ht="13.5" thickBot="1" x14ac:dyDescent="0.25">
      <c r="A9" s="69"/>
      <c r="B9" s="71"/>
      <c r="C9" s="73"/>
      <c r="D9" s="73"/>
      <c r="E9" s="73"/>
      <c r="F9" s="75"/>
      <c r="G9" s="78"/>
      <c r="H9" s="79"/>
      <c r="I9" s="75"/>
      <c r="J9" s="73"/>
      <c r="K9" s="73"/>
      <c r="L9" s="73"/>
    </row>
    <row r="10" spans="1:15" s="27" customFormat="1" ht="24.75" customHeight="1" thickBot="1" x14ac:dyDescent="0.25">
      <c r="A10" s="21">
        <f>'[1]PLANNING DE BASE'!A8</f>
        <v>43521</v>
      </c>
      <c r="B10" s="22"/>
      <c r="C10" s="23" t="s">
        <v>19</v>
      </c>
      <c r="D10" s="23"/>
      <c r="E10" s="23" t="s">
        <v>20</v>
      </c>
      <c r="F10" s="24"/>
      <c r="G10" s="25"/>
      <c r="H10" s="25"/>
      <c r="I10" s="25"/>
      <c r="J10" s="26"/>
      <c r="K10" s="26"/>
      <c r="L10" s="25"/>
      <c r="N10" s="28"/>
    </row>
    <row r="11" spans="1:15" ht="24.75" customHeight="1" x14ac:dyDescent="0.2">
      <c r="A11" s="29">
        <f>A10+1</f>
        <v>43522</v>
      </c>
      <c r="B11" s="30"/>
      <c r="C11" s="31" t="s">
        <v>19</v>
      </c>
      <c r="D11" s="31"/>
      <c r="E11" s="31" t="s">
        <v>21</v>
      </c>
      <c r="F11" s="32"/>
      <c r="G11" s="31"/>
      <c r="H11" s="31"/>
      <c r="I11" s="31"/>
      <c r="J11" s="33"/>
      <c r="K11" s="33"/>
      <c r="L11" s="34"/>
    </row>
    <row r="12" spans="1:15" ht="24.75" customHeight="1" x14ac:dyDescent="0.2">
      <c r="A12" s="35">
        <f t="shared" ref="A12:A15" si="0">A11+1</f>
        <v>43523</v>
      </c>
      <c r="B12" s="36"/>
      <c r="C12" s="37" t="s">
        <v>19</v>
      </c>
      <c r="D12" s="37"/>
      <c r="E12" s="37" t="s">
        <v>22</v>
      </c>
      <c r="F12" s="37"/>
      <c r="G12" s="37"/>
      <c r="H12" s="37"/>
      <c r="I12" s="37"/>
      <c r="J12" s="38"/>
      <c r="K12" s="38"/>
      <c r="L12" s="38"/>
    </row>
    <row r="13" spans="1:15" ht="24.75" customHeight="1" x14ac:dyDescent="0.2">
      <c r="A13" s="29">
        <f t="shared" si="0"/>
        <v>43524</v>
      </c>
      <c r="B13" s="30"/>
      <c r="C13" s="31" t="s">
        <v>19</v>
      </c>
      <c r="D13" s="31"/>
      <c r="E13" s="31" t="s">
        <v>23</v>
      </c>
      <c r="F13" s="31"/>
      <c r="G13" s="31"/>
      <c r="H13" s="31"/>
      <c r="I13" s="31"/>
      <c r="J13" s="33"/>
      <c r="K13" s="33"/>
      <c r="L13" s="34"/>
    </row>
    <row r="14" spans="1:15" s="27" customFormat="1" ht="24.75" customHeight="1" x14ac:dyDescent="0.25">
      <c r="A14" s="35">
        <f t="shared" si="0"/>
        <v>43525</v>
      </c>
      <c r="B14" s="36"/>
      <c r="C14" s="39" t="s">
        <v>19</v>
      </c>
      <c r="D14" s="40"/>
      <c r="E14" s="39" t="s">
        <v>24</v>
      </c>
      <c r="F14" s="39"/>
      <c r="G14" s="39"/>
      <c r="H14" s="39"/>
      <c r="I14" s="39"/>
      <c r="J14" s="38"/>
      <c r="K14" s="38"/>
      <c r="L14" s="40"/>
    </row>
    <row r="15" spans="1:15" ht="24.75" customHeight="1" x14ac:dyDescent="0.2">
      <c r="A15" s="29">
        <f t="shared" si="0"/>
        <v>43526</v>
      </c>
      <c r="B15" s="30"/>
      <c r="C15" s="41" t="s">
        <v>25</v>
      </c>
      <c r="D15" s="41" t="s">
        <v>26</v>
      </c>
      <c r="E15" s="42" t="s">
        <v>27</v>
      </c>
      <c r="F15" s="43">
        <v>3</v>
      </c>
      <c r="G15" s="44">
        <v>1</v>
      </c>
      <c r="H15" s="45"/>
      <c r="I15" s="46">
        <f>F15/G15</f>
        <v>3</v>
      </c>
      <c r="J15" s="42" t="s">
        <v>28</v>
      </c>
      <c r="K15" s="42" t="s">
        <v>29</v>
      </c>
      <c r="L15" s="34"/>
    </row>
    <row r="16" spans="1:15" ht="24.75" customHeight="1" thickBot="1" x14ac:dyDescent="0.25">
      <c r="A16" s="47">
        <f>A15+1</f>
        <v>43527</v>
      </c>
      <c r="B16" s="48"/>
      <c r="C16" s="49" t="s">
        <v>25</v>
      </c>
      <c r="D16" s="50" t="s">
        <v>30</v>
      </c>
      <c r="E16" s="50" t="s">
        <v>31</v>
      </c>
      <c r="F16" s="51">
        <v>3</v>
      </c>
      <c r="G16" s="50">
        <v>1</v>
      </c>
      <c r="H16" s="50"/>
      <c r="I16" s="51">
        <f>IF(AND(WEEKDAY(A16,2)= 7,INT(WEEKNUM(A16,21)/2) = WEEKNUM(A16,21)/2),"",F16/G16)</f>
        <v>3</v>
      </c>
      <c r="J16" s="52" t="s">
        <v>28</v>
      </c>
      <c r="K16" s="52" t="s">
        <v>29</v>
      </c>
      <c r="L16" s="53"/>
    </row>
    <row r="17" spans="1:16" ht="24.75" customHeight="1" x14ac:dyDescent="0.2">
      <c r="A17" s="29">
        <f t="shared" ref="A17:A23" si="1">A16+1</f>
        <v>43528</v>
      </c>
      <c r="B17" s="30"/>
      <c r="C17" s="41"/>
      <c r="D17" s="41"/>
      <c r="E17" s="42"/>
      <c r="F17" s="43"/>
      <c r="G17" s="44"/>
      <c r="H17" s="45"/>
      <c r="I17" s="46"/>
      <c r="J17" s="42"/>
      <c r="K17" s="42"/>
      <c r="L17" s="34"/>
    </row>
    <row r="18" spans="1:16" ht="24.75" customHeight="1" x14ac:dyDescent="0.2">
      <c r="A18" s="35">
        <f t="shared" si="1"/>
        <v>43529</v>
      </c>
      <c r="B18" s="36"/>
      <c r="C18" s="39"/>
      <c r="D18" s="40"/>
      <c r="E18" s="39"/>
      <c r="F18" s="39"/>
      <c r="G18" s="39"/>
      <c r="H18" s="39"/>
      <c r="I18" s="39"/>
      <c r="J18" s="38"/>
      <c r="K18" s="38"/>
      <c r="L18" s="40"/>
    </row>
    <row r="19" spans="1:16" ht="24.75" customHeight="1" x14ac:dyDescent="0.2">
      <c r="A19" s="29">
        <f t="shared" si="1"/>
        <v>43530</v>
      </c>
      <c r="B19" s="30"/>
      <c r="C19" s="41"/>
      <c r="D19" s="41"/>
      <c r="E19" s="42"/>
      <c r="F19" s="43"/>
      <c r="G19" s="44"/>
      <c r="H19" s="45"/>
      <c r="I19" s="46"/>
      <c r="J19" s="42"/>
      <c r="K19" s="42"/>
      <c r="L19" s="34"/>
    </row>
    <row r="20" spans="1:16" ht="24.75" customHeight="1" x14ac:dyDescent="0.2">
      <c r="A20" s="35">
        <f t="shared" si="1"/>
        <v>43531</v>
      </c>
      <c r="B20" s="36"/>
      <c r="C20" s="39"/>
      <c r="D20" s="40"/>
      <c r="E20" s="39"/>
      <c r="F20" s="39"/>
      <c r="G20" s="39"/>
      <c r="H20" s="39"/>
      <c r="I20" s="39"/>
      <c r="J20" s="38"/>
      <c r="K20" s="38"/>
      <c r="L20" s="40"/>
    </row>
    <row r="21" spans="1:16" ht="24.75" customHeight="1" x14ac:dyDescent="0.2">
      <c r="A21" s="29">
        <f t="shared" si="1"/>
        <v>43532</v>
      </c>
      <c r="B21" s="30"/>
      <c r="C21" s="41"/>
      <c r="D21" s="41"/>
      <c r="E21" s="42"/>
      <c r="F21" s="43"/>
      <c r="G21" s="44"/>
      <c r="H21" s="45"/>
      <c r="I21" s="46"/>
      <c r="J21" s="42"/>
      <c r="K21" s="42"/>
      <c r="L21" s="34"/>
    </row>
    <row r="22" spans="1:16" ht="24.75" customHeight="1" x14ac:dyDescent="0.2">
      <c r="A22" s="35">
        <f t="shared" si="1"/>
        <v>43533</v>
      </c>
      <c r="B22" s="36"/>
      <c r="C22" s="39"/>
      <c r="D22" s="40"/>
      <c r="E22" s="39"/>
      <c r="F22" s="39"/>
      <c r="G22" s="39"/>
      <c r="H22" s="39"/>
      <c r="I22" s="39"/>
      <c r="J22" s="38"/>
      <c r="K22" s="38"/>
      <c r="L22" s="40"/>
    </row>
    <row r="23" spans="1:16" ht="34.5" thickBot="1" x14ac:dyDescent="0.25">
      <c r="A23" s="47">
        <f t="shared" si="1"/>
        <v>43534</v>
      </c>
      <c r="B23" s="48"/>
      <c r="C23" s="49" t="s">
        <v>25</v>
      </c>
      <c r="D23" s="50" t="s">
        <v>30</v>
      </c>
      <c r="E23" s="50" t="s">
        <v>31</v>
      </c>
      <c r="F23" s="51">
        <v>3</v>
      </c>
      <c r="G23" s="50">
        <v>1</v>
      </c>
      <c r="H23" s="50"/>
      <c r="I23" s="51" t="str">
        <f>IF(AND(WEEKDAY(A23,2)= 7,INT(WEEKNUM(A23,21)/2) = WEEKNUM(A23,21)/2),"",F23/G23)</f>
        <v/>
      </c>
      <c r="J23" s="52" t="s">
        <v>28</v>
      </c>
      <c r="K23" s="52" t="s">
        <v>29</v>
      </c>
      <c r="L23" s="53"/>
      <c r="M23" s="54" t="s">
        <v>32</v>
      </c>
      <c r="N23" s="55">
        <v>43527</v>
      </c>
      <c r="O23" s="55">
        <f>N23+14</f>
        <v>43541</v>
      </c>
      <c r="P23" s="55">
        <f>O23+14</f>
        <v>43555</v>
      </c>
    </row>
    <row r="24" spans="1:16" ht="24.75" customHeight="1" thickBot="1" x14ac:dyDescent="0.25">
      <c r="A24" s="20"/>
      <c r="B24" s="4"/>
      <c r="C24" s="3"/>
      <c r="D24" s="56"/>
      <c r="E24" s="56"/>
      <c r="F24" s="56"/>
      <c r="G24" s="80" t="s">
        <v>33</v>
      </c>
      <c r="H24" s="81"/>
      <c r="I24" s="57">
        <f>SUM(I10:I23)</f>
        <v>6</v>
      </c>
    </row>
    <row r="25" spans="1:16" ht="12.75" customHeight="1" x14ac:dyDescent="0.2">
      <c r="A25" s="1"/>
      <c r="B25" s="2"/>
      <c r="C25" s="3"/>
      <c r="D25" s="56"/>
      <c r="E25" s="58"/>
      <c r="F25" s="58"/>
      <c r="G25" s="56"/>
      <c r="H25" s="56"/>
      <c r="I25" s="19"/>
    </row>
    <row r="26" spans="1:16" ht="12.75" customHeight="1" x14ac:dyDescent="0.2">
      <c r="A26" s="1"/>
      <c r="B26" s="2"/>
      <c r="C26" s="3"/>
      <c r="D26" s="56"/>
      <c r="E26" s="58"/>
      <c r="F26" s="58"/>
      <c r="G26" s="56"/>
      <c r="H26" s="56"/>
      <c r="I26" s="19"/>
    </row>
    <row r="27" spans="1:16" ht="12.75" customHeight="1" x14ac:dyDescent="0.2">
      <c r="A27" s="1"/>
      <c r="B27" s="2"/>
      <c r="C27" s="3"/>
      <c r="D27" s="56"/>
      <c r="E27" s="58"/>
      <c r="F27" s="58"/>
      <c r="G27" s="56"/>
      <c r="H27" s="56"/>
      <c r="I27" s="19"/>
    </row>
    <row r="28" spans="1:16" ht="12.75" customHeight="1" x14ac:dyDescent="0.2">
      <c r="A28" s="1"/>
      <c r="B28" s="2"/>
      <c r="C28" s="3"/>
      <c r="D28" s="56"/>
      <c r="E28" s="58"/>
      <c r="F28" s="58"/>
      <c r="G28" s="56"/>
      <c r="H28" s="56"/>
      <c r="I28" s="19" t="b">
        <f>INT(WEEKNUM(A23,21)/2)=WEEKNUM(A23,21)/2</f>
        <v>1</v>
      </c>
    </row>
    <row r="29" spans="1:16" ht="12.75" customHeight="1" x14ac:dyDescent="0.2">
      <c r="A29" s="1"/>
      <c r="B29" s="2"/>
      <c r="C29" s="3"/>
      <c r="D29" s="56"/>
      <c r="E29" s="58"/>
      <c r="F29" s="58"/>
      <c r="G29" s="56"/>
      <c r="H29" s="56"/>
      <c r="I29" s="19"/>
    </row>
    <row r="30" spans="1:16" ht="12.75" customHeight="1" x14ac:dyDescent="0.2">
      <c r="A30" s="1"/>
      <c r="B30" s="2"/>
      <c r="C30" s="3"/>
      <c r="D30" s="56"/>
      <c r="E30" s="58"/>
      <c r="F30" s="58"/>
      <c r="G30" s="56"/>
      <c r="H30" s="56"/>
      <c r="I30" s="19"/>
    </row>
    <row r="31" spans="1:16" ht="12.75" customHeight="1" x14ac:dyDescent="0.2">
      <c r="A31" s="1"/>
      <c r="B31" s="2"/>
      <c r="C31" s="3"/>
      <c r="D31" s="56"/>
      <c r="E31" s="58"/>
      <c r="F31" s="58"/>
      <c r="G31" s="56"/>
      <c r="H31" s="56"/>
      <c r="I31" s="19"/>
    </row>
    <row r="32" spans="1:16" ht="12.75" customHeight="1" x14ac:dyDescent="0.2">
      <c r="A32" s="1"/>
      <c r="B32" s="2"/>
      <c r="C32" s="3"/>
      <c r="D32" s="56"/>
      <c r="E32" s="58"/>
      <c r="F32" s="58"/>
      <c r="G32" s="56"/>
      <c r="H32" s="56"/>
      <c r="I32" s="19"/>
    </row>
    <row r="33" spans="1:15" ht="12.75" customHeight="1" x14ac:dyDescent="0.2">
      <c r="A33" s="1"/>
      <c r="B33" s="2"/>
      <c r="C33" s="3"/>
      <c r="D33" s="56"/>
      <c r="E33" s="58"/>
      <c r="F33" s="58"/>
      <c r="G33" s="56"/>
      <c r="H33" s="56"/>
      <c r="I33" s="19"/>
    </row>
    <row r="34" spans="1:15" ht="12.75" customHeight="1" x14ac:dyDescent="0.2">
      <c r="A34" s="1"/>
      <c r="B34" s="2"/>
      <c r="C34" s="3"/>
      <c r="D34" s="56"/>
      <c r="E34" s="58"/>
      <c r="F34" s="58"/>
      <c r="G34" s="56"/>
      <c r="H34" s="56"/>
      <c r="I34" s="19"/>
    </row>
    <row r="35" spans="1:15" ht="12.75" customHeight="1" x14ac:dyDescent="0.2">
      <c r="A35" s="1"/>
      <c r="B35" s="2"/>
      <c r="C35" s="3"/>
      <c r="D35" s="56"/>
      <c r="E35" s="58"/>
      <c r="F35" s="58"/>
      <c r="G35" s="56"/>
      <c r="H35" s="56"/>
      <c r="I35" s="19"/>
    </row>
    <row r="36" spans="1:15" ht="12.75" customHeight="1" x14ac:dyDescent="0.2">
      <c r="A36" s="1"/>
      <c r="B36" s="2"/>
      <c r="C36" s="3"/>
      <c r="D36" s="56"/>
      <c r="E36" s="58"/>
      <c r="F36" s="58"/>
      <c r="G36" s="56"/>
      <c r="H36" s="56"/>
      <c r="I36" s="19"/>
    </row>
    <row r="45" spans="1:15" x14ac:dyDescent="0.2">
      <c r="A45" s="1"/>
      <c r="B45" s="2"/>
      <c r="C45" s="3"/>
      <c r="D45" s="4"/>
      <c r="E45" s="4"/>
      <c r="F45" s="4"/>
      <c r="G45" s="5" t="s">
        <v>0</v>
      </c>
      <c r="H45" s="2"/>
      <c r="I45" s="6" t="str">
        <f>I1</f>
        <v>SOUMARE Mamadou</v>
      </c>
      <c r="K45" s="4" t="s">
        <v>2</v>
      </c>
      <c r="N45" s="9"/>
      <c r="O45" s="10"/>
    </row>
    <row r="46" spans="1:15" x14ac:dyDescent="0.2">
      <c r="A46" s="1"/>
      <c r="B46" s="2"/>
      <c r="C46" s="11"/>
      <c r="D46" s="4"/>
      <c r="E46" s="4"/>
      <c r="F46" s="4"/>
      <c r="G46" s="5" t="s">
        <v>3</v>
      </c>
      <c r="H46" s="12"/>
      <c r="I46" s="12">
        <f>I2</f>
        <v>19.510000000000002</v>
      </c>
      <c r="K46" s="82">
        <f>K2</f>
        <v>43386</v>
      </c>
      <c r="L46" s="82"/>
      <c r="N46" s="13"/>
      <c r="O46" s="13"/>
    </row>
    <row r="47" spans="1:15" x14ac:dyDescent="0.2">
      <c r="A47" s="1"/>
      <c r="B47" s="14" t="s">
        <v>4</v>
      </c>
      <c r="C47" s="59">
        <f>C3</f>
        <v>43525</v>
      </c>
      <c r="D47" s="4"/>
      <c r="E47" s="4"/>
      <c r="F47" s="4"/>
      <c r="G47" s="5" t="s">
        <v>5</v>
      </c>
      <c r="H47" s="12"/>
      <c r="I47" s="12">
        <f>I3</f>
        <v>4.5026540503115626</v>
      </c>
      <c r="L47" s="13"/>
      <c r="N47" s="60"/>
      <c r="O47" s="17"/>
    </row>
    <row r="48" spans="1:15" x14ac:dyDescent="0.2">
      <c r="A48" s="1"/>
      <c r="B48" s="2"/>
      <c r="C48" s="11"/>
      <c r="D48" s="4"/>
      <c r="E48" s="4"/>
      <c r="F48" s="4"/>
      <c r="G48" s="5" t="s">
        <v>6</v>
      </c>
      <c r="H48" s="18"/>
      <c r="I48" s="12">
        <f>I4</f>
        <v>0</v>
      </c>
    </row>
    <row r="49" spans="1:16" x14ac:dyDescent="0.2">
      <c r="A49" s="1"/>
      <c r="B49" s="2"/>
      <c r="C49" s="11"/>
      <c r="D49" s="4"/>
      <c r="E49" s="4"/>
      <c r="F49" s="4"/>
      <c r="G49" s="5"/>
      <c r="H49" s="18"/>
      <c r="I49" s="19"/>
    </row>
    <row r="50" spans="1:16" x14ac:dyDescent="0.2">
      <c r="A50" s="66" t="s">
        <v>7</v>
      </c>
      <c r="B50" s="66"/>
      <c r="C50" s="66"/>
      <c r="D50" s="66"/>
      <c r="E50" s="66"/>
      <c r="F50" s="66"/>
      <c r="G50" s="66"/>
      <c r="H50" s="66"/>
      <c r="I50" s="66"/>
      <c r="J50" s="66"/>
      <c r="K50" s="66"/>
      <c r="L50" s="66"/>
    </row>
    <row r="51" spans="1:16" ht="13.5" thickBot="1" x14ac:dyDescent="0.25">
      <c r="A51" s="20"/>
      <c r="B51" s="4"/>
      <c r="C51" s="3"/>
      <c r="D51" s="4"/>
      <c r="E51" s="4" t="s">
        <v>8</v>
      </c>
      <c r="F51" s="4"/>
      <c r="G51" s="4"/>
      <c r="H51" s="4"/>
      <c r="I51" s="19"/>
    </row>
    <row r="52" spans="1:16" ht="14.25" customHeight="1" x14ac:dyDescent="0.2">
      <c r="A52" s="68" t="str">
        <f>"Jour et date                                  SEMAINE " &amp;WEEKNUM(A54)</f>
        <v>Jour et date                                  SEMAINE 11</v>
      </c>
      <c r="B52" s="70" t="s">
        <v>9</v>
      </c>
      <c r="C52" s="72" t="s">
        <v>10</v>
      </c>
      <c r="D52" s="72" t="s">
        <v>11</v>
      </c>
      <c r="E52" s="72" t="s">
        <v>12</v>
      </c>
      <c r="F52" s="74" t="s">
        <v>13</v>
      </c>
      <c r="G52" s="76" t="s">
        <v>14</v>
      </c>
      <c r="H52" s="77"/>
      <c r="I52" s="74" t="s">
        <v>15</v>
      </c>
      <c r="J52" s="72" t="s">
        <v>16</v>
      </c>
      <c r="K52" s="72" t="s">
        <v>17</v>
      </c>
      <c r="L52" s="72" t="s">
        <v>18</v>
      </c>
    </row>
    <row r="53" spans="1:16" ht="13.5" thickBot="1" x14ac:dyDescent="0.25">
      <c r="A53" s="69"/>
      <c r="B53" s="83"/>
      <c r="C53" s="84"/>
      <c r="D53" s="84"/>
      <c r="E53" s="84"/>
      <c r="F53" s="85"/>
      <c r="G53" s="86"/>
      <c r="H53" s="87"/>
      <c r="I53" s="85"/>
      <c r="J53" s="84"/>
      <c r="K53" s="84"/>
      <c r="L53" s="84"/>
    </row>
    <row r="54" spans="1:16" s="27" customFormat="1" ht="24.75" customHeight="1" thickBot="1" x14ac:dyDescent="0.25">
      <c r="A54" s="21">
        <f>A23+1</f>
        <v>43535</v>
      </c>
      <c r="B54" s="22"/>
      <c r="C54" s="23" t="s">
        <v>19</v>
      </c>
      <c r="D54" s="23"/>
      <c r="E54" s="23" t="s">
        <v>20</v>
      </c>
      <c r="F54" s="24"/>
      <c r="G54" s="25"/>
      <c r="H54" s="25"/>
      <c r="I54" s="25"/>
      <c r="J54" s="26"/>
      <c r="K54" s="26"/>
      <c r="L54" s="25"/>
      <c r="N54" s="28"/>
    </row>
    <row r="55" spans="1:16" ht="24.75" customHeight="1" x14ac:dyDescent="0.2">
      <c r="A55" s="29">
        <f>A54+1</f>
        <v>43536</v>
      </c>
      <c r="B55" s="30"/>
      <c r="C55" s="31" t="s">
        <v>19</v>
      </c>
      <c r="D55" s="31"/>
      <c r="E55" s="31" t="s">
        <v>21</v>
      </c>
      <c r="F55" s="32"/>
      <c r="G55" s="31"/>
      <c r="H55" s="31"/>
      <c r="I55" s="31"/>
      <c r="J55" s="33"/>
      <c r="K55" s="33"/>
      <c r="L55" s="34"/>
    </row>
    <row r="56" spans="1:16" ht="24.75" customHeight="1" x14ac:dyDescent="0.2">
      <c r="A56" s="35">
        <f t="shared" ref="A56:A60" si="2">A55+1</f>
        <v>43537</v>
      </c>
      <c r="B56" s="36"/>
      <c r="C56" s="37" t="s">
        <v>19</v>
      </c>
      <c r="D56" s="37"/>
      <c r="E56" s="37" t="s">
        <v>22</v>
      </c>
      <c r="F56" s="37"/>
      <c r="G56" s="37"/>
      <c r="H56" s="37"/>
      <c r="I56" s="37"/>
      <c r="J56" s="38"/>
      <c r="K56" s="38"/>
      <c r="L56" s="38"/>
    </row>
    <row r="57" spans="1:16" ht="24.75" customHeight="1" x14ac:dyDescent="0.2">
      <c r="A57" s="29">
        <f t="shared" si="2"/>
        <v>43538</v>
      </c>
      <c r="B57" s="30"/>
      <c r="C57" s="31" t="s">
        <v>19</v>
      </c>
      <c r="D57" s="31"/>
      <c r="E57" s="31" t="s">
        <v>23</v>
      </c>
      <c r="F57" s="31"/>
      <c r="G57" s="31"/>
      <c r="H57" s="31"/>
      <c r="I57" s="31"/>
      <c r="J57" s="33"/>
      <c r="K57" s="33"/>
      <c r="L57" s="34"/>
    </row>
    <row r="58" spans="1:16" s="27" customFormat="1" ht="24.75" customHeight="1" x14ac:dyDescent="0.25">
      <c r="A58" s="35">
        <f t="shared" si="2"/>
        <v>43539</v>
      </c>
      <c r="B58" s="36"/>
      <c r="C58" s="39" t="s">
        <v>19</v>
      </c>
      <c r="D58" s="40"/>
      <c r="E58" s="39" t="s">
        <v>24</v>
      </c>
      <c r="F58" s="39"/>
      <c r="G58" s="39"/>
      <c r="H58" s="39"/>
      <c r="I58" s="39"/>
      <c r="J58" s="38"/>
      <c r="K58" s="38"/>
      <c r="L58" s="40"/>
    </row>
    <row r="59" spans="1:16" ht="24.75" customHeight="1" x14ac:dyDescent="0.2">
      <c r="A59" s="29">
        <f t="shared" si="2"/>
        <v>43540</v>
      </c>
      <c r="B59" s="30"/>
      <c r="C59" s="41" t="s">
        <v>25</v>
      </c>
      <c r="D59" s="41" t="s">
        <v>26</v>
      </c>
      <c r="E59" s="42" t="s">
        <v>27</v>
      </c>
      <c r="F59" s="43">
        <v>3</v>
      </c>
      <c r="G59" s="44">
        <v>1</v>
      </c>
      <c r="H59" s="44"/>
      <c r="I59" s="46">
        <f>F59/G59</f>
        <v>3</v>
      </c>
      <c r="J59" s="42" t="s">
        <v>28</v>
      </c>
      <c r="K59" s="42" t="s">
        <v>29</v>
      </c>
      <c r="L59" s="34"/>
    </row>
    <row r="60" spans="1:16" ht="34.5" thickBot="1" x14ac:dyDescent="0.25">
      <c r="A60" s="47">
        <f t="shared" si="2"/>
        <v>43541</v>
      </c>
      <c r="B60" s="48"/>
      <c r="C60" s="49" t="s">
        <v>25</v>
      </c>
      <c r="D60" s="50" t="s">
        <v>30</v>
      </c>
      <c r="E60" s="50" t="s">
        <v>31</v>
      </c>
      <c r="F60" s="51">
        <v>3</v>
      </c>
      <c r="G60" s="50">
        <v>1</v>
      </c>
      <c r="H60" s="50"/>
      <c r="I60" s="61"/>
      <c r="J60" s="52" t="s">
        <v>28</v>
      </c>
      <c r="K60" s="52" t="s">
        <v>29</v>
      </c>
      <c r="L60" s="53"/>
      <c r="M60" s="54" t="s">
        <v>32</v>
      </c>
      <c r="N60" s="55">
        <f>N23</f>
        <v>43527</v>
      </c>
      <c r="O60" s="55">
        <f>N60+14</f>
        <v>43541</v>
      </c>
      <c r="P60" s="55">
        <f>O60+14</f>
        <v>43555</v>
      </c>
    </row>
    <row r="61" spans="1:16" ht="24.75" customHeight="1" thickBot="1" x14ac:dyDescent="0.25">
      <c r="A61" s="20"/>
      <c r="B61" s="4"/>
      <c r="C61" s="3"/>
      <c r="D61" s="56"/>
      <c r="E61" s="56"/>
      <c r="F61" s="56"/>
      <c r="G61" s="80" t="s">
        <v>33</v>
      </c>
      <c r="H61" s="81"/>
      <c r="I61" s="57">
        <f>SUM(I54:I60)</f>
        <v>3</v>
      </c>
    </row>
    <row r="62" spans="1:16" ht="12.75" customHeight="1" x14ac:dyDescent="0.2">
      <c r="A62" s="1"/>
      <c r="B62" s="2"/>
      <c r="C62" s="3"/>
      <c r="D62" s="56"/>
      <c r="E62" s="58"/>
      <c r="F62" s="58"/>
      <c r="G62" s="56"/>
      <c r="H62" s="56"/>
      <c r="I62" s="19"/>
    </row>
    <row r="63" spans="1:16" ht="12.75" customHeight="1" x14ac:dyDescent="0.2">
      <c r="A63" s="1"/>
      <c r="B63" s="2"/>
      <c r="C63" s="3"/>
      <c r="D63" s="56"/>
      <c r="E63" s="58"/>
      <c r="F63" s="58"/>
      <c r="G63" s="56"/>
      <c r="H63" s="56"/>
      <c r="I63" s="19"/>
    </row>
    <row r="64" spans="1:16" ht="12.75" customHeight="1" x14ac:dyDescent="0.2">
      <c r="A64" s="1"/>
      <c r="B64" s="2"/>
      <c r="C64" s="3"/>
      <c r="D64" s="56"/>
      <c r="E64" s="58"/>
      <c r="F64" s="58"/>
      <c r="G64" s="56"/>
      <c r="H64" s="56"/>
      <c r="I64" s="19"/>
    </row>
    <row r="65" spans="1:9" ht="12.75" customHeight="1" x14ac:dyDescent="0.2">
      <c r="A65" s="1"/>
      <c r="B65" s="2"/>
      <c r="C65" s="3"/>
      <c r="D65" s="56"/>
      <c r="E65" s="58"/>
      <c r="F65" s="58"/>
      <c r="G65" s="56"/>
      <c r="H65" s="56"/>
      <c r="I65" s="19"/>
    </row>
    <row r="66" spans="1:9" ht="12.75" customHeight="1" x14ac:dyDescent="0.2">
      <c r="A66" s="1"/>
      <c r="B66" s="2"/>
      <c r="C66" s="3"/>
      <c r="D66" s="56"/>
      <c r="E66" s="58"/>
      <c r="F66" s="58"/>
      <c r="G66" s="56"/>
      <c r="H66" s="56"/>
      <c r="I66" s="19"/>
    </row>
    <row r="67" spans="1:9" ht="12.75" customHeight="1" x14ac:dyDescent="0.2">
      <c r="A67" s="1"/>
      <c r="B67" s="2"/>
      <c r="C67" s="3"/>
      <c r="D67" s="56"/>
      <c r="E67" s="58"/>
      <c r="F67" s="58"/>
      <c r="G67" s="56"/>
      <c r="H67" s="56"/>
      <c r="I67" s="19"/>
    </row>
    <row r="68" spans="1:9" ht="12.75" customHeight="1" x14ac:dyDescent="0.2">
      <c r="A68" s="1"/>
      <c r="B68" s="2"/>
      <c r="C68" s="3"/>
      <c r="D68" s="56"/>
      <c r="E68" s="58"/>
      <c r="F68" s="58"/>
      <c r="G68" s="56"/>
      <c r="H68" s="56"/>
      <c r="I68" s="19"/>
    </row>
    <row r="69" spans="1:9" ht="12.75" customHeight="1" x14ac:dyDescent="0.2">
      <c r="A69" s="1"/>
      <c r="B69" s="2"/>
      <c r="C69" s="3"/>
      <c r="D69" s="56"/>
      <c r="E69" s="58"/>
      <c r="F69" s="58"/>
      <c r="G69" s="56"/>
      <c r="H69" s="56"/>
      <c r="I69" s="19"/>
    </row>
    <row r="82" spans="1:15" x14ac:dyDescent="0.2">
      <c r="A82" s="1"/>
      <c r="B82" s="2"/>
      <c r="C82" s="3"/>
      <c r="D82" s="4"/>
      <c r="E82" s="4"/>
      <c r="F82" s="4"/>
      <c r="G82" s="5" t="s">
        <v>0</v>
      </c>
      <c r="H82" s="2"/>
      <c r="I82" s="6" t="str">
        <f>I45</f>
        <v>SOUMARE Mamadou</v>
      </c>
      <c r="K82" s="4" t="s">
        <v>2</v>
      </c>
      <c r="N82" s="9"/>
      <c r="O82" s="10"/>
    </row>
    <row r="83" spans="1:15" x14ac:dyDescent="0.2">
      <c r="A83" s="1"/>
      <c r="B83" s="2"/>
      <c r="C83" s="11"/>
      <c r="D83" s="4"/>
      <c r="E83" s="4"/>
      <c r="F83" s="4"/>
      <c r="G83" s="5" t="s">
        <v>3</v>
      </c>
      <c r="H83" s="12"/>
      <c r="I83" s="12">
        <f>I46</f>
        <v>19.510000000000002</v>
      </c>
      <c r="K83" s="67">
        <f>K46</f>
        <v>43386</v>
      </c>
      <c r="L83" s="67"/>
      <c r="N83" s="13"/>
      <c r="O83" s="13"/>
    </row>
    <row r="84" spans="1:15" x14ac:dyDescent="0.2">
      <c r="A84" s="1"/>
      <c r="B84" s="14" t="s">
        <v>4</v>
      </c>
      <c r="C84" s="62">
        <f>C47</f>
        <v>43525</v>
      </c>
      <c r="D84" s="4"/>
      <c r="E84" s="4"/>
      <c r="F84" s="4"/>
      <c r="G84" s="5" t="s">
        <v>5</v>
      </c>
      <c r="H84" s="12"/>
      <c r="I84" s="12">
        <f>I3</f>
        <v>4.5026540503115626</v>
      </c>
      <c r="L84" s="13"/>
      <c r="N84" s="60"/>
      <c r="O84" s="17"/>
    </row>
    <row r="85" spans="1:15" x14ac:dyDescent="0.2">
      <c r="A85" s="1"/>
      <c r="B85" s="2"/>
      <c r="C85" s="11"/>
      <c r="D85" s="4"/>
      <c r="E85" s="4"/>
      <c r="F85" s="4"/>
      <c r="G85" s="5" t="s">
        <v>6</v>
      </c>
      <c r="H85" s="18"/>
      <c r="I85" s="12">
        <f>I48</f>
        <v>0</v>
      </c>
    </row>
    <row r="86" spans="1:15" x14ac:dyDescent="0.2">
      <c r="A86" s="1"/>
      <c r="B86" s="2"/>
      <c r="C86" s="11"/>
      <c r="D86" s="4"/>
      <c r="E86" s="4"/>
      <c r="F86" s="4"/>
      <c r="G86" s="5"/>
      <c r="H86" s="18"/>
      <c r="I86" s="19"/>
    </row>
    <row r="87" spans="1:15" x14ac:dyDescent="0.2">
      <c r="A87" s="66" t="s">
        <v>7</v>
      </c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</row>
    <row r="88" spans="1:15" ht="13.5" thickBot="1" x14ac:dyDescent="0.25">
      <c r="A88" s="20"/>
      <c r="B88" s="4"/>
      <c r="C88" s="3"/>
      <c r="D88" s="4"/>
      <c r="E88" s="4" t="s">
        <v>8</v>
      </c>
      <c r="F88" s="4"/>
      <c r="G88" s="4"/>
      <c r="H88" s="4"/>
      <c r="I88" s="19"/>
    </row>
    <row r="89" spans="1:15" ht="14.25" customHeight="1" x14ac:dyDescent="0.2">
      <c r="A89" s="68" t="str">
        <f>"Jour et date                                  SEMAINE " &amp;WEEKNUM(A91)</f>
        <v>Jour et date                                  SEMAINE 12</v>
      </c>
      <c r="B89" s="70" t="s">
        <v>9</v>
      </c>
      <c r="C89" s="72" t="s">
        <v>10</v>
      </c>
      <c r="D89" s="72" t="s">
        <v>11</v>
      </c>
      <c r="E89" s="72" t="s">
        <v>12</v>
      </c>
      <c r="F89" s="74" t="s">
        <v>13</v>
      </c>
      <c r="G89" s="76" t="s">
        <v>14</v>
      </c>
      <c r="H89" s="77"/>
      <c r="I89" s="74" t="s">
        <v>15</v>
      </c>
      <c r="J89" s="72" t="s">
        <v>16</v>
      </c>
      <c r="K89" s="72" t="s">
        <v>17</v>
      </c>
      <c r="L89" s="72" t="s">
        <v>18</v>
      </c>
    </row>
    <row r="90" spans="1:15" ht="13.5" thickBot="1" x14ac:dyDescent="0.25">
      <c r="A90" s="69"/>
      <c r="B90" s="83"/>
      <c r="C90" s="84"/>
      <c r="D90" s="84"/>
      <c r="E90" s="84"/>
      <c r="F90" s="85"/>
      <c r="G90" s="86"/>
      <c r="H90" s="87"/>
      <c r="I90" s="85"/>
      <c r="J90" s="84"/>
      <c r="K90" s="84"/>
      <c r="L90" s="84"/>
    </row>
    <row r="91" spans="1:15" s="27" customFormat="1" ht="24.75" customHeight="1" thickBot="1" x14ac:dyDescent="0.25">
      <c r="A91" s="21">
        <f>A60+1</f>
        <v>43542</v>
      </c>
      <c r="B91" s="22"/>
      <c r="C91" s="23" t="s">
        <v>19</v>
      </c>
      <c r="D91" s="23"/>
      <c r="E91" s="23" t="s">
        <v>20</v>
      </c>
      <c r="F91" s="24"/>
      <c r="G91" s="25"/>
      <c r="H91" s="25"/>
      <c r="I91" s="25"/>
      <c r="J91" s="26"/>
      <c r="K91" s="26"/>
      <c r="L91" s="25"/>
      <c r="N91" s="28"/>
    </row>
    <row r="92" spans="1:15" ht="24.75" customHeight="1" x14ac:dyDescent="0.2">
      <c r="A92" s="29">
        <f>A91+1</f>
        <v>43543</v>
      </c>
      <c r="B92" s="30"/>
      <c r="C92" s="31" t="s">
        <v>19</v>
      </c>
      <c r="D92" s="31"/>
      <c r="E92" s="31" t="s">
        <v>21</v>
      </c>
      <c r="F92" s="32"/>
      <c r="G92" s="31"/>
      <c r="H92" s="31"/>
      <c r="I92" s="31"/>
      <c r="J92" s="33"/>
      <c r="K92" s="33"/>
      <c r="L92" s="34"/>
    </row>
    <row r="93" spans="1:15" ht="24.75" customHeight="1" x14ac:dyDescent="0.2">
      <c r="A93" s="35">
        <f t="shared" ref="A93:A97" si="3">A92+1</f>
        <v>43544</v>
      </c>
      <c r="B93" s="36"/>
      <c r="C93" s="37" t="s">
        <v>19</v>
      </c>
      <c r="D93" s="37"/>
      <c r="E93" s="37" t="s">
        <v>22</v>
      </c>
      <c r="F93" s="37"/>
      <c r="G93" s="37"/>
      <c r="H93" s="37"/>
      <c r="I93" s="37"/>
      <c r="J93" s="38"/>
      <c r="K93" s="38"/>
      <c r="L93" s="38"/>
    </row>
    <row r="94" spans="1:15" ht="24.75" customHeight="1" x14ac:dyDescent="0.2">
      <c r="A94" s="29">
        <f t="shared" si="3"/>
        <v>43545</v>
      </c>
      <c r="B94" s="30"/>
      <c r="C94" s="31" t="s">
        <v>19</v>
      </c>
      <c r="D94" s="31"/>
      <c r="E94" s="31" t="s">
        <v>23</v>
      </c>
      <c r="F94" s="31"/>
      <c r="G94" s="31"/>
      <c r="H94" s="31"/>
      <c r="I94" s="31"/>
      <c r="J94" s="33"/>
      <c r="K94" s="33"/>
      <c r="L94" s="34"/>
    </row>
    <row r="95" spans="1:15" s="27" customFormat="1" ht="24.75" customHeight="1" x14ac:dyDescent="0.25">
      <c r="A95" s="35">
        <f t="shared" si="3"/>
        <v>43546</v>
      </c>
      <c r="B95" s="36"/>
      <c r="C95" s="39" t="s">
        <v>19</v>
      </c>
      <c r="D95" s="40"/>
      <c r="E95" s="39" t="s">
        <v>24</v>
      </c>
      <c r="F95" s="39"/>
      <c r="G95" s="39"/>
      <c r="H95" s="39"/>
      <c r="I95" s="39"/>
      <c r="J95" s="38"/>
      <c r="K95" s="38"/>
      <c r="L95" s="40"/>
    </row>
    <row r="96" spans="1:15" ht="24.75" customHeight="1" x14ac:dyDescent="0.2">
      <c r="A96" s="29">
        <f t="shared" si="3"/>
        <v>43547</v>
      </c>
      <c r="B96" s="63"/>
      <c r="C96" s="41" t="s">
        <v>25</v>
      </c>
      <c r="D96" s="41" t="s">
        <v>26</v>
      </c>
      <c r="E96" s="42" t="s">
        <v>27</v>
      </c>
      <c r="F96" s="43">
        <v>3</v>
      </c>
      <c r="G96" s="44">
        <v>1</v>
      </c>
      <c r="H96" s="44"/>
      <c r="I96" s="46">
        <f>F96/G96</f>
        <v>3</v>
      </c>
      <c r="J96" s="42" t="s">
        <v>28</v>
      </c>
      <c r="K96" s="42" t="s">
        <v>29</v>
      </c>
      <c r="L96" s="34"/>
    </row>
    <row r="97" spans="1:16" ht="34.5" thickBot="1" x14ac:dyDescent="0.25">
      <c r="A97" s="47">
        <f t="shared" si="3"/>
        <v>43548</v>
      </c>
      <c r="B97" s="48"/>
      <c r="C97" s="49" t="s">
        <v>25</v>
      </c>
      <c r="D97" s="50" t="s">
        <v>30</v>
      </c>
      <c r="E97" s="50" t="s">
        <v>31</v>
      </c>
      <c r="F97" s="51">
        <v>3</v>
      </c>
      <c r="G97" s="50">
        <v>1</v>
      </c>
      <c r="H97" s="50"/>
      <c r="I97" s="51">
        <f>F97/G97</f>
        <v>3</v>
      </c>
      <c r="J97" s="52" t="s">
        <v>28</v>
      </c>
      <c r="K97" s="52" t="s">
        <v>29</v>
      </c>
      <c r="L97" s="53"/>
      <c r="M97" s="54" t="s">
        <v>32</v>
      </c>
      <c r="N97" s="55">
        <f>N60</f>
        <v>43527</v>
      </c>
      <c r="O97" s="55">
        <f>N97+14</f>
        <v>43541</v>
      </c>
      <c r="P97" s="55">
        <f>O97+14</f>
        <v>43555</v>
      </c>
    </row>
    <row r="98" spans="1:16" ht="24.75" customHeight="1" thickBot="1" x14ac:dyDescent="0.25">
      <c r="A98" s="20"/>
      <c r="B98" s="4"/>
      <c r="C98" s="3"/>
      <c r="D98" s="56"/>
      <c r="E98" s="56"/>
      <c r="F98" s="56"/>
      <c r="G98" s="80" t="s">
        <v>33</v>
      </c>
      <c r="H98" s="81"/>
      <c r="I98" s="57">
        <f>SUM(I91:I97)</f>
        <v>6</v>
      </c>
    </row>
    <row r="99" spans="1:16" ht="12.75" customHeight="1" x14ac:dyDescent="0.2">
      <c r="A99" s="1"/>
      <c r="B99" s="2"/>
      <c r="C99" s="3"/>
      <c r="D99" s="56"/>
      <c r="E99" s="58"/>
      <c r="F99" s="58"/>
      <c r="G99" s="56"/>
      <c r="H99" s="56"/>
      <c r="I99" s="19"/>
    </row>
    <row r="100" spans="1:16" ht="12.75" customHeight="1" x14ac:dyDescent="0.2">
      <c r="A100" s="1"/>
      <c r="B100" s="2"/>
      <c r="C100" s="3"/>
      <c r="D100" s="56"/>
      <c r="E100" s="58"/>
      <c r="F100" s="58"/>
      <c r="G100" s="56"/>
      <c r="H100" s="56"/>
      <c r="I100" s="19"/>
    </row>
    <row r="101" spans="1:16" ht="12.75" customHeight="1" x14ac:dyDescent="0.2">
      <c r="A101" s="1"/>
      <c r="B101" s="2"/>
      <c r="C101" s="3"/>
      <c r="D101" s="56"/>
      <c r="E101" s="58"/>
      <c r="F101" s="58"/>
      <c r="G101" s="56"/>
      <c r="H101" s="56"/>
      <c r="I101" s="19"/>
    </row>
    <row r="102" spans="1:16" ht="12.75" customHeight="1" x14ac:dyDescent="0.2">
      <c r="A102" s="1"/>
      <c r="B102" s="2"/>
      <c r="C102" s="3"/>
      <c r="D102" s="56"/>
      <c r="E102" s="58"/>
      <c r="F102" s="58"/>
      <c r="G102" s="56"/>
      <c r="H102" s="56"/>
      <c r="I102" s="19"/>
    </row>
    <row r="103" spans="1:16" ht="12.75" customHeight="1" x14ac:dyDescent="0.2">
      <c r="A103" s="1"/>
      <c r="B103" s="2"/>
      <c r="C103" s="3"/>
      <c r="D103" s="56"/>
      <c r="E103" s="58"/>
      <c r="F103" s="58"/>
      <c r="G103" s="56"/>
      <c r="H103" s="56"/>
      <c r="I103" s="19"/>
    </row>
    <row r="104" spans="1:16" ht="12.75" customHeight="1" x14ac:dyDescent="0.2">
      <c r="A104" s="1"/>
      <c r="B104" s="2"/>
      <c r="C104" s="3"/>
      <c r="D104" s="56"/>
      <c r="E104" s="58"/>
      <c r="F104" s="58"/>
      <c r="G104" s="56"/>
      <c r="H104" s="56"/>
      <c r="I104" s="19"/>
    </row>
    <row r="105" spans="1:16" ht="12.75" customHeight="1" x14ac:dyDescent="0.2">
      <c r="A105" s="1"/>
      <c r="B105" s="2"/>
      <c r="C105" s="3"/>
      <c r="D105" s="56"/>
      <c r="E105" s="58"/>
      <c r="F105" s="58"/>
      <c r="G105" s="56"/>
      <c r="H105" s="56"/>
      <c r="I105" s="19"/>
    </row>
    <row r="106" spans="1:16" ht="12.75" customHeight="1" x14ac:dyDescent="0.2">
      <c r="A106" s="1"/>
      <c r="B106" s="2"/>
      <c r="C106" s="3"/>
      <c r="D106" s="56"/>
      <c r="E106" s="58"/>
      <c r="F106" s="58"/>
      <c r="G106" s="56"/>
      <c r="H106" s="56"/>
      <c r="I106" s="19"/>
    </row>
    <row r="108" spans="1:16" ht="13.5" customHeight="1" x14ac:dyDescent="0.2">
      <c r="A108" s="1"/>
      <c r="B108" s="2"/>
      <c r="C108" s="3"/>
      <c r="D108" s="56"/>
      <c r="E108" s="58"/>
      <c r="F108" s="58"/>
      <c r="G108" s="56"/>
      <c r="H108" s="56"/>
      <c r="I108" s="19"/>
    </row>
    <row r="109" spans="1:16" ht="13.5" customHeight="1" x14ac:dyDescent="0.2">
      <c r="A109" s="1"/>
      <c r="B109" s="2"/>
      <c r="C109" s="3"/>
      <c r="D109" s="56"/>
      <c r="E109" s="58"/>
      <c r="F109" s="58"/>
      <c r="G109" s="56"/>
      <c r="H109" s="56"/>
      <c r="I109" s="19"/>
    </row>
    <row r="110" spans="1:16" ht="12.75" customHeight="1" x14ac:dyDescent="0.2">
      <c r="A110" s="1"/>
      <c r="B110" s="2"/>
      <c r="C110" s="3"/>
      <c r="D110" s="56"/>
      <c r="E110" s="58"/>
      <c r="F110" s="58"/>
      <c r="G110" s="56"/>
      <c r="H110" s="56"/>
      <c r="I110" s="19"/>
    </row>
    <row r="119" spans="1:15" x14ac:dyDescent="0.2">
      <c r="A119" s="1"/>
      <c r="B119" s="2"/>
      <c r="C119" s="3"/>
      <c r="D119" s="4"/>
      <c r="E119" s="4"/>
      <c r="F119" s="4"/>
      <c r="G119" s="5" t="s">
        <v>0</v>
      </c>
      <c r="H119" s="2"/>
      <c r="I119" s="6" t="str">
        <f>I82</f>
        <v>SOUMARE Mamadou</v>
      </c>
      <c r="K119" s="4" t="s">
        <v>2</v>
      </c>
      <c r="N119" s="9"/>
      <c r="O119" s="10"/>
    </row>
    <row r="120" spans="1:15" x14ac:dyDescent="0.2">
      <c r="A120" s="1"/>
      <c r="B120" s="2"/>
      <c r="C120" s="11"/>
      <c r="D120" s="4"/>
      <c r="E120" s="4"/>
      <c r="F120" s="4"/>
      <c r="G120" s="5" t="s">
        <v>3</v>
      </c>
      <c r="H120" s="12"/>
      <c r="I120" s="12">
        <f>I2</f>
        <v>19.510000000000002</v>
      </c>
      <c r="K120" s="82">
        <f>K83</f>
        <v>43386</v>
      </c>
      <c r="L120" s="82"/>
      <c r="N120" s="13"/>
      <c r="O120" s="13"/>
    </row>
    <row r="121" spans="1:15" x14ac:dyDescent="0.2">
      <c r="A121" s="1"/>
      <c r="B121" s="14" t="s">
        <v>4</v>
      </c>
      <c r="C121" s="59">
        <f>C84</f>
        <v>43525</v>
      </c>
      <c r="D121" s="4"/>
      <c r="E121" s="4"/>
      <c r="F121" s="4"/>
      <c r="G121" s="5" t="s">
        <v>5</v>
      </c>
      <c r="H121" s="12"/>
      <c r="I121" s="12">
        <f>I3</f>
        <v>4.5026540503115626</v>
      </c>
      <c r="L121" s="13"/>
      <c r="N121" s="60"/>
      <c r="O121" s="17"/>
    </row>
    <row r="122" spans="1:15" x14ac:dyDescent="0.2">
      <c r="A122" s="1"/>
      <c r="B122" s="2"/>
      <c r="C122" s="11"/>
      <c r="D122" s="4"/>
      <c r="E122" s="4"/>
      <c r="F122" s="4"/>
      <c r="G122" s="5" t="s">
        <v>6</v>
      </c>
      <c r="H122" s="18"/>
      <c r="I122" s="12">
        <f>I85</f>
        <v>0</v>
      </c>
    </row>
    <row r="123" spans="1:15" x14ac:dyDescent="0.2">
      <c r="A123" s="1"/>
      <c r="B123" s="2"/>
      <c r="C123" s="11"/>
      <c r="D123" s="4"/>
      <c r="E123" s="4"/>
      <c r="F123" s="4"/>
      <c r="G123" s="5"/>
      <c r="H123" s="18"/>
      <c r="I123" s="19"/>
    </row>
    <row r="124" spans="1:15" x14ac:dyDescent="0.2">
      <c r="A124" s="66" t="s">
        <v>7</v>
      </c>
      <c r="B124" s="66"/>
      <c r="C124" s="66"/>
      <c r="D124" s="66"/>
      <c r="E124" s="66"/>
      <c r="F124" s="66"/>
      <c r="G124" s="66"/>
      <c r="H124" s="66"/>
      <c r="I124" s="66"/>
      <c r="J124" s="66"/>
      <c r="K124" s="66"/>
      <c r="L124" s="66"/>
    </row>
    <row r="125" spans="1:15" ht="13.5" thickBot="1" x14ac:dyDescent="0.25">
      <c r="A125" s="20"/>
      <c r="B125" s="4"/>
      <c r="C125" s="3"/>
      <c r="D125" s="4"/>
      <c r="E125" s="4" t="s">
        <v>8</v>
      </c>
      <c r="F125" s="4"/>
      <c r="G125" s="4"/>
      <c r="H125" s="4"/>
      <c r="I125" s="19"/>
    </row>
    <row r="126" spans="1:15" ht="26.25" customHeight="1" x14ac:dyDescent="0.2">
      <c r="A126" s="68" t="str">
        <f>"Jour et date                                  SEMAINE " &amp;WEEKNUM(A128)</f>
        <v>Jour et date                                  SEMAINE 13</v>
      </c>
      <c r="B126" s="70" t="s">
        <v>9</v>
      </c>
      <c r="C126" s="72" t="s">
        <v>10</v>
      </c>
      <c r="D126" s="72" t="s">
        <v>11</v>
      </c>
      <c r="E126" s="72" t="s">
        <v>12</v>
      </c>
      <c r="F126" s="74" t="s">
        <v>13</v>
      </c>
      <c r="G126" s="76" t="s">
        <v>14</v>
      </c>
      <c r="H126" s="77"/>
      <c r="I126" s="74" t="s">
        <v>15</v>
      </c>
      <c r="J126" s="72" t="s">
        <v>16</v>
      </c>
      <c r="K126" s="72" t="s">
        <v>17</v>
      </c>
      <c r="L126" s="72" t="s">
        <v>18</v>
      </c>
    </row>
    <row r="127" spans="1:15" ht="13.5" thickBot="1" x14ac:dyDescent="0.25">
      <c r="A127" s="69"/>
      <c r="B127" s="83"/>
      <c r="C127" s="84"/>
      <c r="D127" s="84"/>
      <c r="E127" s="84"/>
      <c r="F127" s="85"/>
      <c r="G127" s="86"/>
      <c r="H127" s="87"/>
      <c r="I127" s="85"/>
      <c r="J127" s="84"/>
      <c r="K127" s="84"/>
      <c r="L127" s="84"/>
    </row>
    <row r="128" spans="1:15" s="27" customFormat="1" ht="24.75" customHeight="1" thickBot="1" x14ac:dyDescent="0.25">
      <c r="A128" s="21">
        <f>A97+1</f>
        <v>43549</v>
      </c>
      <c r="B128" s="22"/>
      <c r="C128" s="23" t="s">
        <v>19</v>
      </c>
      <c r="D128" s="23"/>
      <c r="E128" s="23" t="s">
        <v>20</v>
      </c>
      <c r="F128" s="24"/>
      <c r="G128" s="25"/>
      <c r="H128" s="25"/>
      <c r="I128" s="25"/>
      <c r="J128" s="26"/>
      <c r="K128" s="26"/>
      <c r="L128" s="25"/>
      <c r="N128" s="28"/>
    </row>
    <row r="129" spans="1:16" ht="24.75" customHeight="1" x14ac:dyDescent="0.2">
      <c r="A129" s="29">
        <f>A128+1</f>
        <v>43550</v>
      </c>
      <c r="B129" s="30"/>
      <c r="C129" s="31" t="s">
        <v>19</v>
      </c>
      <c r="D129" s="31"/>
      <c r="E129" s="31" t="s">
        <v>21</v>
      </c>
      <c r="F129" s="32"/>
      <c r="G129" s="31"/>
      <c r="H129" s="31"/>
      <c r="I129" s="31"/>
      <c r="J129" s="33"/>
      <c r="K129" s="33"/>
      <c r="L129" s="34"/>
    </row>
    <row r="130" spans="1:16" ht="24.75" customHeight="1" x14ac:dyDescent="0.2">
      <c r="A130" s="35">
        <f t="shared" ref="A130:A134" si="4">A129+1</f>
        <v>43551</v>
      </c>
      <c r="B130" s="36"/>
      <c r="C130" s="37" t="s">
        <v>19</v>
      </c>
      <c r="D130" s="37"/>
      <c r="E130" s="37" t="s">
        <v>22</v>
      </c>
      <c r="F130" s="37"/>
      <c r="G130" s="37"/>
      <c r="H130" s="37"/>
      <c r="I130" s="37"/>
      <c r="J130" s="38"/>
      <c r="K130" s="38"/>
      <c r="L130" s="38"/>
    </row>
    <row r="131" spans="1:16" ht="24.75" customHeight="1" x14ac:dyDescent="0.2">
      <c r="A131" s="29">
        <f t="shared" si="4"/>
        <v>43552</v>
      </c>
      <c r="B131" s="30"/>
      <c r="C131" s="31" t="s">
        <v>19</v>
      </c>
      <c r="D131" s="31"/>
      <c r="E131" s="31" t="s">
        <v>23</v>
      </c>
      <c r="F131" s="31"/>
      <c r="G131" s="31"/>
      <c r="H131" s="31"/>
      <c r="I131" s="31"/>
      <c r="J131" s="33"/>
      <c r="K131" s="33"/>
      <c r="L131" s="34"/>
    </row>
    <row r="132" spans="1:16" s="27" customFormat="1" ht="24.75" customHeight="1" x14ac:dyDescent="0.25">
      <c r="A132" s="35">
        <f t="shared" si="4"/>
        <v>43553</v>
      </c>
      <c r="B132" s="36"/>
      <c r="C132" s="39" t="s">
        <v>19</v>
      </c>
      <c r="D132" s="40"/>
      <c r="E132" s="39" t="s">
        <v>24</v>
      </c>
      <c r="F132" s="39"/>
      <c r="G132" s="39"/>
      <c r="H132" s="39"/>
      <c r="I132" s="39"/>
      <c r="J132" s="38"/>
      <c r="K132" s="38"/>
      <c r="L132" s="40"/>
    </row>
    <row r="133" spans="1:16" ht="24.75" customHeight="1" x14ac:dyDescent="0.2">
      <c r="A133" s="29">
        <f t="shared" si="4"/>
        <v>43554</v>
      </c>
      <c r="B133" s="30"/>
      <c r="C133" s="41" t="s">
        <v>25</v>
      </c>
      <c r="D133" s="41" t="s">
        <v>26</v>
      </c>
      <c r="E133" s="42" t="s">
        <v>27</v>
      </c>
      <c r="F133" s="43">
        <v>3</v>
      </c>
      <c r="G133" s="44">
        <v>1</v>
      </c>
      <c r="H133" s="44"/>
      <c r="I133" s="46">
        <f>F133/G133</f>
        <v>3</v>
      </c>
      <c r="J133" s="42" t="s">
        <v>28</v>
      </c>
      <c r="K133" s="42" t="s">
        <v>29</v>
      </c>
      <c r="L133" s="34"/>
    </row>
    <row r="134" spans="1:16" ht="34.5" thickBot="1" x14ac:dyDescent="0.25">
      <c r="A134" s="47">
        <f t="shared" si="4"/>
        <v>43555</v>
      </c>
      <c r="B134" s="48"/>
      <c r="C134" s="49" t="s">
        <v>25</v>
      </c>
      <c r="D134" s="50" t="s">
        <v>30</v>
      </c>
      <c r="E134" s="50" t="s">
        <v>31</v>
      </c>
      <c r="F134" s="51">
        <v>3</v>
      </c>
      <c r="G134" s="50">
        <v>1</v>
      </c>
      <c r="H134" s="50"/>
      <c r="I134" s="61"/>
      <c r="J134" s="52" t="s">
        <v>28</v>
      </c>
      <c r="K134" s="52" t="s">
        <v>29</v>
      </c>
      <c r="L134" s="53"/>
      <c r="M134" s="54" t="s">
        <v>32</v>
      </c>
      <c r="N134" s="55">
        <f>N97</f>
        <v>43527</v>
      </c>
      <c r="O134" s="55">
        <f>N134+14</f>
        <v>43541</v>
      </c>
      <c r="P134" s="55">
        <f>O134+14</f>
        <v>43555</v>
      </c>
    </row>
    <row r="135" spans="1:16" ht="24.75" customHeight="1" thickBot="1" x14ac:dyDescent="0.25">
      <c r="A135" s="20"/>
      <c r="B135" s="4"/>
      <c r="C135" s="3"/>
      <c r="D135" s="56"/>
      <c r="E135" s="56"/>
      <c r="F135" s="56"/>
      <c r="G135" s="80" t="s">
        <v>33</v>
      </c>
      <c r="H135" s="81"/>
      <c r="I135" s="57">
        <f>SUM(I128:I134)</f>
        <v>3</v>
      </c>
    </row>
    <row r="136" spans="1:16" ht="12.75" customHeight="1" x14ac:dyDescent="0.2">
      <c r="A136" s="1"/>
      <c r="B136" s="2"/>
      <c r="C136" s="3"/>
      <c r="D136" s="56"/>
      <c r="E136" s="58"/>
      <c r="F136" s="58"/>
      <c r="G136" s="56"/>
      <c r="H136" s="56"/>
      <c r="I136" s="19"/>
    </row>
    <row r="137" spans="1:16" ht="12.75" customHeight="1" x14ac:dyDescent="0.2">
      <c r="A137" s="1"/>
      <c r="B137" s="2"/>
      <c r="C137" s="3"/>
      <c r="D137" s="56"/>
      <c r="E137" s="58"/>
      <c r="F137" s="58"/>
      <c r="G137" s="56"/>
      <c r="H137" s="56"/>
      <c r="I137" s="19"/>
    </row>
    <row r="138" spans="1:16" ht="12.75" customHeight="1" x14ac:dyDescent="0.2">
      <c r="A138" s="1"/>
      <c r="B138" s="2"/>
      <c r="C138" s="3"/>
      <c r="D138" s="56"/>
      <c r="E138" s="58"/>
      <c r="F138" s="58"/>
      <c r="G138" s="56"/>
      <c r="H138" s="56"/>
      <c r="I138" s="19"/>
    </row>
    <row r="139" spans="1:16" ht="12.75" customHeight="1" x14ac:dyDescent="0.2">
      <c r="A139" s="1"/>
      <c r="B139" s="2"/>
      <c r="C139" s="3"/>
      <c r="D139" s="56"/>
      <c r="E139" s="58"/>
      <c r="F139" s="58"/>
      <c r="G139" s="56"/>
      <c r="H139" s="56"/>
      <c r="I139" s="19"/>
    </row>
    <row r="140" spans="1:16" ht="12.75" customHeight="1" x14ac:dyDescent="0.2">
      <c r="A140" s="1"/>
      <c r="B140" s="2"/>
      <c r="C140" s="3"/>
      <c r="D140" s="56"/>
      <c r="E140" s="58"/>
      <c r="F140" s="58"/>
      <c r="G140" s="56"/>
      <c r="H140" s="56"/>
      <c r="I140" s="19"/>
    </row>
    <row r="141" spans="1:16" ht="12.75" customHeight="1" x14ac:dyDescent="0.2">
      <c r="A141" s="1"/>
      <c r="B141" s="2"/>
      <c r="C141" s="3"/>
      <c r="D141" s="56"/>
      <c r="E141" s="58"/>
      <c r="F141" s="58"/>
      <c r="G141" s="56"/>
      <c r="H141" s="56"/>
      <c r="I141" s="19"/>
    </row>
    <row r="142" spans="1:16" ht="12.75" customHeight="1" x14ac:dyDescent="0.2">
      <c r="A142" s="1"/>
      <c r="B142" s="2"/>
      <c r="C142" s="3"/>
      <c r="D142" s="56"/>
      <c r="E142" s="58"/>
      <c r="F142" s="58"/>
      <c r="G142" s="56"/>
      <c r="H142" s="56"/>
      <c r="I142" s="19"/>
    </row>
    <row r="143" spans="1:16" ht="12.75" customHeight="1" x14ac:dyDescent="0.2">
      <c r="A143" s="1"/>
      <c r="B143" s="2"/>
      <c r="C143" s="3"/>
      <c r="D143" s="56"/>
      <c r="E143" s="58"/>
      <c r="F143" s="58"/>
      <c r="G143" s="56"/>
      <c r="H143" s="56"/>
      <c r="I143" s="19"/>
    </row>
    <row r="145" spans="1:15" ht="13.5" customHeight="1" x14ac:dyDescent="0.2">
      <c r="A145" s="1"/>
      <c r="B145" s="2"/>
      <c r="C145" s="3"/>
      <c r="D145" s="56"/>
      <c r="E145" s="58"/>
      <c r="F145" s="58"/>
      <c r="G145" s="56"/>
      <c r="H145" s="56"/>
      <c r="I145" s="19"/>
    </row>
    <row r="146" spans="1:15" ht="13.5" customHeight="1" x14ac:dyDescent="0.2">
      <c r="A146" s="1"/>
      <c r="B146" s="2"/>
      <c r="C146" s="3"/>
      <c r="D146" s="56"/>
      <c r="E146" s="58"/>
      <c r="F146" s="58"/>
      <c r="G146" s="56"/>
      <c r="H146" s="56"/>
      <c r="I146" s="19"/>
    </row>
    <row r="147" spans="1:15" ht="13.5" customHeight="1" x14ac:dyDescent="0.2">
      <c r="A147" s="1"/>
      <c r="B147" s="2"/>
      <c r="C147" s="3"/>
      <c r="D147" s="56"/>
      <c r="E147" s="58"/>
      <c r="F147" s="58"/>
      <c r="G147" s="56"/>
      <c r="H147" s="56"/>
      <c r="I147" s="19"/>
    </row>
    <row r="148" spans="1:15" ht="13.5" customHeight="1" x14ac:dyDescent="0.2">
      <c r="A148" s="1"/>
      <c r="B148" s="2"/>
      <c r="C148" s="3"/>
      <c r="D148" s="56"/>
      <c r="E148" s="58"/>
      <c r="F148" s="58"/>
      <c r="G148" s="56"/>
      <c r="H148" s="56"/>
      <c r="I148" s="19"/>
    </row>
    <row r="149" spans="1:15" ht="13.5" customHeight="1" x14ac:dyDescent="0.2">
      <c r="A149" s="1"/>
      <c r="B149" s="2"/>
      <c r="C149" s="3"/>
      <c r="D149" s="56"/>
      <c r="E149" s="58"/>
      <c r="F149" s="58"/>
      <c r="G149" s="56"/>
      <c r="H149" s="56"/>
      <c r="I149" s="19"/>
    </row>
    <row r="150" spans="1:15" ht="13.5" customHeight="1" x14ac:dyDescent="0.2">
      <c r="A150" s="1"/>
      <c r="B150" s="2"/>
      <c r="C150" s="3"/>
      <c r="D150" s="56"/>
      <c r="E150" s="58"/>
      <c r="F150" s="58"/>
      <c r="G150" s="56"/>
      <c r="H150" s="56"/>
      <c r="I150" s="19"/>
    </row>
    <row r="151" spans="1:15" ht="13.5" customHeight="1" x14ac:dyDescent="0.2">
      <c r="A151" s="1"/>
      <c r="B151" s="2"/>
      <c r="C151" s="3"/>
      <c r="D151" s="56"/>
      <c r="E151" s="58"/>
      <c r="F151" s="58"/>
      <c r="G151" s="56"/>
      <c r="H151" s="56"/>
      <c r="I151" s="19"/>
    </row>
    <row r="152" spans="1:15" ht="13.5" customHeight="1" x14ac:dyDescent="0.2">
      <c r="A152" s="1"/>
      <c r="B152" s="2"/>
      <c r="C152" s="3"/>
      <c r="D152" s="56"/>
      <c r="E152" s="58"/>
      <c r="F152" s="58"/>
      <c r="G152" s="56"/>
      <c r="H152" s="56"/>
      <c r="I152" s="19"/>
    </row>
    <row r="153" spans="1:15" ht="13.5" customHeight="1" x14ac:dyDescent="0.2">
      <c r="A153" s="1"/>
      <c r="B153" s="2"/>
      <c r="C153" s="3"/>
      <c r="D153" s="56"/>
      <c r="E153" s="58"/>
      <c r="F153" s="58"/>
      <c r="G153" s="56"/>
      <c r="H153" s="56"/>
      <c r="I153" s="19"/>
    </row>
    <row r="154" spans="1:15" x14ac:dyDescent="0.2">
      <c r="A154" s="1"/>
      <c r="B154" s="2"/>
      <c r="C154" s="3"/>
      <c r="D154" s="4"/>
      <c r="E154" s="4"/>
      <c r="F154" s="4"/>
      <c r="G154" s="5" t="s">
        <v>0</v>
      </c>
      <c r="H154" s="2"/>
      <c r="I154" s="6" t="str">
        <f>I119</f>
        <v>SOUMARE Mamadou</v>
      </c>
      <c r="K154" s="4" t="s">
        <v>2</v>
      </c>
      <c r="N154" s="9"/>
      <c r="O154" s="10"/>
    </row>
    <row r="155" spans="1:15" x14ac:dyDescent="0.2">
      <c r="A155" s="1"/>
      <c r="B155" s="2"/>
      <c r="C155" s="11"/>
      <c r="D155" s="4"/>
      <c r="E155" s="4"/>
      <c r="F155" s="4"/>
      <c r="G155" s="5" t="s">
        <v>3</v>
      </c>
      <c r="H155" s="12"/>
      <c r="I155" s="12">
        <f>I120</f>
        <v>19.510000000000002</v>
      </c>
      <c r="K155" s="82">
        <f>K120</f>
        <v>43386</v>
      </c>
      <c r="L155" s="82"/>
      <c r="N155" s="13"/>
      <c r="O155" s="13"/>
    </row>
    <row r="156" spans="1:15" x14ac:dyDescent="0.2">
      <c r="A156" s="1"/>
      <c r="B156" s="14" t="s">
        <v>4</v>
      </c>
      <c r="C156" s="59">
        <f>C121</f>
        <v>43525</v>
      </c>
      <c r="D156" s="4"/>
      <c r="E156" s="4"/>
      <c r="F156" s="4"/>
      <c r="G156" s="5" t="s">
        <v>5</v>
      </c>
      <c r="H156" s="12"/>
      <c r="I156" s="12">
        <f>I121</f>
        <v>4.5026540503115626</v>
      </c>
      <c r="L156" s="13"/>
      <c r="N156" s="60"/>
      <c r="O156" s="17"/>
    </row>
    <row r="157" spans="1:15" x14ac:dyDescent="0.2">
      <c r="A157" s="1"/>
      <c r="B157" s="2"/>
      <c r="C157" s="11"/>
      <c r="D157" s="4"/>
      <c r="E157" s="4"/>
      <c r="F157" s="4"/>
      <c r="G157" s="5" t="s">
        <v>6</v>
      </c>
      <c r="H157" s="18"/>
      <c r="I157" s="12">
        <f>I122</f>
        <v>0</v>
      </c>
    </row>
    <row r="158" spans="1:15" x14ac:dyDescent="0.2">
      <c r="A158" s="1"/>
      <c r="B158" s="2"/>
      <c r="C158" s="11"/>
      <c r="D158" s="4"/>
      <c r="E158" s="4"/>
      <c r="F158" s="4"/>
      <c r="G158" s="5"/>
      <c r="H158" s="18"/>
      <c r="I158" s="19"/>
    </row>
    <row r="159" spans="1:15" x14ac:dyDescent="0.2">
      <c r="A159" s="66" t="s">
        <v>7</v>
      </c>
      <c r="B159" s="66"/>
      <c r="C159" s="66"/>
      <c r="D159" s="66"/>
      <c r="E159" s="66"/>
      <c r="F159" s="66"/>
      <c r="G159" s="66"/>
      <c r="H159" s="66"/>
      <c r="I159" s="66"/>
      <c r="J159" s="66"/>
      <c r="K159" s="66"/>
      <c r="L159" s="66"/>
    </row>
    <row r="160" spans="1:15" ht="13.5" thickBot="1" x14ac:dyDescent="0.25">
      <c r="A160" s="20"/>
      <c r="B160" s="4"/>
      <c r="C160" s="3"/>
      <c r="D160" s="4"/>
      <c r="E160" s="4" t="s">
        <v>8</v>
      </c>
      <c r="F160" s="4"/>
      <c r="G160" s="4"/>
      <c r="H160" s="4"/>
      <c r="I160" s="19"/>
    </row>
    <row r="161" spans="1:16" ht="14.25" customHeight="1" x14ac:dyDescent="0.2">
      <c r="A161" s="68" t="str">
        <f>"Jour et date                                  SEMAINE " &amp;WEEKNUM(A163)</f>
        <v>Jour et date                                  SEMAINE 14</v>
      </c>
      <c r="B161" s="70" t="s">
        <v>9</v>
      </c>
      <c r="C161" s="72" t="s">
        <v>10</v>
      </c>
      <c r="D161" s="72" t="s">
        <v>11</v>
      </c>
      <c r="E161" s="72" t="s">
        <v>12</v>
      </c>
      <c r="F161" s="74" t="s">
        <v>13</v>
      </c>
      <c r="G161" s="76" t="s">
        <v>14</v>
      </c>
      <c r="H161" s="77"/>
      <c r="I161" s="74" t="s">
        <v>15</v>
      </c>
      <c r="J161" s="72" t="s">
        <v>16</v>
      </c>
      <c r="K161" s="72" t="s">
        <v>17</v>
      </c>
      <c r="L161" s="72" t="s">
        <v>18</v>
      </c>
    </row>
    <row r="162" spans="1:16" ht="13.5" thickBot="1" x14ac:dyDescent="0.25">
      <c r="A162" s="69"/>
      <c r="B162" s="83"/>
      <c r="C162" s="84"/>
      <c r="D162" s="84"/>
      <c r="E162" s="84"/>
      <c r="F162" s="85"/>
      <c r="G162" s="86"/>
      <c r="H162" s="87"/>
      <c r="I162" s="85"/>
      <c r="J162" s="84"/>
      <c r="K162" s="84"/>
      <c r="L162" s="84"/>
    </row>
    <row r="163" spans="1:16" s="27" customFormat="1" ht="24.75" customHeight="1" thickBot="1" x14ac:dyDescent="0.25">
      <c r="A163" s="21">
        <f>A134+1</f>
        <v>43556</v>
      </c>
      <c r="B163" s="22"/>
      <c r="C163" s="23" t="s">
        <v>19</v>
      </c>
      <c r="D163" s="23"/>
      <c r="E163" s="23" t="s">
        <v>20</v>
      </c>
      <c r="F163" s="24"/>
      <c r="G163" s="25"/>
      <c r="H163" s="25"/>
      <c r="I163" s="25"/>
      <c r="J163" s="26"/>
      <c r="K163" s="26"/>
      <c r="L163" s="25"/>
      <c r="N163" s="28"/>
    </row>
    <row r="164" spans="1:16" ht="24.75" customHeight="1" x14ac:dyDescent="0.2">
      <c r="A164" s="29">
        <f>A163+1</f>
        <v>43557</v>
      </c>
      <c r="B164" s="30"/>
      <c r="C164" s="31" t="s">
        <v>19</v>
      </c>
      <c r="D164" s="31"/>
      <c r="E164" s="31" t="s">
        <v>21</v>
      </c>
      <c r="F164" s="32"/>
      <c r="G164" s="31"/>
      <c r="H164" s="31"/>
      <c r="I164" s="31"/>
      <c r="J164" s="33"/>
      <c r="K164" s="33"/>
      <c r="L164" s="34"/>
    </row>
    <row r="165" spans="1:16" ht="24.75" customHeight="1" x14ac:dyDescent="0.2">
      <c r="A165" s="35">
        <f t="shared" ref="A165:A169" si="5">A164+1</f>
        <v>43558</v>
      </c>
      <c r="B165" s="36"/>
      <c r="C165" s="37" t="s">
        <v>19</v>
      </c>
      <c r="D165" s="37"/>
      <c r="E165" s="37" t="s">
        <v>22</v>
      </c>
      <c r="F165" s="37"/>
      <c r="G165" s="37"/>
      <c r="H165" s="37"/>
      <c r="I165" s="37"/>
      <c r="J165" s="38"/>
      <c r="K165" s="38"/>
      <c r="L165" s="38"/>
    </row>
    <row r="166" spans="1:16" ht="24.75" customHeight="1" x14ac:dyDescent="0.2">
      <c r="A166" s="29">
        <f t="shared" si="5"/>
        <v>43559</v>
      </c>
      <c r="B166" s="30"/>
      <c r="C166" s="31" t="s">
        <v>19</v>
      </c>
      <c r="D166" s="31"/>
      <c r="E166" s="31" t="s">
        <v>23</v>
      </c>
      <c r="F166" s="31"/>
      <c r="G166" s="31"/>
      <c r="H166" s="31"/>
      <c r="I166" s="31"/>
      <c r="J166" s="33"/>
      <c r="K166" s="33"/>
      <c r="L166" s="34"/>
    </row>
    <row r="167" spans="1:16" s="27" customFormat="1" ht="24.75" customHeight="1" x14ac:dyDescent="0.25">
      <c r="A167" s="35">
        <f t="shared" si="5"/>
        <v>43560</v>
      </c>
      <c r="B167" s="36"/>
      <c r="C167" s="39" t="s">
        <v>19</v>
      </c>
      <c r="D167" s="40"/>
      <c r="E167" s="39" t="s">
        <v>24</v>
      </c>
      <c r="F167" s="39"/>
      <c r="G167" s="39"/>
      <c r="H167" s="39"/>
      <c r="I167" s="39"/>
      <c r="J167" s="38"/>
      <c r="K167" s="38"/>
      <c r="L167" s="40"/>
    </row>
    <row r="168" spans="1:16" ht="24.75" customHeight="1" x14ac:dyDescent="0.2">
      <c r="A168" s="29">
        <f t="shared" si="5"/>
        <v>43561</v>
      </c>
      <c r="B168" s="30"/>
      <c r="C168" s="41" t="s">
        <v>25</v>
      </c>
      <c r="D168" s="41" t="s">
        <v>26</v>
      </c>
      <c r="E168" s="42" t="s">
        <v>27</v>
      </c>
      <c r="F168" s="43">
        <v>3</v>
      </c>
      <c r="G168" s="44">
        <v>1</v>
      </c>
      <c r="H168" s="44"/>
      <c r="I168" s="46">
        <f>F168/G168</f>
        <v>3</v>
      </c>
      <c r="J168" s="42" t="s">
        <v>28</v>
      </c>
      <c r="K168" s="42" t="s">
        <v>29</v>
      </c>
      <c r="L168" s="34"/>
    </row>
    <row r="169" spans="1:16" ht="34.5" thickBot="1" x14ac:dyDescent="0.25">
      <c r="A169" s="47">
        <f t="shared" si="5"/>
        <v>43562</v>
      </c>
      <c r="B169" s="48"/>
      <c r="C169" s="49" t="s">
        <v>25</v>
      </c>
      <c r="D169" s="50" t="s">
        <v>30</v>
      </c>
      <c r="E169" s="50" t="s">
        <v>31</v>
      </c>
      <c r="F169" s="51">
        <v>3</v>
      </c>
      <c r="G169" s="50">
        <v>1</v>
      </c>
      <c r="H169" s="50"/>
      <c r="I169" s="51">
        <f>F169/G169</f>
        <v>3</v>
      </c>
      <c r="J169" s="52" t="s">
        <v>28</v>
      </c>
      <c r="K169" s="52" t="s">
        <v>29</v>
      </c>
      <c r="L169" s="53"/>
      <c r="M169" s="54" t="s">
        <v>32</v>
      </c>
      <c r="N169" s="55">
        <f>N134</f>
        <v>43527</v>
      </c>
      <c r="O169" s="55">
        <f>N169+14</f>
        <v>43541</v>
      </c>
      <c r="P169" s="55">
        <f>O169+14</f>
        <v>43555</v>
      </c>
    </row>
    <row r="170" spans="1:16" ht="24.75" customHeight="1" thickBot="1" x14ac:dyDescent="0.25">
      <c r="A170" s="20"/>
      <c r="B170" s="4"/>
      <c r="C170" s="3"/>
      <c r="D170" s="56"/>
      <c r="E170" s="56"/>
      <c r="F170" s="56"/>
      <c r="G170" s="80" t="s">
        <v>33</v>
      </c>
      <c r="H170" s="81"/>
      <c r="I170" s="57">
        <f>SUM(I163:I169)</f>
        <v>6</v>
      </c>
    </row>
    <row r="171" spans="1:16" ht="12.75" customHeight="1" x14ac:dyDescent="0.2">
      <c r="A171" s="1"/>
      <c r="B171" s="2"/>
      <c r="C171" s="3"/>
      <c r="D171" s="56"/>
      <c r="E171" s="58"/>
      <c r="F171" s="58"/>
      <c r="G171" s="56"/>
      <c r="H171" s="56"/>
      <c r="I171" s="19"/>
    </row>
    <row r="172" spans="1:16" ht="12.75" customHeight="1" x14ac:dyDescent="0.2">
      <c r="A172" s="1"/>
      <c r="B172" s="2"/>
      <c r="C172" s="3"/>
      <c r="D172" s="56"/>
      <c r="E172" s="58"/>
      <c r="F172" s="58"/>
      <c r="G172" s="56"/>
      <c r="H172" s="56"/>
      <c r="I172" s="19"/>
    </row>
    <row r="173" spans="1:16" ht="12.75" customHeight="1" x14ac:dyDescent="0.2">
      <c r="A173" s="1"/>
      <c r="B173" s="2"/>
      <c r="C173" s="3"/>
      <c r="D173" s="56"/>
      <c r="E173" s="58"/>
      <c r="F173" s="58"/>
      <c r="G173" s="56"/>
      <c r="H173" s="56"/>
      <c r="I173" s="19"/>
    </row>
    <row r="174" spans="1:16" ht="12.75" customHeight="1" x14ac:dyDescent="0.2">
      <c r="A174" s="1"/>
      <c r="B174" s="2"/>
      <c r="C174" s="3"/>
      <c r="D174" s="56"/>
      <c r="E174" s="58"/>
      <c r="F174" s="58"/>
      <c r="G174" s="56"/>
      <c r="H174" s="56"/>
      <c r="I174" s="19"/>
    </row>
    <row r="175" spans="1:16" ht="12.75" customHeight="1" x14ac:dyDescent="0.2">
      <c r="A175" s="1"/>
      <c r="B175" s="2"/>
      <c r="C175" s="3"/>
      <c r="D175" s="56"/>
      <c r="E175" s="58"/>
      <c r="F175" s="58"/>
      <c r="G175" s="56"/>
      <c r="H175" s="56"/>
      <c r="I175" s="19"/>
    </row>
    <row r="176" spans="1:16" ht="12.75" customHeight="1" x14ac:dyDescent="0.2">
      <c r="A176" s="1"/>
      <c r="B176" s="2"/>
      <c r="C176" s="3"/>
      <c r="D176" s="56"/>
      <c r="E176" s="58"/>
      <c r="F176" s="58"/>
      <c r="G176" s="56"/>
      <c r="H176" s="56"/>
      <c r="I176" s="19"/>
    </row>
    <row r="177" spans="1:9" ht="12.75" customHeight="1" x14ac:dyDescent="0.2">
      <c r="A177" s="1"/>
      <c r="B177" s="2"/>
      <c r="C177" s="3"/>
      <c r="D177" s="56"/>
      <c r="E177" s="58"/>
      <c r="F177" s="58"/>
      <c r="G177" s="56"/>
      <c r="H177" s="56"/>
      <c r="I177" s="19"/>
    </row>
    <row r="178" spans="1:9" ht="12.75" customHeight="1" x14ac:dyDescent="0.2">
      <c r="A178" s="1"/>
      <c r="B178" s="2"/>
      <c r="C178" s="3"/>
      <c r="D178" s="56"/>
      <c r="E178" s="58"/>
      <c r="F178" s="58"/>
      <c r="G178" s="56"/>
      <c r="H178" s="56"/>
      <c r="I178" s="19"/>
    </row>
    <row r="192" spans="1:9" ht="12.75" customHeight="1" x14ac:dyDescent="0.2">
      <c r="A192" s="1"/>
      <c r="B192" s="2"/>
      <c r="C192" s="3"/>
      <c r="D192" s="56"/>
      <c r="E192" s="58"/>
      <c r="F192" s="58"/>
      <c r="G192" s="56"/>
      <c r="H192" s="56"/>
      <c r="I192" s="19"/>
    </row>
    <row r="193" spans="1:9" ht="12.75" customHeight="1" x14ac:dyDescent="0.2">
      <c r="A193" s="1"/>
      <c r="B193" s="2"/>
      <c r="C193" s="3"/>
      <c r="D193" s="56"/>
      <c r="E193" s="58"/>
      <c r="F193" s="58"/>
      <c r="G193" s="56"/>
      <c r="H193" s="56"/>
      <c r="I193" s="19"/>
    </row>
    <row r="194" spans="1:9" ht="12.75" customHeight="1" x14ac:dyDescent="0.2">
      <c r="A194" s="1"/>
      <c r="B194" s="2"/>
      <c r="C194" s="3"/>
      <c r="D194" s="56"/>
      <c r="E194" s="58"/>
      <c r="F194" s="58"/>
      <c r="G194" s="56"/>
      <c r="H194" s="56"/>
      <c r="I194" s="19"/>
    </row>
  </sheetData>
  <mergeCells count="70">
    <mergeCell ref="J161:J162"/>
    <mergeCell ref="K161:K162"/>
    <mergeCell ref="L161:L162"/>
    <mergeCell ref="G170:H170"/>
    <mergeCell ref="K155:L155"/>
    <mergeCell ref="A159:L159"/>
    <mergeCell ref="A161:A162"/>
    <mergeCell ref="B161:B162"/>
    <mergeCell ref="C161:C162"/>
    <mergeCell ref="D161:D162"/>
    <mergeCell ref="E161:E162"/>
    <mergeCell ref="F161:F162"/>
    <mergeCell ref="G161:H162"/>
    <mergeCell ref="I161:I162"/>
    <mergeCell ref="F126:F127"/>
    <mergeCell ref="G126:H127"/>
    <mergeCell ref="I126:I127"/>
    <mergeCell ref="J126:J127"/>
    <mergeCell ref="K126:K127"/>
    <mergeCell ref="A126:A127"/>
    <mergeCell ref="B126:B127"/>
    <mergeCell ref="C126:C127"/>
    <mergeCell ref="D126:D127"/>
    <mergeCell ref="E126:E127"/>
    <mergeCell ref="K89:K90"/>
    <mergeCell ref="L89:L90"/>
    <mergeCell ref="G98:H98"/>
    <mergeCell ref="K120:L120"/>
    <mergeCell ref="G135:H135"/>
    <mergeCell ref="L126:L127"/>
    <mergeCell ref="I52:I53"/>
    <mergeCell ref="J52:J53"/>
    <mergeCell ref="K52:K53"/>
    <mergeCell ref="L52:L53"/>
    <mergeCell ref="A124:L124"/>
    <mergeCell ref="K83:L83"/>
    <mergeCell ref="A87:L87"/>
    <mergeCell ref="A89:A90"/>
    <mergeCell ref="B89:B90"/>
    <mergeCell ref="C89:C90"/>
    <mergeCell ref="D89:D90"/>
    <mergeCell ref="E89:E90"/>
    <mergeCell ref="F89:F90"/>
    <mergeCell ref="G89:H90"/>
    <mergeCell ref="I89:I90"/>
    <mergeCell ref="J89:J90"/>
    <mergeCell ref="G61:H61"/>
    <mergeCell ref="A52:A53"/>
    <mergeCell ref="B52:B53"/>
    <mergeCell ref="C52:C53"/>
    <mergeCell ref="D52:D53"/>
    <mergeCell ref="E52:E53"/>
    <mergeCell ref="F52:F53"/>
    <mergeCell ref="G52:H53"/>
    <mergeCell ref="A50:L50"/>
    <mergeCell ref="K2:L2"/>
    <mergeCell ref="A6:L6"/>
    <mergeCell ref="A8:A9"/>
    <mergeCell ref="B8:B9"/>
    <mergeCell ref="C8:C9"/>
    <mergeCell ref="D8:D9"/>
    <mergeCell ref="E8:E9"/>
    <mergeCell ref="F8:F9"/>
    <mergeCell ref="G8:H9"/>
    <mergeCell ref="I8:I9"/>
    <mergeCell ref="J8:J9"/>
    <mergeCell ref="K8:K9"/>
    <mergeCell ref="L8:L9"/>
    <mergeCell ref="G24:H24"/>
    <mergeCell ref="K46:L46"/>
  </mergeCells>
  <conditionalFormatting sqref="I10:I23">
    <cfRule type="expression" dxfId="0" priority="1">
      <formula>AND(INT(WEEKNUM(A10,21)/2)=WEEKNUM(A10,21)/2,WEEKDAY(A10,2)=7)</formula>
    </cfRule>
  </conditionalFormatting>
  <pageMargins left="0.19685039370078741" right="0.19685039370078741" top="0.19685039370078741" bottom="0.19685039370078741" header="0.51181102362204722" footer="0.51181102362204722"/>
  <pageSetup paperSize="9" orientation="landscape" copies="5" r:id="rId1"/>
  <headerFooter alignWithMargins="0">
    <oddFooter>&amp;L&amp;D à &amp;T&amp;CPage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SOUMARE Mamadou 16-02-2019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Prudhommeaux</dc:creator>
  <cp:lastModifiedBy>Micot, Nicolas            UTC CCS</cp:lastModifiedBy>
  <dcterms:created xsi:type="dcterms:W3CDTF">2019-02-14T14:01:14Z</dcterms:created>
  <dcterms:modified xsi:type="dcterms:W3CDTF">2019-02-15T09:42:22Z</dcterms:modified>
</cp:coreProperties>
</file>