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13" i="1" l="1"/>
  <c r="A4" i="2"/>
  <c r="A3" i="2"/>
  <c r="A2" i="2"/>
</calcChain>
</file>

<file path=xl/sharedStrings.xml><?xml version="1.0" encoding="utf-8"?>
<sst xmlns="http://schemas.openxmlformats.org/spreadsheetml/2006/main" count="54" uniqueCount="37">
  <si>
    <t>Code SAP</t>
  </si>
  <si>
    <t>Nominal</t>
  </si>
  <si>
    <t>Mini</t>
  </si>
  <si>
    <t>Maxi</t>
  </si>
  <si>
    <t>Taux de compression</t>
  </si>
  <si>
    <t>Tuyau :</t>
  </si>
  <si>
    <t>DIN 20021-3TE HF</t>
  </si>
  <si>
    <t>DN :</t>
  </si>
  <si>
    <t>Caoutchouc hors EPDM</t>
  </si>
  <si>
    <t>Ø ext tuyau</t>
  </si>
  <si>
    <t>Ø int tuyau</t>
  </si>
  <si>
    <t>Préconisé</t>
  </si>
  <si>
    <t>ATTENTION : si denudage, le diamètre extérieur tuyau et le diamètre sur tress</t>
  </si>
  <si>
    <t>Douille :</t>
  </si>
  <si>
    <t>HFF - STD ESK-SK1 -</t>
  </si>
  <si>
    <t>Dents larges</t>
  </si>
  <si>
    <t>Ø ext douille</t>
  </si>
  <si>
    <t>Lg</t>
  </si>
  <si>
    <t>Ø int douille</t>
  </si>
  <si>
    <t>Ø int voile</t>
  </si>
  <si>
    <t>Ø ext voile</t>
  </si>
  <si>
    <t>Insert :</t>
  </si>
  <si>
    <t>INS SYM..AL.035SYM</t>
  </si>
  <si>
    <t>Ø ext queue nipple</t>
  </si>
  <si>
    <t>Ø ext collerette</t>
  </si>
  <si>
    <t>Ø fond de gorge</t>
  </si>
  <si>
    <t>Lg queue ou gorge + queue</t>
  </si>
  <si>
    <t>matière tuyau</t>
  </si>
  <si>
    <t>type douille</t>
  </si>
  <si>
    <t>large</t>
  </si>
  <si>
    <t>Bague</t>
  </si>
  <si>
    <t>taux de compression</t>
  </si>
  <si>
    <t>clé</t>
  </si>
  <si>
    <t>code matière</t>
  </si>
  <si>
    <t>test</t>
  </si>
  <si>
    <t>code type</t>
  </si>
  <si>
    <t>Dents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</si>
</sst>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165" fontId="0" fillId="2" borderId="5" xfId="0" applyNumberFormat="1" applyFill="1" applyBorder="1" applyAlignment="1">
      <alignment horizontal="center"/>
    </xf>
    <xf numFmtId="165" fontId="0" fillId="2" borderId="6" xfId="0" applyNumberFormat="1" applyFill="1" applyBorder="1" applyAlignment="1">
      <alignment horizontal="center"/>
    </xf>
    <xf numFmtId="165" fontId="0" fillId="5" borderId="5" xfId="0" applyNumberFormat="1" applyFill="1" applyBorder="1" applyAlignment="1">
      <alignment horizontal="center"/>
    </xf>
    <xf numFmtId="165" fontId="0" fillId="5" borderId="6" xfId="0" applyNumberFormat="1" applyFill="1" applyBorder="1" applyAlignment="1">
      <alignment horizontal="center"/>
    </xf>
    <xf numFmtId="165" fontId="0" fillId="14" borderId="5" xfId="0" applyNumberFormat="1" applyFill="1" applyBorder="1" applyAlignment="1">
      <alignment horizontal="center"/>
    </xf>
    <xf numFmtId="165" fontId="0" fillId="14" borderId="6" xfId="0" applyNumberForma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2" fontId="2" fillId="7" borderId="7" xfId="0" applyNumberFormat="1" applyFont="1" applyFill="1" applyBorder="1" applyAlignment="1">
      <alignment horizontal="center"/>
    </xf>
    <xf numFmtId="9" fontId="2" fillId="7" borderId="3" xfId="0" applyNumberFormat="1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7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2" fillId="10" borderId="4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  <xf numFmtId="0" fontId="2" fillId="10" borderId="3" xfId="0" applyFont="1" applyFill="1" applyBorder="1" applyAlignment="1">
      <alignment horizontal="center"/>
    </xf>
    <xf numFmtId="0" fontId="3" fillId="10" borderId="8" xfId="0" applyFont="1" applyFill="1" applyBorder="1" applyAlignment="1">
      <alignment horizontal="center"/>
    </xf>
    <xf numFmtId="0" fontId="3" fillId="10" borderId="9" xfId="0" applyFont="1" applyFill="1" applyBorder="1" applyAlignment="1">
      <alignment horizontal="center"/>
    </xf>
    <xf numFmtId="0" fontId="3" fillId="10" borderId="12" xfId="0" applyFont="1" applyFill="1" applyBorder="1" applyAlignment="1">
      <alignment horizontal="center"/>
    </xf>
    <xf numFmtId="0" fontId="3" fillId="10" borderId="13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/>
    </xf>
    <xf numFmtId="0" fontId="2" fillId="10" borderId="11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165" fontId="2" fillId="12" borderId="1" xfId="0" applyNumberFormat="1" applyFont="1" applyFill="1" applyBorder="1" applyAlignment="1">
      <alignment horizontal="center"/>
    </xf>
    <xf numFmtId="0" fontId="2" fillId="13" borderId="4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0" fontId="2" fillId="13" borderId="7" xfId="0" applyFont="1" applyFill="1" applyBorder="1" applyAlignment="1">
      <alignment horizontal="center"/>
    </xf>
    <xf numFmtId="0" fontId="2" fillId="13" borderId="3" xfId="0" applyFont="1" applyFill="1" applyBorder="1" applyAlignment="1">
      <alignment horizontal="center"/>
    </xf>
    <xf numFmtId="0" fontId="3" fillId="13" borderId="8" xfId="0" applyFont="1" applyFill="1" applyBorder="1" applyAlignment="1">
      <alignment horizontal="center"/>
    </xf>
    <xf numFmtId="0" fontId="3" fillId="13" borderId="9" xfId="0" applyFont="1" applyFill="1" applyBorder="1" applyAlignment="1">
      <alignment horizontal="center"/>
    </xf>
    <xf numFmtId="0" fontId="3" fillId="13" borderId="12" xfId="0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4" fillId="13" borderId="10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0" fillId="7" borderId="1" xfId="0" applyFill="1" applyBorder="1"/>
    <xf numFmtId="165" fontId="0" fillId="8" borderId="4" xfId="0" applyNumberFormat="1" applyFill="1" applyBorder="1" applyAlignment="1">
      <alignment horizontal="center"/>
    </xf>
    <xf numFmtId="165" fontId="0" fillId="8" borderId="6" xfId="0" applyNumberFormat="1" applyFill="1" applyBorder="1" applyAlignment="1">
      <alignment horizontal="center"/>
    </xf>
    <xf numFmtId="165" fontId="0" fillId="8" borderId="5" xfId="0" applyNumberFormat="1" applyFill="1" applyBorder="1" applyAlignment="1">
      <alignment horizontal="center"/>
    </xf>
    <xf numFmtId="165" fontId="0" fillId="0" borderId="0" xfId="1" applyNumberFormat="1" applyFont="1"/>
  </cellXfs>
  <cellStyles count="2">
    <cellStyle name="Normal" xfId="0" builtinId="0"/>
    <cellStyle name="Pourcentage" xfId="1" builtinId="5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_taux" displayName="Tableau_taux" ref="A1:D4" totalsRowShown="0">
  <autoFilter ref="A1:D4"/>
  <tableColumns count="4">
    <tableColumn id="1" name="clé">
      <calculatedColumnFormula>B2 &amp; "_" &amp; C2</calculatedColumnFormula>
    </tableColumn>
    <tableColumn id="2" name="code matière"/>
    <tableColumn id="3" name="code type"/>
    <tableColumn id="4" name="taux de compression" dataDxfId="0" dataCellStyle="Pourcentag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_matière" displayName="Tableau_matière" ref="F1:G3" totalsRowShown="0">
  <autoFilter ref="F1:G3"/>
  <tableColumns count="2">
    <tableColumn id="1" name="matière tuyau"/>
    <tableColumn id="2" name="code matièr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_typeDouille" displayName="Tableau_typeDouille" ref="I1:J3" totalsRowShown="0">
  <autoFilter ref="I1:J3"/>
  <tableColumns count="2">
    <tableColumn id="1" name="type douille"/>
    <tableColumn id="2" name="code typ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I30"/>
  <sheetViews>
    <sheetView tabSelected="1" workbookViewId="0">
      <selection activeCell="F5" sqref="F5"/>
    </sheetView>
  </sheetViews>
  <sheetFormatPr baseColWidth="10" defaultRowHeight="15" x14ac:dyDescent="0.25"/>
  <cols>
    <col min="5" max="5" width="6.42578125" customWidth="1"/>
  </cols>
  <sheetData>
    <row r="7" spans="2:9" ht="15.75" thickBot="1" x14ac:dyDescent="0.3"/>
    <row r="8" spans="2:9" ht="15.75" thickBot="1" x14ac:dyDescent="0.3">
      <c r="B8" s="7" t="s">
        <v>0</v>
      </c>
      <c r="C8" s="8">
        <v>1001412</v>
      </c>
      <c r="F8" s="10" t="s">
        <v>5</v>
      </c>
      <c r="G8" s="11" t="s">
        <v>6</v>
      </c>
      <c r="H8" s="12"/>
      <c r="I8" s="13"/>
    </row>
    <row r="9" spans="2:9" ht="15.75" thickBot="1" x14ac:dyDescent="0.3">
      <c r="B9" s="9" t="s">
        <v>1</v>
      </c>
      <c r="C9" s="9" t="s">
        <v>2</v>
      </c>
      <c r="D9" s="9" t="s">
        <v>3</v>
      </c>
      <c r="F9" s="10" t="s">
        <v>7</v>
      </c>
      <c r="G9" s="10">
        <v>32</v>
      </c>
      <c r="H9" s="11" t="s">
        <v>8</v>
      </c>
      <c r="I9" s="13"/>
    </row>
    <row r="10" spans="2:9" x14ac:dyDescent="0.25">
      <c r="B10" s="1">
        <v>42.3</v>
      </c>
      <c r="C10" s="1">
        <v>40.799999999999997</v>
      </c>
      <c r="D10" s="1">
        <v>43.8</v>
      </c>
      <c r="F10" s="14" t="s">
        <v>9</v>
      </c>
      <c r="G10" s="15"/>
      <c r="H10" s="52">
        <v>41.5</v>
      </c>
    </row>
    <row r="11" spans="2:9" ht="15.75" thickBot="1" x14ac:dyDescent="0.3">
      <c r="B11" s="2">
        <v>32</v>
      </c>
      <c r="C11" s="2">
        <v>31.8</v>
      </c>
      <c r="D11" s="2">
        <v>32.799999999999997</v>
      </c>
      <c r="F11" s="16" t="s">
        <v>10</v>
      </c>
      <c r="G11" s="17"/>
      <c r="H11" s="53">
        <v>32</v>
      </c>
    </row>
    <row r="12" spans="2:9" ht="15.75" thickBot="1" x14ac:dyDescent="0.3"/>
    <row r="13" spans="2:9" ht="15.75" thickBot="1" x14ac:dyDescent="0.3">
      <c r="B13" s="18" t="s">
        <v>4</v>
      </c>
      <c r="C13" s="19"/>
      <c r="D13" s="20">
        <f>VLOOKUP(VLOOKUP(H9,Tableau_matière[],2,FALSE)&amp;"_"&amp;VLOOKUP(H18,Tableau_typeDouille[],2,FALSE),Tableau_taux[],4,FALSE)</f>
        <v>0.7</v>
      </c>
      <c r="E13" s="21">
        <v>0.3</v>
      </c>
      <c r="G13" s="50" t="s">
        <v>11</v>
      </c>
      <c r="H13" s="51"/>
      <c r="I13" s="51"/>
    </row>
    <row r="14" spans="2:9" ht="15.75" thickBot="1" x14ac:dyDescent="0.3"/>
    <row r="15" spans="2:9" ht="15.75" thickBot="1" x14ac:dyDescent="0.3">
      <c r="C15" s="22" t="s">
        <v>12</v>
      </c>
      <c r="D15" s="23"/>
      <c r="E15" s="23"/>
      <c r="F15" s="23"/>
      <c r="G15" s="23"/>
      <c r="H15" s="23"/>
      <c r="I15" s="24"/>
    </row>
    <row r="16" spans="2:9" ht="15.75" thickBot="1" x14ac:dyDescent="0.3"/>
    <row r="17" spans="2:9" ht="15.75" thickBot="1" x14ac:dyDescent="0.3">
      <c r="B17" s="25" t="s">
        <v>0</v>
      </c>
      <c r="C17" s="25">
        <v>1233084</v>
      </c>
      <c r="F17" s="27" t="s">
        <v>13</v>
      </c>
      <c r="G17" s="28" t="s">
        <v>14</v>
      </c>
      <c r="H17" s="29"/>
      <c r="I17" s="30"/>
    </row>
    <row r="18" spans="2:9" ht="15.75" thickBot="1" x14ac:dyDescent="0.3">
      <c r="B18" s="26" t="s">
        <v>1</v>
      </c>
      <c r="C18" s="26" t="s">
        <v>2</v>
      </c>
      <c r="D18" s="26" t="s">
        <v>3</v>
      </c>
      <c r="F18" s="27" t="s">
        <v>7</v>
      </c>
      <c r="G18" s="27">
        <v>31</v>
      </c>
      <c r="H18" s="28" t="s">
        <v>15</v>
      </c>
      <c r="I18" s="30"/>
    </row>
    <row r="19" spans="2:9" x14ac:dyDescent="0.25">
      <c r="B19" s="3">
        <v>50</v>
      </c>
      <c r="C19" s="3">
        <v>49.9</v>
      </c>
      <c r="D19" s="3">
        <v>50.1</v>
      </c>
      <c r="F19" s="31" t="s">
        <v>16</v>
      </c>
      <c r="G19" s="32"/>
      <c r="H19" s="52">
        <v>50</v>
      </c>
    </row>
    <row r="20" spans="2:9" x14ac:dyDescent="0.25">
      <c r="B20" s="3">
        <v>42</v>
      </c>
      <c r="C20" s="3">
        <v>41.9</v>
      </c>
      <c r="D20" s="3">
        <v>42.1</v>
      </c>
      <c r="F20" s="33" t="s">
        <v>18</v>
      </c>
      <c r="G20" s="34"/>
      <c r="H20" s="54">
        <v>42</v>
      </c>
    </row>
    <row r="21" spans="2:9" x14ac:dyDescent="0.25">
      <c r="B21" s="3">
        <v>45</v>
      </c>
      <c r="C21" s="3">
        <v>44.9</v>
      </c>
      <c r="D21" s="3">
        <v>45.1</v>
      </c>
      <c r="F21" s="33" t="s">
        <v>19</v>
      </c>
      <c r="G21" s="34"/>
      <c r="H21" s="54">
        <v>45</v>
      </c>
    </row>
    <row r="22" spans="2:9" x14ac:dyDescent="0.25">
      <c r="B22" s="3">
        <v>0</v>
      </c>
      <c r="C22" s="3">
        <v>0</v>
      </c>
      <c r="D22" s="3">
        <v>0</v>
      </c>
      <c r="F22" s="33" t="s">
        <v>20</v>
      </c>
      <c r="G22" s="34"/>
      <c r="H22" s="54">
        <v>0</v>
      </c>
    </row>
    <row r="23" spans="2:9" ht="15.75" thickBot="1" x14ac:dyDescent="0.3">
      <c r="B23" s="4">
        <v>53</v>
      </c>
      <c r="C23" s="4">
        <v>52.5</v>
      </c>
      <c r="D23" s="4">
        <v>53.5</v>
      </c>
      <c r="F23" s="35" t="s">
        <v>17</v>
      </c>
      <c r="G23" s="36"/>
      <c r="H23" s="53">
        <v>53</v>
      </c>
    </row>
    <row r="24" spans="2:9" ht="15.75" thickBot="1" x14ac:dyDescent="0.3"/>
    <row r="25" spans="2:9" ht="15.75" thickBot="1" x14ac:dyDescent="0.3">
      <c r="B25" s="37" t="s">
        <v>0</v>
      </c>
      <c r="C25" s="38">
        <v>2302106</v>
      </c>
      <c r="F25" s="40" t="s">
        <v>21</v>
      </c>
      <c r="G25" s="41" t="s">
        <v>22</v>
      </c>
      <c r="H25" s="42"/>
      <c r="I25" s="43"/>
    </row>
    <row r="26" spans="2:9" ht="15.75" thickBot="1" x14ac:dyDescent="0.3">
      <c r="B26" s="39" t="s">
        <v>1</v>
      </c>
      <c r="C26" s="39" t="s">
        <v>2</v>
      </c>
      <c r="D26" s="39" t="s">
        <v>3</v>
      </c>
      <c r="F26" s="40" t="s">
        <v>7</v>
      </c>
      <c r="G26" s="40">
        <v>32</v>
      </c>
    </row>
    <row r="27" spans="2:9" x14ac:dyDescent="0.25">
      <c r="B27" s="5">
        <v>35</v>
      </c>
      <c r="C27" s="5">
        <v>35</v>
      </c>
      <c r="D27" s="5">
        <v>35</v>
      </c>
      <c r="F27" s="44" t="s">
        <v>23</v>
      </c>
      <c r="G27" s="45"/>
      <c r="H27" s="52">
        <v>35</v>
      </c>
    </row>
    <row r="28" spans="2:9" x14ac:dyDescent="0.25">
      <c r="B28" s="5">
        <v>35.9</v>
      </c>
      <c r="C28" s="5">
        <v>35.799999999999997</v>
      </c>
      <c r="D28" s="5">
        <v>36</v>
      </c>
      <c r="F28" s="46" t="s">
        <v>24</v>
      </c>
      <c r="G28" s="47"/>
      <c r="H28" s="54">
        <v>36</v>
      </c>
    </row>
    <row r="29" spans="2:9" x14ac:dyDescent="0.25">
      <c r="B29" s="5">
        <v>34.5</v>
      </c>
      <c r="C29" s="5">
        <v>34.4</v>
      </c>
      <c r="D29" s="5">
        <v>34.5</v>
      </c>
      <c r="F29" s="46" t="s">
        <v>25</v>
      </c>
      <c r="G29" s="47"/>
      <c r="H29" s="54">
        <v>34.5</v>
      </c>
    </row>
    <row r="30" spans="2:9" ht="15.75" thickBot="1" x14ac:dyDescent="0.3">
      <c r="B30" s="6">
        <v>37.200000000000003</v>
      </c>
      <c r="C30" s="6">
        <v>37</v>
      </c>
      <c r="D30" s="6">
        <v>37.4</v>
      </c>
      <c r="F30" s="48" t="s">
        <v>26</v>
      </c>
      <c r="G30" s="49"/>
      <c r="H30" s="53">
        <v>37.200000000000003</v>
      </c>
    </row>
  </sheetData>
  <mergeCells count="18">
    <mergeCell ref="G8:I8"/>
    <mergeCell ref="H9:I9"/>
    <mergeCell ref="G17:I17"/>
    <mergeCell ref="H18:I18"/>
    <mergeCell ref="G25:I25"/>
    <mergeCell ref="F22:G22"/>
    <mergeCell ref="F23:G23"/>
    <mergeCell ref="F27:G27"/>
    <mergeCell ref="F28:G28"/>
    <mergeCell ref="F29:G29"/>
    <mergeCell ref="F30:G30"/>
    <mergeCell ref="F10:G10"/>
    <mergeCell ref="F11:G11"/>
    <mergeCell ref="B13:C13"/>
    <mergeCell ref="F19:G19"/>
    <mergeCell ref="F20:G20"/>
    <mergeCell ref="F21:G21"/>
    <mergeCell ref="C15:I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1" workbookViewId="0">
      <selection activeCell="G9" sqref="G9"/>
    </sheetView>
  </sheetViews>
  <sheetFormatPr baseColWidth="10" defaultRowHeight="15" x14ac:dyDescent="0.25"/>
  <cols>
    <col min="2" max="2" width="15.5703125" customWidth="1"/>
    <col min="3" max="3" width="13.85546875" customWidth="1"/>
    <col min="4" max="4" width="21.42578125" customWidth="1"/>
    <col min="6" max="6" width="21.42578125" bestFit="1" customWidth="1"/>
    <col min="7" max="7" width="14.85546875" customWidth="1"/>
    <col min="9" max="9" width="13.85546875" customWidth="1"/>
    <col min="10" max="10" width="11.85546875" customWidth="1"/>
  </cols>
  <sheetData>
    <row r="1" spans="1:10" x14ac:dyDescent="0.25">
      <c r="A1" t="s">
        <v>32</v>
      </c>
      <c r="B1" t="s">
        <v>33</v>
      </c>
      <c r="C1" t="s">
        <v>35</v>
      </c>
      <c r="D1" t="s">
        <v>31</v>
      </c>
      <c r="F1" t="s">
        <v>27</v>
      </c>
      <c r="G1" t="s">
        <v>33</v>
      </c>
      <c r="I1" t="s">
        <v>28</v>
      </c>
      <c r="J1" t="s">
        <v>35</v>
      </c>
    </row>
    <row r="2" spans="1:10" x14ac:dyDescent="0.25">
      <c r="A2" t="str">
        <f>B2 &amp; "_" &amp; C2</f>
        <v>1_large</v>
      </c>
      <c r="B2">
        <v>1</v>
      </c>
      <c r="C2" t="s">
        <v>29</v>
      </c>
      <c r="D2" s="55">
        <v>0.7</v>
      </c>
      <c r="F2" t="s">
        <v>8</v>
      </c>
      <c r="G2">
        <v>1</v>
      </c>
      <c r="I2" t="s">
        <v>15</v>
      </c>
      <c r="J2" t="s">
        <v>29</v>
      </c>
    </row>
    <row r="3" spans="1:10" x14ac:dyDescent="0.25">
      <c r="A3" t="str">
        <f t="shared" ref="A3:A4" si="0">B3 &amp; "_" &amp; C3</f>
        <v>3_large</v>
      </c>
      <c r="B3">
        <v>3</v>
      </c>
      <c r="C3" t="s">
        <v>29</v>
      </c>
      <c r="D3" s="55">
        <v>0.7</v>
      </c>
      <c r="F3" t="s">
        <v>34</v>
      </c>
      <c r="G3">
        <v>3</v>
      </c>
      <c r="I3" t="s">
        <v>36</v>
      </c>
      <c r="J3" t="s">
        <v>30</v>
      </c>
    </row>
    <row r="4" spans="1:10" x14ac:dyDescent="0.25">
      <c r="A4" t="str">
        <f t="shared" si="0"/>
        <v>1_Bague</v>
      </c>
      <c r="B4">
        <v>1</v>
      </c>
      <c r="C4" t="s">
        <v>30</v>
      </c>
      <c r="D4" s="55">
        <v>0.8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2019-09-17T07:25:40Z</dcterms:created>
  <dcterms:modified xsi:type="dcterms:W3CDTF">2019-09-17T07:48:28Z</dcterms:modified>
</cp:coreProperties>
</file>