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5715" windowHeight="4680" activeTab="1"/>
  </bookViews>
  <sheets>
    <sheet name="base AFFAIRE" sheetId="1" r:id="rId1"/>
    <sheet name="base LIVRAISON" sheetId="2" r:id="rId2"/>
    <sheet name="pertinence" sheetId="3" r:id="rId3"/>
  </sheets>
  <definedNames>
    <definedName name="_xlnm._FilterDatabase" localSheetId="1" hidden="1">'base LIVRAISON'!$A$1:$J$8</definedName>
  </definedNames>
  <calcPr calcId="145621"/>
</workbook>
</file>

<file path=xl/calcChain.xml><?xml version="1.0" encoding="utf-8"?>
<calcChain xmlns="http://schemas.openxmlformats.org/spreadsheetml/2006/main">
  <c r="J31" i="2" l="1" a="1"/>
  <c r="J31" i="2" s="1"/>
  <c r="I31" i="2"/>
  <c r="J30" i="2"/>
  <c r="J30" i="2" a="1"/>
  <c r="I30" i="2"/>
  <c r="J29" i="2" a="1"/>
  <c r="J29" i="2" s="1"/>
  <c r="I29" i="2"/>
  <c r="J28" i="2"/>
  <c r="J28" i="2" a="1"/>
  <c r="I28" i="2"/>
  <c r="J27" i="2" a="1"/>
  <c r="J27" i="2" s="1"/>
  <c r="I27" i="2"/>
  <c r="J26" i="2"/>
  <c r="J26" i="2" a="1"/>
  <c r="I26" i="2"/>
  <c r="J25" i="2" a="1"/>
  <c r="J25" i="2" s="1"/>
  <c r="I25" i="2"/>
  <c r="I18" i="2"/>
  <c r="I17" i="2"/>
  <c r="I16" i="2"/>
  <c r="I15" i="2"/>
  <c r="I4" i="2"/>
  <c r="I5" i="2"/>
  <c r="I8" i="2"/>
  <c r="I3" i="2" l="1"/>
  <c r="I6" i="2"/>
  <c r="I2" i="2"/>
  <c r="I7" i="2"/>
  <c r="J18" i="2" l="1" a="1"/>
  <c r="J18" i="2" s="1"/>
  <c r="J16" i="2" a="1"/>
  <c r="J16" i="2" s="1"/>
  <c r="J17" i="2" a="1"/>
  <c r="J17" i="2" s="1"/>
  <c r="J15" i="2" a="1"/>
  <c r="J15" i="2" s="1"/>
  <c r="J5" i="2" a="1"/>
  <c r="J5" i="2" s="1"/>
  <c r="J4" i="2" a="1"/>
  <c r="J4" i="2" s="1"/>
  <c r="J8" i="2" a="1"/>
  <c r="J8" i="2" s="1"/>
  <c r="J7" i="2" a="1"/>
  <c r="J7" i="2" s="1"/>
  <c r="J3" i="2" a="1"/>
  <c r="J3" i="2" s="1"/>
  <c r="J6" i="2" a="1"/>
  <c r="J6" i="2" s="1"/>
  <c r="J2" i="2" a="1"/>
  <c r="J2" i="2" s="1"/>
</calcChain>
</file>

<file path=xl/sharedStrings.xml><?xml version="1.0" encoding="utf-8"?>
<sst xmlns="http://schemas.openxmlformats.org/spreadsheetml/2006/main" count="161" uniqueCount="34">
  <si>
    <t>vendeur</t>
  </si>
  <si>
    <t>code vendeur</t>
  </si>
  <si>
    <t>nom client</t>
  </si>
  <si>
    <t>siren client</t>
  </si>
  <si>
    <t>statut</t>
  </si>
  <si>
    <t>code produit</t>
  </si>
  <si>
    <t>code cde</t>
  </si>
  <si>
    <t>code affaire</t>
  </si>
  <si>
    <t>cloturé</t>
  </si>
  <si>
    <t>date d'ouverture affaire</t>
  </si>
  <si>
    <t>date livraison  commande</t>
  </si>
  <si>
    <t>annulé</t>
  </si>
  <si>
    <t>ISMAEL</t>
  </si>
  <si>
    <t>THOMAS</t>
  </si>
  <si>
    <t>ISSA</t>
  </si>
  <si>
    <t>LUCIE</t>
  </si>
  <si>
    <t>EDF</t>
  </si>
  <si>
    <t>SACIRI</t>
  </si>
  <si>
    <t>SCLOE</t>
  </si>
  <si>
    <t>BETA</t>
  </si>
  <si>
    <t>9000F</t>
  </si>
  <si>
    <t>64333E</t>
  </si>
  <si>
    <t>2994Y</t>
  </si>
  <si>
    <t>3004J</t>
  </si>
  <si>
    <t>PL98</t>
  </si>
  <si>
    <t>PL97</t>
  </si>
  <si>
    <t>PL34</t>
  </si>
  <si>
    <t>PL63</t>
  </si>
  <si>
    <t>en cours</t>
  </si>
  <si>
    <t>statut pertinent</t>
  </si>
  <si>
    <t>en service</t>
  </si>
  <si>
    <t>code statut</t>
  </si>
  <si>
    <t>Résultat après suppression des doublons par code cde uniquement en triant par code statut du plus petit au plus grand :</t>
  </si>
  <si>
    <t>Lignes supprimées par ces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</si>
</sst>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F5" sqref="F5"/>
    </sheetView>
  </sheetViews>
  <sheetFormatPr baseColWidth="10" defaultRowHeight="15" x14ac:dyDescent="0.25"/>
  <cols>
    <col min="1" max="1" width="22.85546875" customWidth="1"/>
    <col min="2" max="2" width="14.7109375" customWidth="1"/>
    <col min="3" max="3" width="19.5703125" customWidth="1"/>
    <col min="5" max="6" width="23.28515625" customWidth="1"/>
    <col min="7" max="7" width="14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5</v>
      </c>
      <c r="G1" t="s">
        <v>7</v>
      </c>
    </row>
    <row r="2" spans="1:7" x14ac:dyDescent="0.25">
      <c r="A2" t="s">
        <v>15</v>
      </c>
      <c r="B2">
        <v>983</v>
      </c>
      <c r="C2" t="s">
        <v>16</v>
      </c>
      <c r="D2" t="s">
        <v>21</v>
      </c>
      <c r="E2" s="1">
        <v>42025</v>
      </c>
      <c r="F2" t="s">
        <v>24</v>
      </c>
      <c r="G2">
        <v>3353</v>
      </c>
    </row>
    <row r="3" spans="1:7" x14ac:dyDescent="0.25">
      <c r="A3" t="s">
        <v>14</v>
      </c>
      <c r="B3">
        <v>1009</v>
      </c>
      <c r="C3" t="s">
        <v>17</v>
      </c>
      <c r="D3" t="s">
        <v>20</v>
      </c>
      <c r="E3" s="1">
        <v>42055</v>
      </c>
      <c r="F3" t="s">
        <v>25</v>
      </c>
      <c r="G3">
        <v>3345</v>
      </c>
    </row>
    <row r="4" spans="1:7" x14ac:dyDescent="0.25">
      <c r="A4" t="s">
        <v>13</v>
      </c>
      <c r="B4">
        <v>398</v>
      </c>
      <c r="C4" t="s">
        <v>18</v>
      </c>
      <c r="D4" t="s">
        <v>22</v>
      </c>
      <c r="E4" s="1">
        <v>42122</v>
      </c>
      <c r="F4" t="s">
        <v>26</v>
      </c>
      <c r="G4">
        <v>2937</v>
      </c>
    </row>
    <row r="5" spans="1:7" x14ac:dyDescent="0.25">
      <c r="A5" t="s">
        <v>12</v>
      </c>
      <c r="B5">
        <v>2038</v>
      </c>
      <c r="C5" t="s">
        <v>19</v>
      </c>
      <c r="D5" t="s">
        <v>23</v>
      </c>
      <c r="E5" s="1">
        <v>42154</v>
      </c>
      <c r="F5" t="s">
        <v>27</v>
      </c>
      <c r="G5">
        <v>1088</v>
      </c>
    </row>
    <row r="6" spans="1:7" x14ac:dyDescent="0.25">
      <c r="A6" t="s">
        <v>14</v>
      </c>
      <c r="B6">
        <v>1009</v>
      </c>
      <c r="C6" t="s">
        <v>17</v>
      </c>
      <c r="D6" t="s">
        <v>20</v>
      </c>
      <c r="E6" s="1">
        <v>42056</v>
      </c>
      <c r="F6" t="s">
        <v>25</v>
      </c>
      <c r="G6">
        <v>3345</v>
      </c>
    </row>
    <row r="7" spans="1:7" x14ac:dyDescent="0.25">
      <c r="A7" t="s">
        <v>13</v>
      </c>
      <c r="B7">
        <v>398</v>
      </c>
      <c r="C7" t="s">
        <v>18</v>
      </c>
      <c r="D7" t="s">
        <v>22</v>
      </c>
      <c r="E7" s="1">
        <v>42088</v>
      </c>
      <c r="F7" t="s">
        <v>26</v>
      </c>
      <c r="G7">
        <v>2937</v>
      </c>
    </row>
    <row r="8" spans="1:7" x14ac:dyDescent="0.25">
      <c r="A8" t="s">
        <v>12</v>
      </c>
      <c r="B8">
        <v>2038</v>
      </c>
      <c r="C8" t="s">
        <v>19</v>
      </c>
      <c r="D8" t="s">
        <v>23</v>
      </c>
      <c r="E8" s="1">
        <v>42098</v>
      </c>
      <c r="F8" t="s">
        <v>27</v>
      </c>
      <c r="G8">
        <v>1088</v>
      </c>
    </row>
    <row r="9" spans="1:7" x14ac:dyDescent="0.25">
      <c r="E9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L13" sqref="L13"/>
    </sheetView>
  </sheetViews>
  <sheetFormatPr baseColWidth="10" defaultRowHeight="15" x14ac:dyDescent="0.25"/>
  <cols>
    <col min="2" max="2" width="15.28515625" customWidth="1"/>
    <col min="5" max="5" width="26.85546875" customWidth="1"/>
    <col min="6" max="6" width="14.140625" customWidth="1"/>
    <col min="9" max="10" width="1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5</v>
      </c>
      <c r="G1" t="s">
        <v>6</v>
      </c>
      <c r="H1" t="s">
        <v>4</v>
      </c>
      <c r="I1" t="s">
        <v>31</v>
      </c>
      <c r="J1" t="s">
        <v>29</v>
      </c>
    </row>
    <row r="2" spans="1:10" x14ac:dyDescent="0.25">
      <c r="A2" t="s">
        <v>14</v>
      </c>
      <c r="B2">
        <v>1009</v>
      </c>
      <c r="C2" t="s">
        <v>17</v>
      </c>
      <c r="D2" t="s">
        <v>20</v>
      </c>
      <c r="E2" s="1">
        <v>42180</v>
      </c>
      <c r="F2" t="s">
        <v>25</v>
      </c>
      <c r="G2">
        <v>534</v>
      </c>
      <c r="H2" t="s">
        <v>28</v>
      </c>
      <c r="I2">
        <f>VLOOKUP(H2,pertinence!$B$1:$C$4,2,FALSE)</f>
        <v>1</v>
      </c>
      <c r="J2" t="str">
        <f t="array" ref="J2">VLOOKUP(MIN(IF($G$2:$G$8=G2,$I$2:$I$8,"")),pertinence!$A$1:$B$4,2,FALSE)</f>
        <v>en cours</v>
      </c>
    </row>
    <row r="3" spans="1:10" x14ac:dyDescent="0.25">
      <c r="A3" t="s">
        <v>12</v>
      </c>
      <c r="B3">
        <v>2038</v>
      </c>
      <c r="C3" t="s">
        <v>19</v>
      </c>
      <c r="D3" t="s">
        <v>23</v>
      </c>
      <c r="E3" s="1">
        <v>42182</v>
      </c>
      <c r="F3" t="s">
        <v>27</v>
      </c>
      <c r="G3">
        <v>1094</v>
      </c>
      <c r="H3" t="s">
        <v>28</v>
      </c>
      <c r="I3">
        <f>VLOOKUP(H3,pertinence!$B$1:$C$4,2,FALSE)</f>
        <v>1</v>
      </c>
      <c r="J3" t="str">
        <f t="array" ref="J3">VLOOKUP(MIN(IF($G$2:$G$8=G3,$I$2:$I$8,"")),pertinence!$A$1:$B$4,2,FALSE)</f>
        <v>en cours</v>
      </c>
    </row>
    <row r="4" spans="1:10" x14ac:dyDescent="0.25">
      <c r="A4" t="s">
        <v>14</v>
      </c>
      <c r="B4">
        <v>1009</v>
      </c>
      <c r="C4" t="s">
        <v>17</v>
      </c>
      <c r="D4" t="s">
        <v>20</v>
      </c>
      <c r="E4" s="1">
        <v>42114</v>
      </c>
      <c r="F4" t="s">
        <v>25</v>
      </c>
      <c r="G4">
        <v>534</v>
      </c>
      <c r="H4" t="s">
        <v>11</v>
      </c>
      <c r="I4">
        <f>VLOOKUP(H4,pertinence!$B$1:$C$4,2,FALSE)</f>
        <v>3</v>
      </c>
      <c r="J4" t="str">
        <f t="array" ref="J4">VLOOKUP(MIN(IF($G$2:$G$8=G4,$I$2:$I$8,"")),pertinence!$A$1:$B$4,2,FALSE)</f>
        <v>en cours</v>
      </c>
    </row>
    <row r="5" spans="1:10" x14ac:dyDescent="0.25">
      <c r="A5" t="s">
        <v>12</v>
      </c>
      <c r="B5">
        <v>2038</v>
      </c>
      <c r="C5" t="s">
        <v>19</v>
      </c>
      <c r="D5" t="s">
        <v>23</v>
      </c>
      <c r="E5" s="1">
        <v>42185</v>
      </c>
      <c r="F5" t="s">
        <v>27</v>
      </c>
      <c r="G5">
        <v>1094</v>
      </c>
      <c r="H5" t="s">
        <v>11</v>
      </c>
      <c r="I5">
        <f>VLOOKUP(H5,pertinence!$B$1:$C$4,2,FALSE)</f>
        <v>3</v>
      </c>
      <c r="J5" t="str">
        <f t="array" ref="J5">VLOOKUP(MIN(IF($G$2:$G$8=G5,$I$2:$I$8,"")),pertinence!$A$1:$B$4,2,FALSE)</f>
        <v>en cours</v>
      </c>
    </row>
    <row r="6" spans="1:10" x14ac:dyDescent="0.25">
      <c r="A6" t="s">
        <v>13</v>
      </c>
      <c r="B6">
        <v>398</v>
      </c>
      <c r="C6" t="s">
        <v>18</v>
      </c>
      <c r="D6" t="s">
        <v>22</v>
      </c>
      <c r="E6" s="1">
        <v>42181</v>
      </c>
      <c r="F6" t="s">
        <v>26</v>
      </c>
      <c r="G6">
        <v>985</v>
      </c>
      <c r="H6" t="s">
        <v>11</v>
      </c>
      <c r="I6">
        <f>VLOOKUP(H6,pertinence!$B$1:$C$4,2,FALSE)</f>
        <v>3</v>
      </c>
      <c r="J6" t="str">
        <f t="array" ref="J6">VLOOKUP(MIN(IF($G$2:$G$8=G6,$I$2:$I$8,"")),pertinence!$A$1:$B$4,2,FALSE)</f>
        <v>annulé</v>
      </c>
    </row>
    <row r="7" spans="1:10" x14ac:dyDescent="0.25">
      <c r="A7" t="s">
        <v>15</v>
      </c>
      <c r="B7">
        <v>983</v>
      </c>
      <c r="C7" t="s">
        <v>16</v>
      </c>
      <c r="D7" t="s">
        <v>21</v>
      </c>
      <c r="E7" s="1">
        <v>42127</v>
      </c>
      <c r="F7" t="s">
        <v>24</v>
      </c>
      <c r="G7">
        <v>342</v>
      </c>
      <c r="H7" t="s">
        <v>8</v>
      </c>
      <c r="I7">
        <f>VLOOKUP(H7,pertinence!$B$1:$C$4,2,FALSE)</f>
        <v>4</v>
      </c>
      <c r="J7" t="str">
        <f t="array" ref="J7">VLOOKUP(MIN(IF($G$2:$G$8=G7,$I$2:$I$8,"")),pertinence!$A$1:$B$4,2,FALSE)</f>
        <v>cloturé</v>
      </c>
    </row>
    <row r="8" spans="1:10" x14ac:dyDescent="0.25">
      <c r="A8" t="s">
        <v>13</v>
      </c>
      <c r="B8">
        <v>398</v>
      </c>
      <c r="C8" t="s">
        <v>18</v>
      </c>
      <c r="D8" t="s">
        <v>22</v>
      </c>
      <c r="E8" s="1">
        <v>42154</v>
      </c>
      <c r="F8" t="s">
        <v>26</v>
      </c>
      <c r="G8">
        <v>985</v>
      </c>
      <c r="H8" t="s">
        <v>8</v>
      </c>
      <c r="I8">
        <f>VLOOKUP(H8,pertinence!$B$1:$C$4,2,FALSE)</f>
        <v>4</v>
      </c>
      <c r="J8" t="str">
        <f t="array" ref="J8">VLOOKUP(MIN(IF($G$2:$G$8=G8,$I$2:$I$8,"")),pertinence!$A$1:$B$4,2,FALSE)</f>
        <v>annulé</v>
      </c>
    </row>
    <row r="12" spans="1:10" x14ac:dyDescent="0.25">
      <c r="A12" t="s">
        <v>32</v>
      </c>
    </row>
    <row r="14" spans="1:10" x14ac:dyDescent="0.25">
      <c r="A14" t="s">
        <v>0</v>
      </c>
      <c r="B14" t="s">
        <v>1</v>
      </c>
      <c r="C14" t="s">
        <v>2</v>
      </c>
      <c r="D14" t="s">
        <v>3</v>
      </c>
      <c r="E14" t="s">
        <v>10</v>
      </c>
      <c r="F14" t="s">
        <v>5</v>
      </c>
      <c r="G14" t="s">
        <v>6</v>
      </c>
      <c r="H14" t="s">
        <v>4</v>
      </c>
      <c r="I14" t="s">
        <v>31</v>
      </c>
      <c r="J14" t="s">
        <v>29</v>
      </c>
    </row>
    <row r="15" spans="1:10" x14ac:dyDescent="0.25">
      <c r="A15" t="s">
        <v>14</v>
      </c>
      <c r="B15">
        <v>1009</v>
      </c>
      <c r="C15" t="s">
        <v>17</v>
      </c>
      <c r="D15" t="s">
        <v>20</v>
      </c>
      <c r="E15" s="1">
        <v>42180</v>
      </c>
      <c r="F15" t="s">
        <v>25</v>
      </c>
      <c r="G15">
        <v>534</v>
      </c>
      <c r="H15" t="s">
        <v>28</v>
      </c>
      <c r="I15">
        <f>VLOOKUP(H15,pertinence!$B$1:$C$4,2,FALSE)</f>
        <v>1</v>
      </c>
      <c r="J15" t="str">
        <f t="array" ref="J15">VLOOKUP(MIN(IF($G$2:$G$8=G15,$I$2:$I$8,"")),pertinence!$A$1:$B$4,2,FALSE)</f>
        <v>en cours</v>
      </c>
    </row>
    <row r="16" spans="1:10" x14ac:dyDescent="0.25">
      <c r="A16" t="s">
        <v>12</v>
      </c>
      <c r="B16">
        <v>2038</v>
      </c>
      <c r="C16" t="s">
        <v>19</v>
      </c>
      <c r="D16" t="s">
        <v>23</v>
      </c>
      <c r="E16" s="1">
        <v>42182</v>
      </c>
      <c r="F16" t="s">
        <v>27</v>
      </c>
      <c r="G16">
        <v>1094</v>
      </c>
      <c r="H16" t="s">
        <v>28</v>
      </c>
      <c r="I16">
        <f>VLOOKUP(H16,pertinence!$B$1:$C$4,2,FALSE)</f>
        <v>1</v>
      </c>
      <c r="J16" t="str">
        <f t="array" ref="J16">VLOOKUP(MIN(IF($G$2:$G$8=G16,$I$2:$I$8,"")),pertinence!$A$1:$B$4,2,FALSE)</f>
        <v>en cours</v>
      </c>
    </row>
    <row r="17" spans="1:10" x14ac:dyDescent="0.25">
      <c r="A17" t="s">
        <v>13</v>
      </c>
      <c r="B17">
        <v>398</v>
      </c>
      <c r="C17" t="s">
        <v>18</v>
      </c>
      <c r="D17" t="s">
        <v>22</v>
      </c>
      <c r="E17" s="1">
        <v>42181</v>
      </c>
      <c r="F17" t="s">
        <v>26</v>
      </c>
      <c r="G17">
        <v>985</v>
      </c>
      <c r="H17" t="s">
        <v>11</v>
      </c>
      <c r="I17">
        <f>VLOOKUP(H17,pertinence!$B$1:$C$4,2,FALSE)</f>
        <v>3</v>
      </c>
      <c r="J17" t="str">
        <f t="array" ref="J17">VLOOKUP(MIN(IF($G$2:$G$8=G17,$I$2:$I$8,"")),pertinence!$A$1:$B$4,2,FALSE)</f>
        <v>annulé</v>
      </c>
    </row>
    <row r="18" spans="1:10" x14ac:dyDescent="0.25">
      <c r="A18" t="s">
        <v>15</v>
      </c>
      <c r="B18">
        <v>983</v>
      </c>
      <c r="C18" t="s">
        <v>16</v>
      </c>
      <c r="D18" t="s">
        <v>21</v>
      </c>
      <c r="E18" s="1">
        <v>42127</v>
      </c>
      <c r="F18" t="s">
        <v>24</v>
      </c>
      <c r="G18">
        <v>342</v>
      </c>
      <c r="H18" t="s">
        <v>8</v>
      </c>
      <c r="I18">
        <f>VLOOKUP(H18,pertinence!$B$1:$C$4,2,FALSE)</f>
        <v>4</v>
      </c>
      <c r="J18" t="str">
        <f t="array" ref="J18">VLOOKUP(MIN(IF($G$2:$G$8=G18,$I$2:$I$8,"")),pertinence!$A$1:$B$4,2,FALSE)</f>
        <v>cloturé</v>
      </c>
    </row>
    <row r="22" spans="1:10" x14ac:dyDescent="0.25">
      <c r="A22" t="s">
        <v>33</v>
      </c>
    </row>
    <row r="24" spans="1:10" x14ac:dyDescent="0.25">
      <c r="A24" t="s">
        <v>0</v>
      </c>
      <c r="B24" t="s">
        <v>1</v>
      </c>
      <c r="C24" t="s">
        <v>2</v>
      </c>
      <c r="D24" t="s">
        <v>3</v>
      </c>
      <c r="E24" t="s">
        <v>10</v>
      </c>
      <c r="F24" t="s">
        <v>5</v>
      </c>
      <c r="G24" t="s">
        <v>6</v>
      </c>
      <c r="H24" t="s">
        <v>4</v>
      </c>
      <c r="I24" t="s">
        <v>31</v>
      </c>
      <c r="J24" t="s">
        <v>29</v>
      </c>
    </row>
    <row r="25" spans="1:10" x14ac:dyDescent="0.25">
      <c r="A25" t="s">
        <v>14</v>
      </c>
      <c r="B25">
        <v>1009</v>
      </c>
      <c r="C25" t="s">
        <v>17</v>
      </c>
      <c r="D25" t="s">
        <v>20</v>
      </c>
      <c r="E25" s="1">
        <v>42180</v>
      </c>
      <c r="F25" t="s">
        <v>25</v>
      </c>
      <c r="G25">
        <v>534</v>
      </c>
      <c r="H25" t="s">
        <v>28</v>
      </c>
      <c r="I25">
        <f>VLOOKUP(H25,pertinence!$B$1:$C$4,2,FALSE)</f>
        <v>1</v>
      </c>
      <c r="J25" t="str">
        <f t="array" ref="J25">VLOOKUP(MIN(IF($G$2:$G$8=G25,$I$2:$I$8,"")),pertinence!$A$1:$B$4,2,FALSE)</f>
        <v>en cours</v>
      </c>
    </row>
    <row r="26" spans="1:10" x14ac:dyDescent="0.25">
      <c r="A26" t="s">
        <v>12</v>
      </c>
      <c r="B26">
        <v>2038</v>
      </c>
      <c r="C26" t="s">
        <v>19</v>
      </c>
      <c r="D26" t="s">
        <v>23</v>
      </c>
      <c r="E26" s="1">
        <v>42182</v>
      </c>
      <c r="F26" t="s">
        <v>27</v>
      </c>
      <c r="G26">
        <v>1094</v>
      </c>
      <c r="H26" t="s">
        <v>28</v>
      </c>
      <c r="I26">
        <f>VLOOKUP(H26,pertinence!$B$1:$C$4,2,FALSE)</f>
        <v>1</v>
      </c>
      <c r="J26" t="str">
        <f t="array" ref="J26">VLOOKUP(MIN(IF($G$2:$G$8=G26,$I$2:$I$8,"")),pertinence!$A$1:$B$4,2,FALSE)</f>
        <v>en cours</v>
      </c>
    </row>
    <row r="27" spans="1:10" x14ac:dyDescent="0.25">
      <c r="A27" s="2" t="s">
        <v>14</v>
      </c>
      <c r="B27" s="2">
        <v>1009</v>
      </c>
      <c r="C27" s="2" t="s">
        <v>17</v>
      </c>
      <c r="D27" s="2" t="s">
        <v>20</v>
      </c>
      <c r="E27" s="3">
        <v>42114</v>
      </c>
      <c r="F27" s="2" t="s">
        <v>25</v>
      </c>
      <c r="G27" s="2">
        <v>534</v>
      </c>
      <c r="H27" s="2" t="s">
        <v>11</v>
      </c>
      <c r="I27" s="2">
        <f>VLOOKUP(H27,pertinence!$B$1:$C$4,2,FALSE)</f>
        <v>3</v>
      </c>
      <c r="J27" s="2" t="str">
        <f t="array" ref="J27">VLOOKUP(MIN(IF($G$2:$G$8=G27,$I$2:$I$8,"")),pertinence!$A$1:$B$4,2,FALSE)</f>
        <v>en cours</v>
      </c>
    </row>
    <row r="28" spans="1:10" x14ac:dyDescent="0.25">
      <c r="A28" s="2" t="s">
        <v>12</v>
      </c>
      <c r="B28" s="2">
        <v>2038</v>
      </c>
      <c r="C28" s="2" t="s">
        <v>19</v>
      </c>
      <c r="D28" s="2" t="s">
        <v>23</v>
      </c>
      <c r="E28" s="3">
        <v>42185</v>
      </c>
      <c r="F28" s="2" t="s">
        <v>27</v>
      </c>
      <c r="G28" s="2">
        <v>1094</v>
      </c>
      <c r="H28" s="2" t="s">
        <v>11</v>
      </c>
      <c r="I28" s="2">
        <f>VLOOKUP(H28,pertinence!$B$1:$C$4,2,FALSE)</f>
        <v>3</v>
      </c>
      <c r="J28" s="2" t="str">
        <f t="array" ref="J28">VLOOKUP(MIN(IF($G$2:$G$8=G28,$I$2:$I$8,"")),pertinence!$A$1:$B$4,2,FALSE)</f>
        <v>en cours</v>
      </c>
    </row>
    <row r="29" spans="1:10" x14ac:dyDescent="0.25">
      <c r="A29" t="s">
        <v>13</v>
      </c>
      <c r="B29">
        <v>398</v>
      </c>
      <c r="C29" t="s">
        <v>18</v>
      </c>
      <c r="D29" t="s">
        <v>22</v>
      </c>
      <c r="E29" s="1">
        <v>42181</v>
      </c>
      <c r="F29" t="s">
        <v>26</v>
      </c>
      <c r="G29">
        <v>985</v>
      </c>
      <c r="H29" t="s">
        <v>11</v>
      </c>
      <c r="I29">
        <f>VLOOKUP(H29,pertinence!$B$1:$C$4,2,FALSE)</f>
        <v>3</v>
      </c>
      <c r="J29" t="str">
        <f t="array" ref="J29">VLOOKUP(MIN(IF($G$2:$G$8=G29,$I$2:$I$8,"")),pertinence!$A$1:$B$4,2,FALSE)</f>
        <v>annulé</v>
      </c>
    </row>
    <row r="30" spans="1:10" x14ac:dyDescent="0.25">
      <c r="A30" t="s">
        <v>15</v>
      </c>
      <c r="B30">
        <v>983</v>
      </c>
      <c r="C30" t="s">
        <v>16</v>
      </c>
      <c r="D30" t="s">
        <v>21</v>
      </c>
      <c r="E30" s="1">
        <v>42127</v>
      </c>
      <c r="F30" t="s">
        <v>24</v>
      </c>
      <c r="G30">
        <v>342</v>
      </c>
      <c r="H30" t="s">
        <v>8</v>
      </c>
      <c r="I30">
        <f>VLOOKUP(H30,pertinence!$B$1:$C$4,2,FALSE)</f>
        <v>4</v>
      </c>
      <c r="J30" t="str">
        <f t="array" ref="J30">VLOOKUP(MIN(IF($G$2:$G$8=G30,$I$2:$I$8,"")),pertinence!$A$1:$B$4,2,FALSE)</f>
        <v>cloturé</v>
      </c>
    </row>
    <row r="31" spans="1:10" x14ac:dyDescent="0.25">
      <c r="A31" s="2" t="s">
        <v>13</v>
      </c>
      <c r="B31" s="2">
        <v>398</v>
      </c>
      <c r="C31" s="2" t="s">
        <v>18</v>
      </c>
      <c r="D31" s="2" t="s">
        <v>22</v>
      </c>
      <c r="E31" s="3">
        <v>42154</v>
      </c>
      <c r="F31" s="2" t="s">
        <v>26</v>
      </c>
      <c r="G31" s="2">
        <v>985</v>
      </c>
      <c r="H31" s="2" t="s">
        <v>8</v>
      </c>
      <c r="I31" s="2">
        <f>VLOOKUP(H31,pertinence!$B$1:$C$4,2,FALSE)</f>
        <v>4</v>
      </c>
      <c r="J31" s="2" t="str">
        <f t="array" ref="J31">VLOOKUP(MIN(IF($G$2:$G$8=G31,$I$2:$I$8,"")),pertinence!$A$1:$B$4,2,FALSE)</f>
        <v>annulé</v>
      </c>
    </row>
  </sheetData>
  <autoFilter ref="A1:J8">
    <sortState ref="A2:J8">
      <sortCondition ref="I1:I8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8" sqref="B8"/>
    </sheetView>
  </sheetViews>
  <sheetFormatPr baseColWidth="10" defaultRowHeight="15" x14ac:dyDescent="0.25"/>
  <sheetData>
    <row r="1" spans="1:3" x14ac:dyDescent="0.25">
      <c r="A1">
        <v>1</v>
      </c>
      <c r="B1" t="s">
        <v>28</v>
      </c>
      <c r="C1">
        <v>1</v>
      </c>
    </row>
    <row r="2" spans="1:3" x14ac:dyDescent="0.25">
      <c r="A2">
        <v>2</v>
      </c>
      <c r="B2" t="s">
        <v>30</v>
      </c>
      <c r="C2">
        <v>2</v>
      </c>
    </row>
    <row r="3" spans="1:3" x14ac:dyDescent="0.25">
      <c r="A3">
        <v>3</v>
      </c>
      <c r="B3" t="s">
        <v>11</v>
      </c>
      <c r="C3">
        <v>3</v>
      </c>
    </row>
    <row r="4" spans="1:3" x14ac:dyDescent="0.25">
      <c r="A4">
        <v>4</v>
      </c>
      <c r="B4" t="s">
        <v>8</v>
      </c>
      <c r="C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AFFAIRE</vt:lpstr>
      <vt:lpstr>base LIVRAISON</vt:lpstr>
      <vt:lpstr>pertinence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Micot, Nicolas            UTC CCS</cp:lastModifiedBy>
  <dcterms:created xsi:type="dcterms:W3CDTF">2018-06-20T07:31:06Z</dcterms:created>
  <dcterms:modified xsi:type="dcterms:W3CDTF">2018-06-26T06:24:00Z</dcterms:modified>
</cp:coreProperties>
</file>