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250" windowHeight="5775" activeTab="2"/>
  </bookViews>
  <sheets>
    <sheet name="Taux" sheetId="14" r:id="rId1"/>
    <sheet name="Comptes" sheetId="10" r:id="rId2"/>
    <sheet name="BIlan" sheetId="13" r:id="rId3"/>
  </sheets>
  <calcPr calcId="145621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5" i="10" l="1"/>
  <c r="D185" i="10" s="1"/>
  <c r="C184" i="10"/>
  <c r="C183" i="10"/>
  <c r="C182" i="10"/>
  <c r="D182" i="10" s="1"/>
  <c r="C181" i="10"/>
  <c r="D181" i="10" s="1"/>
  <c r="C180" i="10"/>
  <c r="C179" i="10"/>
  <c r="C178" i="10"/>
  <c r="D178" i="10" s="1"/>
  <c r="C177" i="10"/>
  <c r="D177" i="10" s="1"/>
  <c r="C176" i="10"/>
  <c r="C175" i="10"/>
  <c r="C174" i="10"/>
  <c r="D174" i="10" s="1"/>
  <c r="C173" i="10"/>
  <c r="D173" i="10" s="1"/>
  <c r="C172" i="10"/>
  <c r="C171" i="10"/>
  <c r="C170" i="10"/>
  <c r="D170" i="10" s="1"/>
  <c r="C169" i="10"/>
  <c r="D169" i="10" s="1"/>
  <c r="C168" i="10"/>
  <c r="C167" i="10"/>
  <c r="D167" i="10" s="1"/>
  <c r="C166" i="10"/>
  <c r="D166" i="10" s="1"/>
  <c r="C165" i="10"/>
  <c r="D165" i="10" s="1"/>
  <c r="C164" i="10"/>
  <c r="C163" i="10"/>
  <c r="C162" i="10"/>
  <c r="D162" i="10" s="1"/>
  <c r="C161" i="10"/>
  <c r="D161" i="10" s="1"/>
  <c r="C160" i="10"/>
  <c r="C159" i="10"/>
  <c r="D159" i="10" s="1"/>
  <c r="C158" i="10"/>
  <c r="D158" i="10" s="1"/>
  <c r="C157" i="10"/>
  <c r="D157" i="10" s="1"/>
  <c r="C156" i="10"/>
  <c r="C155" i="10"/>
  <c r="C154" i="10"/>
  <c r="D154" i="10" s="1"/>
  <c r="C153" i="10"/>
  <c r="D153" i="10" s="1"/>
  <c r="C152" i="10"/>
  <c r="C151" i="10"/>
  <c r="D151" i="10" s="1"/>
  <c r="C150" i="10"/>
  <c r="D150" i="10" s="1"/>
  <c r="C149" i="10"/>
  <c r="D149" i="10" s="1"/>
  <c r="C148" i="10"/>
  <c r="C147" i="10"/>
  <c r="C146" i="10"/>
  <c r="D146" i="10" s="1"/>
  <c r="C145" i="10"/>
  <c r="D145" i="10" s="1"/>
  <c r="C144" i="10"/>
  <c r="C143" i="10"/>
  <c r="D143" i="10" s="1"/>
  <c r="C142" i="10"/>
  <c r="D142" i="10" s="1"/>
  <c r="C141" i="10"/>
  <c r="D141" i="10" s="1"/>
  <c r="C140" i="10"/>
  <c r="C139" i="10"/>
  <c r="C138" i="10"/>
  <c r="D138" i="10" s="1"/>
  <c r="C137" i="10"/>
  <c r="D137" i="10" s="1"/>
  <c r="C136" i="10"/>
  <c r="C135" i="10"/>
  <c r="D135" i="10" s="1"/>
  <c r="C134" i="10"/>
  <c r="D134" i="10" s="1"/>
  <c r="C133" i="10"/>
  <c r="D133" i="10" s="1"/>
  <c r="C132" i="10"/>
  <c r="C131" i="10"/>
  <c r="C130" i="10"/>
  <c r="D130" i="10" s="1"/>
  <c r="C129" i="10"/>
  <c r="D129" i="10" s="1"/>
  <c r="C128" i="10"/>
  <c r="C127" i="10"/>
  <c r="D127" i="10" s="1"/>
  <c r="C126" i="10"/>
  <c r="D126" i="10" s="1"/>
  <c r="C125" i="10"/>
  <c r="D125" i="10" s="1"/>
  <c r="C124" i="10"/>
  <c r="C123" i="10"/>
  <c r="C122" i="10"/>
  <c r="D122" i="10" s="1"/>
  <c r="C121" i="10"/>
  <c r="D121" i="10" s="1"/>
  <c r="C120" i="10"/>
  <c r="C119" i="10"/>
  <c r="D119" i="10" s="1"/>
  <c r="C118" i="10"/>
  <c r="D118" i="10" s="1"/>
  <c r="C117" i="10"/>
  <c r="D117" i="10" s="1"/>
  <c r="C116" i="10"/>
  <c r="C115" i="10"/>
  <c r="C114" i="10"/>
  <c r="D114" i="10" s="1"/>
  <c r="C113" i="10"/>
  <c r="D113" i="10" s="1"/>
  <c r="C112" i="10"/>
  <c r="C111" i="10"/>
  <c r="D111" i="10" s="1"/>
  <c r="C110" i="10"/>
  <c r="D110" i="10" s="1"/>
  <c r="C109" i="10"/>
  <c r="D109" i="10" s="1"/>
  <c r="C108" i="10"/>
  <c r="C107" i="10"/>
  <c r="C106" i="10"/>
  <c r="D106" i="10" s="1"/>
  <c r="C105" i="10"/>
  <c r="D105" i="10" s="1"/>
  <c r="C104" i="10"/>
  <c r="C103" i="10"/>
  <c r="D103" i="10" s="1"/>
  <c r="C102" i="10"/>
  <c r="D102" i="10" s="1"/>
  <c r="C101" i="10"/>
  <c r="D101" i="10" s="1"/>
  <c r="C100" i="10"/>
  <c r="C99" i="10"/>
  <c r="C98" i="10"/>
  <c r="D98" i="10" s="1"/>
  <c r="C97" i="10"/>
  <c r="D97" i="10" s="1"/>
  <c r="C96" i="10"/>
  <c r="C95" i="10"/>
  <c r="D95" i="10" s="1"/>
  <c r="C94" i="10"/>
  <c r="D94" i="10" s="1"/>
  <c r="C93" i="10"/>
  <c r="D93" i="10" s="1"/>
  <c r="C92" i="10"/>
  <c r="C91" i="10"/>
  <c r="C90" i="10"/>
  <c r="D90" i="10" s="1"/>
  <c r="C89" i="10"/>
  <c r="D89" i="10" s="1"/>
  <c r="C88" i="10"/>
  <c r="C87" i="10"/>
  <c r="D87" i="10" s="1"/>
  <c r="C86" i="10"/>
  <c r="D86" i="10" s="1"/>
  <c r="C85" i="10"/>
  <c r="D85" i="10" s="1"/>
  <c r="C84" i="10"/>
  <c r="C83" i="10"/>
  <c r="C82" i="10"/>
  <c r="D82" i="10" s="1"/>
  <c r="C81" i="10"/>
  <c r="D81" i="10" s="1"/>
  <c r="C80" i="10"/>
  <c r="C79" i="10"/>
  <c r="D79" i="10" s="1"/>
  <c r="C78" i="10"/>
  <c r="D78" i="10" s="1"/>
  <c r="C77" i="10"/>
  <c r="D77" i="10" s="1"/>
  <c r="C76" i="10"/>
  <c r="C75" i="10"/>
  <c r="C74" i="10"/>
  <c r="D74" i="10" s="1"/>
  <c r="C73" i="10"/>
  <c r="D73" i="10" s="1"/>
  <c r="C72" i="10"/>
  <c r="C71" i="10"/>
  <c r="D71" i="10" s="1"/>
  <c r="C70" i="10"/>
  <c r="D70" i="10" s="1"/>
  <c r="C69" i="10"/>
  <c r="D69" i="10" s="1"/>
  <c r="C68" i="10"/>
  <c r="C67" i="10"/>
  <c r="C66" i="10"/>
  <c r="D66" i="10" s="1"/>
  <c r="C65" i="10"/>
  <c r="D65" i="10" s="1"/>
  <c r="C64" i="10"/>
  <c r="C63" i="10"/>
  <c r="D63" i="10" s="1"/>
  <c r="C62" i="10"/>
  <c r="D62" i="10" s="1"/>
  <c r="C61" i="10"/>
  <c r="D61" i="10" s="1"/>
  <c r="C60" i="10"/>
  <c r="C59" i="10"/>
  <c r="C58" i="10"/>
  <c r="D58" i="10" s="1"/>
  <c r="C57" i="10"/>
  <c r="D57" i="10" s="1"/>
  <c r="C56" i="10"/>
  <c r="C55" i="10"/>
  <c r="D55" i="10" s="1"/>
  <c r="C54" i="10"/>
  <c r="D54" i="10" s="1"/>
  <c r="C53" i="10"/>
  <c r="D53" i="10" s="1"/>
  <c r="C52" i="10"/>
  <c r="C51" i="10"/>
  <c r="C50" i="10"/>
  <c r="D50" i="10" s="1"/>
  <c r="C49" i="10"/>
  <c r="D49" i="10" s="1"/>
  <c r="C48" i="10"/>
  <c r="C47" i="10"/>
  <c r="D47" i="10" s="1"/>
  <c r="C46" i="10"/>
  <c r="D46" i="10" s="1"/>
  <c r="C45" i="10"/>
  <c r="D45" i="10" s="1"/>
  <c r="C44" i="10"/>
  <c r="C43" i="10"/>
  <c r="C42" i="10"/>
  <c r="D42" i="10" s="1"/>
  <c r="C41" i="10"/>
  <c r="D41" i="10" s="1"/>
  <c r="C40" i="10"/>
  <c r="C39" i="10"/>
  <c r="D39" i="10" s="1"/>
  <c r="C38" i="10"/>
  <c r="D38" i="10" s="1"/>
  <c r="C37" i="10"/>
  <c r="D37" i="10" s="1"/>
  <c r="C36" i="10"/>
  <c r="C35" i="10"/>
  <c r="C34" i="10"/>
  <c r="D34" i="10" s="1"/>
  <c r="C33" i="10"/>
  <c r="D33" i="10" s="1"/>
  <c r="C32" i="10"/>
  <c r="C31" i="10"/>
  <c r="D31" i="10" s="1"/>
  <c r="C30" i="10"/>
  <c r="D30" i="10" s="1"/>
  <c r="C29" i="10"/>
  <c r="D29" i="10" s="1"/>
  <c r="C28" i="10"/>
  <c r="C27" i="10"/>
  <c r="C26" i="10"/>
  <c r="D26" i="10" s="1"/>
  <c r="C25" i="10"/>
  <c r="D25" i="10" s="1"/>
  <c r="C24" i="10"/>
  <c r="C23" i="10"/>
  <c r="D23" i="10" s="1"/>
  <c r="C22" i="10"/>
  <c r="D22" i="10" s="1"/>
  <c r="C21" i="10"/>
  <c r="D21" i="10" s="1"/>
  <c r="C20" i="10"/>
  <c r="C19" i="10"/>
  <c r="C18" i="10"/>
  <c r="D18" i="10" s="1"/>
  <c r="C17" i="10"/>
  <c r="D17" i="10" s="1"/>
  <c r="C16" i="10"/>
  <c r="C15" i="10"/>
  <c r="D15" i="10" s="1"/>
  <c r="C14" i="10"/>
  <c r="D14" i="10" s="1"/>
  <c r="C13" i="10"/>
  <c r="D13" i="10" s="1"/>
  <c r="C12" i="10"/>
  <c r="C11" i="10"/>
  <c r="C10" i="10"/>
  <c r="D10" i="10" s="1"/>
  <c r="C9" i="10"/>
  <c r="D9" i="10" s="1"/>
  <c r="C8" i="10"/>
  <c r="C7" i="10"/>
  <c r="D7" i="10" s="1"/>
  <c r="C6" i="10"/>
  <c r="D6" i="10" s="1"/>
  <c r="C5" i="10"/>
  <c r="D5" i="10" s="1"/>
  <c r="C4" i="10"/>
  <c r="C3" i="10"/>
  <c r="D184" i="10"/>
  <c r="D183" i="10"/>
  <c r="D180" i="10"/>
  <c r="D179" i="10"/>
  <c r="D176" i="10"/>
  <c r="D175" i="10"/>
  <c r="D172" i="10"/>
  <c r="D171" i="10"/>
  <c r="D168" i="10"/>
  <c r="D164" i="10"/>
  <c r="D163" i="10"/>
  <c r="D160" i="10"/>
  <c r="D156" i="10"/>
  <c r="D155" i="10"/>
  <c r="D152" i="10"/>
  <c r="D148" i="10"/>
  <c r="D147" i="10"/>
  <c r="D144" i="10"/>
  <c r="D140" i="10"/>
  <c r="D139" i="10"/>
  <c r="D136" i="10"/>
  <c r="D132" i="10"/>
  <c r="D131" i="10"/>
  <c r="D128" i="10"/>
  <c r="D124" i="10"/>
  <c r="D123" i="10"/>
  <c r="D120" i="10"/>
  <c r="D116" i="10"/>
  <c r="D115" i="10"/>
  <c r="D112" i="10"/>
  <c r="D108" i="10"/>
  <c r="D107" i="10"/>
  <c r="D104" i="10"/>
  <c r="D100" i="10"/>
  <c r="D99" i="10"/>
  <c r="D96" i="10"/>
  <c r="D92" i="10"/>
  <c r="D91" i="10"/>
  <c r="D88" i="10"/>
  <c r="D84" i="10"/>
  <c r="D83" i="10"/>
  <c r="D80" i="10"/>
  <c r="D76" i="10"/>
  <c r="D75" i="10"/>
  <c r="D72" i="10"/>
  <c r="D68" i="10"/>
  <c r="D67" i="10"/>
  <c r="D64" i="10"/>
  <c r="D60" i="10"/>
  <c r="D59" i="10"/>
  <c r="D56" i="10"/>
  <c r="D52" i="10"/>
  <c r="D51" i="10"/>
  <c r="D48" i="10"/>
  <c r="D44" i="10"/>
  <c r="D43" i="10"/>
  <c r="D40" i="10"/>
  <c r="D36" i="10"/>
  <c r="D35" i="10"/>
  <c r="D32" i="10"/>
  <c r="D28" i="10"/>
  <c r="D27" i="10"/>
  <c r="D24" i="10"/>
  <c r="D20" i="10"/>
  <c r="D19" i="10"/>
  <c r="D16" i="10"/>
  <c r="D12" i="10"/>
  <c r="D11" i="10"/>
  <c r="D8" i="10"/>
  <c r="D4" i="10"/>
  <c r="D3" i="10"/>
  <c r="D2" i="10"/>
  <c r="C2" i="10"/>
  <c r="A4" i="14"/>
  <c r="A5" i="14" s="1"/>
  <c r="A6" i="14" s="1"/>
  <c r="A7" i="14" s="1"/>
  <c r="A8" i="14" s="1"/>
  <c r="A9" i="14" s="1"/>
  <c r="A3" i="14"/>
</calcChain>
</file>

<file path=xl/sharedStrings.xml><?xml version="1.0" encoding="utf-8"?>
<sst xmlns="http://schemas.openxmlformats.org/spreadsheetml/2006/main" count="18" uniqueCount="18">
  <si>
    <t>Jour</t>
  </si>
  <si>
    <t>€</t>
  </si>
  <si>
    <t>Charge</t>
  </si>
  <si>
    <t>€ HT</t>
  </si>
  <si>
    <t>Taux</t>
  </si>
  <si>
    <t>Mois</t>
  </si>
  <si>
    <t>Étiquettes de lignes</t>
  </si>
  <si>
    <t>Total général</t>
  </si>
  <si>
    <t>Nombre de €</t>
  </si>
  <si>
    <t>Somme de Charge</t>
  </si>
  <si>
    <t>Somme de € HT</t>
  </si>
  <si>
    <t>2018</t>
  </si>
  <si>
    <t>juil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</si>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</sst>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/mm/yy;@"/>
    <numFmt numFmtId="166" formatCode="[$-40C]mmmm\-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9" fontId="0" fillId="2" borderId="0" xfId="0" applyNumberFormat="1" applyFill="1" applyAlignment="1">
      <alignment horizontal="center"/>
    </xf>
    <xf numFmtId="165" fontId="0" fillId="0" borderId="0" xfId="0" applyNumberFormat="1"/>
    <xf numFmtId="166" fontId="0" fillId="0" borderId="0" xfId="0" applyNumberFormat="1"/>
    <xf numFmtId="10" fontId="0" fillId="0" borderId="0" xfId="1" applyNumberFormat="1" applyFont="1"/>
    <xf numFmtId="165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 applyAlignment="1">
      <alignment horizontal="left" indent="1"/>
    </xf>
  </cellXfs>
  <cellStyles count="2">
    <cellStyle name="Normal" xfId="0" builtinId="0"/>
    <cellStyle name="Pourcentage" xfId="1" builtinId="5"/>
  </cellStyles>
  <dxfs count="6">
    <dxf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</dxf>
    <dxf>
      <numFmt numFmtId="166" formatCode="[$-40C]mmmm\-yy;@"/>
    </dxf>
    <dxf>
      <alignment horizontal="center" vertical="bottom" textRotation="0" wrapText="0" indent="0" justifyLastLine="0" shrinkToFit="0" readingOrder="0"/>
    </dxf>
    <dxf>
      <numFmt numFmtId="165" formatCode="dd/mm/yy;@"/>
    </dxf>
    <dxf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384.41854791667" createdVersion="4" refreshedVersion="4" minRefreshableVersion="3" recordCount="184">
  <cacheSource type="worksheet">
    <worksheetSource name="Comptes"/>
  </cacheSource>
  <cacheFields count="5">
    <cacheField name="Jour" numFmtId="165">
      <sharedItems containsSemiMixedTypes="0" containsNonDate="0" containsDate="1" containsString="0" minDate="2018-07-01T00:00:00" maxDate="2019-01-01T00:00:00" count="184">
        <d v="2018-07-01T00:00:00"/>
        <d v="2018-07-02T00:00:00"/>
        <d v="2018-07-03T00:00:00"/>
        <d v="2018-07-04T00:00:00"/>
        <d v="2018-07-05T00:00:00"/>
        <d v="2018-07-06T00:00:00"/>
        <d v="2018-07-07T00:00:00"/>
        <d v="2018-07-08T00:00:00"/>
        <d v="2018-07-09T00:00:00"/>
        <d v="2018-07-10T00:00:00"/>
        <d v="2018-07-11T00:00:00"/>
        <d v="2018-07-12T00:00:00"/>
        <d v="2018-07-13T00:00:00"/>
        <d v="2018-07-14T00:00:00"/>
        <d v="2018-07-15T00:00:00"/>
        <d v="2018-07-16T00:00:00"/>
        <d v="2018-07-17T00:00:00"/>
        <d v="2018-07-18T00:00:00"/>
        <d v="2018-07-19T00:00:00"/>
        <d v="2018-07-20T00:00:00"/>
        <d v="2018-07-21T00:00:00"/>
        <d v="2018-07-22T00:00:00"/>
        <d v="2018-07-23T00:00:00"/>
        <d v="2018-07-24T00:00:00"/>
        <d v="2018-07-25T00:00:00"/>
        <d v="2018-07-26T00:00:00"/>
        <d v="2018-07-27T00:00:00"/>
        <d v="2018-07-28T00:00:00"/>
        <d v="2018-07-29T00:00:00"/>
        <d v="2018-07-30T00:00:00"/>
        <d v="2018-07-31T00:00:00"/>
        <d v="2018-08-01T00:00:00"/>
        <d v="2018-08-02T00:00:00"/>
        <d v="2018-08-03T00:00:00"/>
        <d v="2018-08-04T00:00:00"/>
        <d v="2018-08-05T00:00:00"/>
        <d v="2018-08-06T00:00:00"/>
        <d v="2018-08-07T00:00:00"/>
        <d v="2018-08-08T00:00:00"/>
        <d v="2018-08-09T00:00:00"/>
        <d v="2018-08-10T00:00:00"/>
        <d v="2018-08-11T00:00:00"/>
        <d v="2018-08-12T00:00:00"/>
        <d v="2018-08-13T00:00:00"/>
        <d v="2018-08-14T00:00:00"/>
        <d v="2018-08-15T00:00:00"/>
        <d v="2018-08-16T00:00:00"/>
        <d v="2018-08-17T00:00:00"/>
        <d v="2018-08-18T00:00:00"/>
        <d v="2018-08-19T00:00:00"/>
        <d v="2018-08-20T00:00:00"/>
        <d v="2018-08-21T00:00:00"/>
        <d v="2018-08-22T00:00:00"/>
        <d v="2018-08-23T00:00:00"/>
        <d v="2018-08-24T00:00:00"/>
        <d v="2018-08-25T00:00:00"/>
        <d v="2018-08-26T00:00:00"/>
        <d v="2018-08-27T00:00:00"/>
        <d v="2018-08-28T00:00:00"/>
        <d v="2018-08-29T00:00:00"/>
        <d v="2018-08-30T00:00:00"/>
        <d v="2018-08-31T00:00:00"/>
        <d v="2018-09-01T00:00:00"/>
        <d v="2018-09-02T00:00:00"/>
        <d v="2018-09-03T00:00:00"/>
        <d v="2018-09-04T00:00:00"/>
        <d v="2018-09-05T00:00:00"/>
        <d v="2018-09-06T00:00:00"/>
        <d v="2018-09-07T00:00:00"/>
        <d v="2018-09-08T00:00:00"/>
        <d v="2018-09-09T00:00:00"/>
        <d v="2018-09-10T00:00:00"/>
        <d v="2018-09-11T00:00:00"/>
        <d v="2018-09-12T00:00:00"/>
        <d v="2018-09-13T00:00:00"/>
        <d v="2018-09-14T00:00:00"/>
        <d v="2018-09-15T00:00:00"/>
        <d v="2018-09-16T00:00:00"/>
        <d v="2018-09-17T00:00:00"/>
        <d v="2018-09-18T00:00:00"/>
        <d v="2018-09-19T00:00:00"/>
        <d v="2018-09-20T00:00:00"/>
        <d v="2018-09-21T00:00:00"/>
        <d v="2018-09-22T00:00:00"/>
        <d v="2018-09-23T00:00:00"/>
        <d v="2018-09-24T00:00:00"/>
        <d v="2018-09-25T00:00:00"/>
        <d v="2018-09-26T00:00:00"/>
        <d v="2018-09-27T00:00:00"/>
        <d v="2018-09-28T00:00:00"/>
        <d v="2018-09-29T00:00:00"/>
        <d v="2018-09-30T00:00:00"/>
        <d v="2018-10-01T00:00:00"/>
        <d v="2018-10-02T00:00:00"/>
        <d v="2018-10-03T00:00:00"/>
        <d v="2018-10-04T00:00:00"/>
        <d v="2018-10-05T00:00:00"/>
        <d v="2018-10-06T00:00:00"/>
        <d v="2018-10-07T00:00:00"/>
        <d v="2018-10-08T00:00:00"/>
        <d v="2018-10-09T00:00:00"/>
        <d v="2018-10-10T00:00:00"/>
        <d v="2018-10-11T00:00:00"/>
        <d v="2018-10-12T00:00:00"/>
        <d v="2018-10-13T00:00:00"/>
        <d v="2018-10-14T00:00:00"/>
        <d v="2018-10-15T00:00:00"/>
        <d v="2018-10-16T00:00:00"/>
        <d v="2018-10-17T00:00:00"/>
        <d v="2018-10-18T00:00:00"/>
        <d v="2018-10-19T00:00:00"/>
        <d v="2018-10-20T00:00:00"/>
        <d v="2018-10-21T00:00:00"/>
        <d v="2018-10-22T00:00:00"/>
        <d v="2018-10-23T00:00:00"/>
        <d v="2018-10-24T00:00:00"/>
        <d v="2018-10-25T00:00:00"/>
        <d v="2018-10-26T00:00:00"/>
        <d v="2018-10-27T00:00:00"/>
        <d v="2018-10-28T00:00:00"/>
        <d v="2018-10-29T00:00:00"/>
        <d v="2018-10-30T00:00:00"/>
        <d v="2018-10-31T00:00:00"/>
        <d v="2018-11-01T00:00:00"/>
        <d v="2018-11-02T00:00:00"/>
        <d v="2018-11-03T00:00:00"/>
        <d v="2018-11-04T00:00:00"/>
        <d v="2018-11-05T00:00:00"/>
        <d v="2018-11-06T00:00:00"/>
        <d v="2018-11-07T00:00:00"/>
        <d v="2018-11-08T00:00:00"/>
        <d v="2018-11-09T00:00:00"/>
        <d v="2018-11-10T00:00:00"/>
        <d v="2018-11-11T00:00:00"/>
        <d v="2018-11-12T00:00:00"/>
        <d v="2018-11-13T00:00:00"/>
        <d v="2018-11-14T00:00:00"/>
        <d v="2018-11-15T00:00:00"/>
        <d v="2018-11-16T00:00:00"/>
        <d v="2018-11-17T00:00:00"/>
        <d v="2018-11-18T00:00:00"/>
        <d v="2018-11-19T00:00:00"/>
        <d v="2018-11-20T00:00:00"/>
        <d v="2018-11-21T00:00:00"/>
        <d v="2018-11-22T00:00:00"/>
        <d v="2018-11-23T00:00:00"/>
        <d v="2018-11-24T00:00:00"/>
        <d v="2018-11-25T00:00:00"/>
        <d v="2018-11-26T00:00:00"/>
        <d v="2018-11-27T00:00:00"/>
        <d v="2018-11-28T00:00:00"/>
        <d v="2018-11-29T00:00:00"/>
        <d v="2018-11-30T00:00:00"/>
        <d v="2018-12-01T00:00:00"/>
        <d v="2018-12-02T00:00:00"/>
        <d v="2018-12-03T00:00:00"/>
        <d v="2018-12-04T00:00:00"/>
        <d v="2018-12-05T00:00:00"/>
        <d v="2018-12-06T00:00:00"/>
        <d v="2018-12-07T00:00:00"/>
        <d v="2018-12-08T00:00:00"/>
        <d v="2018-12-09T00:00:00"/>
        <d v="2018-12-10T00:00:00"/>
        <d v="2018-12-11T00:00:00"/>
        <d v="2018-12-12T00:00:00"/>
        <d v="2018-12-13T00:00:00"/>
        <d v="2018-12-14T00:00:00"/>
        <d v="2018-12-15T00:00:00"/>
        <d v="2018-12-16T00:00:00"/>
        <d v="2018-12-17T00:00:00"/>
        <d v="2018-12-18T00:00:00"/>
        <d v="2018-12-19T00:00:00"/>
        <d v="2018-12-20T00:00:00"/>
        <d v="2018-12-21T00:00:00"/>
        <d v="2018-12-22T00:00:00"/>
        <d v="2018-12-23T00:00:00"/>
        <d v="2018-12-24T00:00:00"/>
        <d v="2018-12-25T00:00:00"/>
        <d v="2018-12-26T00:00:00"/>
        <d v="2018-12-27T00:00:00"/>
        <d v="2018-12-28T00:00:00"/>
        <d v="2018-12-29T00:00:00"/>
        <d v="2018-12-30T00:00:00"/>
        <d v="2018-12-31T00:00:00"/>
      </sharedItems>
      <fieldGroup par="4" base="0">
        <rangePr groupBy="months" startDate="2018-07-01T00:00:00" endDate="2019-01-01T00:00:00"/>
        <groupItems count="14">
          <s v="&lt;01/07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9"/>
        </groupItems>
      </fieldGroup>
    </cacheField>
    <cacheField name="€" numFmtId="0">
      <sharedItems containsString="0" containsBlank="1" containsNumber="1" containsInteger="1" minValue="0" maxValue="340"/>
    </cacheField>
    <cacheField name="Charge" numFmtId="2">
      <sharedItems containsSemiMixedTypes="0" containsString="0" containsNumber="1" minValue="0" maxValue="18.699999999999989"/>
    </cacheField>
    <cacheField name="€ HT" numFmtId="0">
      <sharedItems containsSemiMixedTypes="0" containsString="0" containsNumber="1" minValue="0" maxValue="321.3"/>
    </cacheField>
    <cacheField name="Années" numFmtId="0" databaseField="0">
      <fieldGroup base="0">
        <rangePr groupBy="years" startDate="2018-07-01T00:00:00" endDate="2019-01-01T00:00:00"/>
        <groupItems count="3">
          <s v="&lt;01/07/2018"/>
          <s v="2018"/>
          <s v="&gt;01/01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4">
  <r>
    <x v="0"/>
    <m/>
    <n v="0"/>
    <n v="0"/>
  </r>
  <r>
    <x v="1"/>
    <n v="170"/>
    <n v="9.3499999999999943"/>
    <n v="160.65"/>
  </r>
  <r>
    <x v="2"/>
    <n v="60"/>
    <n v="3.2999999999999972"/>
    <n v="56.7"/>
  </r>
  <r>
    <x v="3"/>
    <n v="200"/>
    <n v="11"/>
    <n v="189"/>
  </r>
  <r>
    <x v="4"/>
    <m/>
    <n v="0"/>
    <n v="0"/>
  </r>
  <r>
    <x v="5"/>
    <n v="170"/>
    <n v="9.3499999999999943"/>
    <n v="160.65"/>
  </r>
  <r>
    <x v="6"/>
    <n v="120"/>
    <n v="6.5999999999999943"/>
    <n v="113.4"/>
  </r>
  <r>
    <x v="7"/>
    <m/>
    <n v="0"/>
    <n v="0"/>
  </r>
  <r>
    <x v="8"/>
    <n v="60"/>
    <n v="3.2999999999999972"/>
    <n v="56.7"/>
  </r>
  <r>
    <x v="9"/>
    <n v="130"/>
    <n v="7.1500000000000057"/>
    <n v="122.85"/>
  </r>
  <r>
    <x v="10"/>
    <n v="90"/>
    <n v="4.9499999999999886"/>
    <n v="85.050000000000011"/>
  </r>
  <r>
    <x v="11"/>
    <m/>
    <n v="0"/>
    <n v="0"/>
  </r>
  <r>
    <x v="12"/>
    <n v="50"/>
    <n v="2.75"/>
    <n v="47.25"/>
  </r>
  <r>
    <x v="13"/>
    <n v="90"/>
    <n v="4.9499999999999886"/>
    <n v="85.050000000000011"/>
  </r>
  <r>
    <x v="14"/>
    <m/>
    <n v="0"/>
    <n v="0"/>
  </r>
  <r>
    <x v="15"/>
    <n v="80"/>
    <n v="4.3999999999999915"/>
    <n v="75.600000000000009"/>
  </r>
  <r>
    <x v="16"/>
    <n v="50"/>
    <n v="2.75"/>
    <n v="47.25"/>
  </r>
  <r>
    <x v="17"/>
    <n v="120"/>
    <n v="6.5999999999999943"/>
    <n v="113.4"/>
  </r>
  <r>
    <x v="18"/>
    <m/>
    <n v="0"/>
    <n v="0"/>
  </r>
  <r>
    <x v="19"/>
    <m/>
    <n v="0"/>
    <n v="0"/>
  </r>
  <r>
    <x v="20"/>
    <n v="120"/>
    <n v="6.5999999999999943"/>
    <n v="113.4"/>
  </r>
  <r>
    <x v="21"/>
    <m/>
    <n v="0"/>
    <n v="0"/>
  </r>
  <r>
    <x v="22"/>
    <n v="170"/>
    <n v="9.3499999999999943"/>
    <n v="160.65"/>
  </r>
  <r>
    <x v="23"/>
    <n v="190"/>
    <n v="10.449999999999989"/>
    <n v="179.55"/>
  </r>
  <r>
    <x v="24"/>
    <n v="80"/>
    <n v="4.3999999999999915"/>
    <n v="75.600000000000009"/>
  </r>
  <r>
    <x v="25"/>
    <m/>
    <n v="0"/>
    <n v="0"/>
  </r>
  <r>
    <x v="26"/>
    <n v="200"/>
    <n v="11"/>
    <n v="189"/>
  </r>
  <r>
    <x v="27"/>
    <n v="170"/>
    <n v="9.3499999999999943"/>
    <n v="160.65"/>
  </r>
  <r>
    <x v="28"/>
    <m/>
    <n v="0"/>
    <n v="0"/>
  </r>
  <r>
    <x v="29"/>
    <n v="130"/>
    <n v="7.1500000000000057"/>
    <n v="122.85"/>
  </r>
  <r>
    <x v="30"/>
    <n v="200"/>
    <n v="11"/>
    <n v="189"/>
  </r>
  <r>
    <x v="31"/>
    <n v="80"/>
    <n v="4.3999999999999915"/>
    <n v="75.600000000000009"/>
  </r>
  <r>
    <x v="32"/>
    <m/>
    <n v="0"/>
    <n v="0"/>
  </r>
  <r>
    <x v="33"/>
    <n v="250"/>
    <n v="13.75"/>
    <n v="236.25"/>
  </r>
  <r>
    <x v="34"/>
    <n v="110"/>
    <n v="6.0499999999999972"/>
    <n v="103.95"/>
  </r>
  <r>
    <x v="35"/>
    <m/>
    <n v="0"/>
    <n v="0"/>
  </r>
  <r>
    <x v="36"/>
    <n v="130"/>
    <n v="7.1500000000000057"/>
    <n v="122.85"/>
  </r>
  <r>
    <x v="37"/>
    <n v="110"/>
    <n v="6.0499999999999972"/>
    <n v="103.95"/>
  </r>
  <r>
    <x v="38"/>
    <n v="220"/>
    <n v="12.099999999999994"/>
    <n v="207.9"/>
  </r>
  <r>
    <x v="39"/>
    <m/>
    <n v="0"/>
    <n v="0"/>
  </r>
  <r>
    <x v="40"/>
    <n v="130"/>
    <n v="7.1500000000000057"/>
    <n v="122.85"/>
  </r>
  <r>
    <x v="41"/>
    <n v="140"/>
    <n v="7.6999999999999886"/>
    <n v="132.30000000000001"/>
  </r>
  <r>
    <x v="42"/>
    <m/>
    <n v="0"/>
    <n v="0"/>
  </r>
  <r>
    <x v="43"/>
    <m/>
    <n v="0"/>
    <n v="0"/>
  </r>
  <r>
    <x v="44"/>
    <m/>
    <n v="0"/>
    <n v="0"/>
  </r>
  <r>
    <x v="45"/>
    <m/>
    <n v="0"/>
    <n v="0"/>
  </r>
  <r>
    <x v="46"/>
    <m/>
    <n v="0"/>
    <n v="0"/>
  </r>
  <r>
    <x v="47"/>
    <m/>
    <n v="0"/>
    <n v="0"/>
  </r>
  <r>
    <x v="48"/>
    <m/>
    <n v="0"/>
    <n v="0"/>
  </r>
  <r>
    <x v="49"/>
    <m/>
    <n v="0"/>
    <n v="0"/>
  </r>
  <r>
    <x v="50"/>
    <m/>
    <n v="0"/>
    <n v="0"/>
  </r>
  <r>
    <x v="51"/>
    <m/>
    <n v="0"/>
    <n v="0"/>
  </r>
  <r>
    <x v="52"/>
    <m/>
    <n v="0"/>
    <n v="0"/>
  </r>
  <r>
    <x v="53"/>
    <m/>
    <n v="0"/>
    <n v="0"/>
  </r>
  <r>
    <x v="54"/>
    <n v="110"/>
    <n v="6.0499999999999972"/>
    <n v="103.95"/>
  </r>
  <r>
    <x v="55"/>
    <n v="230"/>
    <n v="12.649999999999977"/>
    <n v="217.35000000000002"/>
  </r>
  <r>
    <x v="56"/>
    <m/>
    <n v="0"/>
    <n v="0"/>
  </r>
  <r>
    <x v="57"/>
    <n v="80"/>
    <n v="4.3999999999999915"/>
    <n v="75.600000000000009"/>
  </r>
  <r>
    <x v="58"/>
    <n v="260"/>
    <n v="14.300000000000011"/>
    <n v="245.7"/>
  </r>
  <r>
    <x v="59"/>
    <m/>
    <n v="0"/>
    <n v="0"/>
  </r>
  <r>
    <x v="60"/>
    <m/>
    <n v="0"/>
    <n v="0"/>
  </r>
  <r>
    <x v="61"/>
    <n v="180"/>
    <n v="9.8999999999999773"/>
    <n v="170.10000000000002"/>
  </r>
  <r>
    <x v="62"/>
    <n v="80"/>
    <n v="4.3999999999999915"/>
    <n v="75.600000000000009"/>
  </r>
  <r>
    <x v="63"/>
    <m/>
    <n v="0"/>
    <n v="0"/>
  </r>
  <r>
    <x v="64"/>
    <n v="150"/>
    <n v="8.25"/>
    <n v="141.75"/>
  </r>
  <r>
    <x v="65"/>
    <n v="140"/>
    <n v="7.6999999999999886"/>
    <n v="132.30000000000001"/>
  </r>
  <r>
    <x v="66"/>
    <n v="340"/>
    <n v="18.699999999999989"/>
    <n v="321.3"/>
  </r>
  <r>
    <x v="67"/>
    <m/>
    <n v="0"/>
    <n v="0"/>
  </r>
  <r>
    <x v="68"/>
    <m/>
    <n v="0"/>
    <n v="0"/>
  </r>
  <r>
    <x v="69"/>
    <n v="150"/>
    <n v="8.25"/>
    <n v="141.75"/>
  </r>
  <r>
    <x v="70"/>
    <m/>
    <n v="0"/>
    <n v="0"/>
  </r>
  <r>
    <x v="71"/>
    <n v="110"/>
    <n v="6.0499999999999972"/>
    <n v="103.95"/>
  </r>
  <r>
    <x v="72"/>
    <n v="100"/>
    <n v="5.5"/>
    <n v="94.5"/>
  </r>
  <r>
    <x v="73"/>
    <n v="190"/>
    <n v="10.449999999999989"/>
    <n v="179.55"/>
  </r>
  <r>
    <x v="74"/>
    <m/>
    <n v="0"/>
    <n v="0"/>
  </r>
  <r>
    <x v="75"/>
    <n v="140"/>
    <n v="7.6999999999999886"/>
    <n v="132.30000000000001"/>
  </r>
  <r>
    <x v="76"/>
    <n v="100"/>
    <n v="5.5"/>
    <n v="94.5"/>
  </r>
  <r>
    <x v="77"/>
    <m/>
    <n v="0"/>
    <n v="0"/>
  </r>
  <r>
    <x v="78"/>
    <m/>
    <n v="0"/>
    <n v="0"/>
  </r>
  <r>
    <x v="79"/>
    <n v="180"/>
    <n v="9.8999999999999773"/>
    <n v="170.10000000000002"/>
  </r>
  <r>
    <x v="80"/>
    <m/>
    <n v="0"/>
    <n v="0"/>
  </r>
  <r>
    <x v="81"/>
    <m/>
    <n v="0"/>
    <n v="0"/>
  </r>
  <r>
    <x v="82"/>
    <n v="150"/>
    <n v="8.25"/>
    <n v="141.75"/>
  </r>
  <r>
    <x v="83"/>
    <n v="150"/>
    <n v="8.25"/>
    <n v="141.75"/>
  </r>
  <r>
    <x v="84"/>
    <m/>
    <n v="0"/>
    <n v="0"/>
  </r>
  <r>
    <x v="85"/>
    <n v="70"/>
    <n v="3.8499999999999943"/>
    <n v="66.150000000000006"/>
  </r>
  <r>
    <x v="86"/>
    <n v="80"/>
    <n v="4.3999999999999915"/>
    <n v="75.600000000000009"/>
  </r>
  <r>
    <x v="87"/>
    <n v="200"/>
    <n v="11"/>
    <n v="189"/>
  </r>
  <r>
    <x v="88"/>
    <m/>
    <n v="0"/>
    <n v="0"/>
  </r>
  <r>
    <x v="89"/>
    <m/>
    <n v="0"/>
    <n v="0"/>
  </r>
  <r>
    <x v="90"/>
    <n v="110"/>
    <n v="6.0499999999999972"/>
    <n v="103.95"/>
  </r>
  <r>
    <x v="91"/>
    <m/>
    <n v="0"/>
    <n v="0"/>
  </r>
  <r>
    <x v="92"/>
    <n v="120"/>
    <n v="6.5999999999999943"/>
    <n v="113.4"/>
  </r>
  <r>
    <x v="93"/>
    <n v="50"/>
    <n v="2.75"/>
    <n v="47.25"/>
  </r>
  <r>
    <x v="94"/>
    <n v="130"/>
    <n v="7.1500000000000057"/>
    <n v="122.85"/>
  </r>
  <r>
    <x v="95"/>
    <n v="0"/>
    <n v="0"/>
    <n v="0"/>
  </r>
  <r>
    <x v="96"/>
    <n v="240"/>
    <n v="13.199999999999989"/>
    <n v="226.8"/>
  </r>
  <r>
    <x v="97"/>
    <n v="220"/>
    <n v="12.099999999999994"/>
    <n v="207.9"/>
  </r>
  <r>
    <x v="98"/>
    <m/>
    <n v="0"/>
    <n v="0"/>
  </r>
  <r>
    <x v="99"/>
    <n v="90"/>
    <n v="4.9499999999999886"/>
    <n v="85.050000000000011"/>
  </r>
  <r>
    <x v="100"/>
    <n v="120"/>
    <n v="6.5999999999999943"/>
    <n v="113.4"/>
  </r>
  <r>
    <x v="101"/>
    <n v="170"/>
    <n v="9.3499999999999943"/>
    <n v="160.65"/>
  </r>
  <r>
    <x v="102"/>
    <m/>
    <n v="0"/>
    <n v="0"/>
  </r>
  <r>
    <x v="103"/>
    <m/>
    <n v="0"/>
    <n v="0"/>
  </r>
  <r>
    <x v="104"/>
    <m/>
    <n v="0"/>
    <n v="0"/>
  </r>
  <r>
    <x v="105"/>
    <m/>
    <n v="0"/>
    <n v="0"/>
  </r>
  <r>
    <x v="106"/>
    <m/>
    <n v="0"/>
    <n v="0"/>
  </r>
  <r>
    <x v="107"/>
    <m/>
    <n v="0"/>
    <n v="0"/>
  </r>
  <r>
    <x v="108"/>
    <m/>
    <n v="0"/>
    <n v="0"/>
  </r>
  <r>
    <x v="109"/>
    <m/>
    <n v="0"/>
    <n v="0"/>
  </r>
  <r>
    <x v="110"/>
    <m/>
    <n v="0"/>
    <n v="0"/>
  </r>
  <r>
    <x v="111"/>
    <m/>
    <n v="0"/>
    <n v="0"/>
  </r>
  <r>
    <x v="112"/>
    <m/>
    <n v="0"/>
    <n v="0"/>
  </r>
  <r>
    <x v="113"/>
    <m/>
    <n v="0"/>
    <n v="0"/>
  </r>
  <r>
    <x v="114"/>
    <m/>
    <n v="0"/>
    <n v="0"/>
  </r>
  <r>
    <x v="115"/>
    <m/>
    <n v="0"/>
    <n v="0"/>
  </r>
  <r>
    <x v="116"/>
    <m/>
    <n v="0"/>
    <n v="0"/>
  </r>
  <r>
    <x v="117"/>
    <m/>
    <n v="0"/>
    <n v="0"/>
  </r>
  <r>
    <x v="118"/>
    <m/>
    <n v="0"/>
    <n v="0"/>
  </r>
  <r>
    <x v="119"/>
    <m/>
    <n v="0"/>
    <n v="0"/>
  </r>
  <r>
    <x v="120"/>
    <m/>
    <n v="0"/>
    <n v="0"/>
  </r>
  <r>
    <x v="121"/>
    <m/>
    <n v="0"/>
    <n v="0"/>
  </r>
  <r>
    <x v="122"/>
    <m/>
    <n v="0"/>
    <n v="0"/>
  </r>
  <r>
    <x v="123"/>
    <m/>
    <n v="0"/>
    <n v="0"/>
  </r>
  <r>
    <x v="124"/>
    <m/>
    <n v="0"/>
    <n v="0"/>
  </r>
  <r>
    <x v="125"/>
    <m/>
    <n v="0"/>
    <n v="0"/>
  </r>
  <r>
    <x v="126"/>
    <m/>
    <n v="0"/>
    <n v="0"/>
  </r>
  <r>
    <x v="127"/>
    <m/>
    <n v="0"/>
    <n v="0"/>
  </r>
  <r>
    <x v="128"/>
    <m/>
    <n v="0"/>
    <n v="0"/>
  </r>
  <r>
    <x v="129"/>
    <m/>
    <n v="0"/>
    <n v="0"/>
  </r>
  <r>
    <x v="130"/>
    <m/>
    <n v="0"/>
    <n v="0"/>
  </r>
  <r>
    <x v="131"/>
    <m/>
    <n v="0"/>
    <n v="0"/>
  </r>
  <r>
    <x v="132"/>
    <m/>
    <n v="0"/>
    <n v="0"/>
  </r>
  <r>
    <x v="133"/>
    <m/>
    <n v="0"/>
    <n v="0"/>
  </r>
  <r>
    <x v="134"/>
    <m/>
    <n v="0"/>
    <n v="0"/>
  </r>
  <r>
    <x v="135"/>
    <m/>
    <n v="0"/>
    <n v="0"/>
  </r>
  <r>
    <x v="136"/>
    <m/>
    <n v="0"/>
    <n v="0"/>
  </r>
  <r>
    <x v="137"/>
    <m/>
    <n v="0"/>
    <n v="0"/>
  </r>
  <r>
    <x v="138"/>
    <m/>
    <n v="0"/>
    <n v="0"/>
  </r>
  <r>
    <x v="139"/>
    <m/>
    <n v="0"/>
    <n v="0"/>
  </r>
  <r>
    <x v="140"/>
    <m/>
    <n v="0"/>
    <n v="0"/>
  </r>
  <r>
    <x v="141"/>
    <m/>
    <n v="0"/>
    <n v="0"/>
  </r>
  <r>
    <x v="142"/>
    <m/>
    <n v="0"/>
    <n v="0"/>
  </r>
  <r>
    <x v="143"/>
    <m/>
    <n v="0"/>
    <n v="0"/>
  </r>
  <r>
    <x v="144"/>
    <m/>
    <n v="0"/>
    <n v="0"/>
  </r>
  <r>
    <x v="145"/>
    <m/>
    <n v="0"/>
    <n v="0"/>
  </r>
  <r>
    <x v="146"/>
    <m/>
    <n v="0"/>
    <n v="0"/>
  </r>
  <r>
    <x v="147"/>
    <m/>
    <n v="0"/>
    <n v="0"/>
  </r>
  <r>
    <x v="148"/>
    <m/>
    <n v="0"/>
    <n v="0"/>
  </r>
  <r>
    <x v="149"/>
    <m/>
    <n v="0"/>
    <n v="0"/>
  </r>
  <r>
    <x v="150"/>
    <m/>
    <n v="0"/>
    <n v="0"/>
  </r>
  <r>
    <x v="151"/>
    <m/>
    <n v="0"/>
    <n v="0"/>
  </r>
  <r>
    <x v="152"/>
    <m/>
    <n v="0"/>
    <n v="0"/>
  </r>
  <r>
    <x v="153"/>
    <m/>
    <n v="0"/>
    <n v="0"/>
  </r>
  <r>
    <x v="154"/>
    <m/>
    <n v="0"/>
    <n v="0"/>
  </r>
  <r>
    <x v="155"/>
    <m/>
    <n v="0"/>
    <n v="0"/>
  </r>
  <r>
    <x v="156"/>
    <m/>
    <n v="0"/>
    <n v="0"/>
  </r>
  <r>
    <x v="157"/>
    <m/>
    <n v="0"/>
    <n v="0"/>
  </r>
  <r>
    <x v="158"/>
    <m/>
    <n v="0"/>
    <n v="0"/>
  </r>
  <r>
    <x v="159"/>
    <m/>
    <n v="0"/>
    <n v="0"/>
  </r>
  <r>
    <x v="160"/>
    <m/>
    <n v="0"/>
    <n v="0"/>
  </r>
  <r>
    <x v="161"/>
    <m/>
    <n v="0"/>
    <n v="0"/>
  </r>
  <r>
    <x v="162"/>
    <m/>
    <n v="0"/>
    <n v="0"/>
  </r>
  <r>
    <x v="163"/>
    <m/>
    <n v="0"/>
    <n v="0"/>
  </r>
  <r>
    <x v="164"/>
    <m/>
    <n v="0"/>
    <n v="0"/>
  </r>
  <r>
    <x v="165"/>
    <m/>
    <n v="0"/>
    <n v="0"/>
  </r>
  <r>
    <x v="166"/>
    <m/>
    <n v="0"/>
    <n v="0"/>
  </r>
  <r>
    <x v="167"/>
    <m/>
    <n v="0"/>
    <n v="0"/>
  </r>
  <r>
    <x v="168"/>
    <m/>
    <n v="0"/>
    <n v="0"/>
  </r>
  <r>
    <x v="169"/>
    <m/>
    <n v="0"/>
    <n v="0"/>
  </r>
  <r>
    <x v="170"/>
    <m/>
    <n v="0"/>
    <n v="0"/>
  </r>
  <r>
    <x v="171"/>
    <m/>
    <n v="0"/>
    <n v="0"/>
  </r>
  <r>
    <x v="172"/>
    <m/>
    <n v="0"/>
    <n v="0"/>
  </r>
  <r>
    <x v="173"/>
    <m/>
    <n v="0"/>
    <n v="0"/>
  </r>
  <r>
    <x v="174"/>
    <m/>
    <n v="0"/>
    <n v="0"/>
  </r>
  <r>
    <x v="175"/>
    <m/>
    <n v="0"/>
    <n v="0"/>
  </r>
  <r>
    <x v="176"/>
    <m/>
    <n v="0"/>
    <n v="0"/>
  </r>
  <r>
    <x v="177"/>
    <m/>
    <n v="0"/>
    <n v="0"/>
  </r>
  <r>
    <x v="178"/>
    <m/>
    <n v="0"/>
    <n v="0"/>
  </r>
  <r>
    <x v="179"/>
    <m/>
    <n v="0"/>
    <n v="0"/>
  </r>
  <r>
    <x v="180"/>
    <m/>
    <n v="0"/>
    <n v="0"/>
  </r>
  <r>
    <x v="181"/>
    <m/>
    <n v="0"/>
    <n v="0"/>
  </r>
  <r>
    <x v="182"/>
    <m/>
    <n v="0"/>
    <n v="0"/>
  </r>
  <r>
    <x v="183"/>
    <m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11" firstHeaderRow="0" firstDataRow="1" firstDataCol="1"/>
  <pivotFields count="5">
    <pivotField axis="axisRow" numFmtId="165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dataField="1" numFmtId="2" showAll="0"/>
    <pivotField dataField="1" showAll="0"/>
    <pivotField axis="axisRow" showAll="0" defaultSubtotal="0">
      <items count="3">
        <item x="0"/>
        <item x="1"/>
        <item x="2"/>
      </items>
    </pivotField>
  </pivotFields>
  <rowFields count="2">
    <field x="4"/>
    <field x="0"/>
  </rowFields>
  <rowItems count="8">
    <i>
      <x v="1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€" fld="1" subtotal="count" baseField="0" baseItem="0"/>
    <dataField name="Somme de Charge" fld="2" baseField="0" baseItem="0"/>
    <dataField name="Somme de € H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ux" displayName="Taux" ref="A1:B9" totalsRowShown="0">
  <autoFilter ref="A1:B9"/>
  <tableColumns count="2">
    <tableColumn id="1" name="Mois" dataDxfId="2">
      <calculatedColumnFormula>EDATE(A1,1)</calculatedColumnFormula>
    </tableColumn>
    <tableColumn id="2" name="Taux" dataDxfId="1" dataCellStyle="Pourcentage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2" name="Comptes" displayName="Comptes" ref="A1:D185" totalsRowShown="0" headerRowDxfId="5">
  <autoFilter ref="A1:D185"/>
  <tableColumns count="4">
    <tableColumn id="1" name="Jour" dataDxfId="4"/>
    <tableColumn id="2" name="€" dataDxfId="3"/>
    <tableColumn id="3" name="Charge" dataDxfId="0">
      <calculatedColumnFormula>Comptes[[#This Row],[€]]*(1+VLOOKUP(EOMONTH(Comptes[[#This Row],[Jour]],-1)+1,Taux[],2,FALSE))-Comptes[[#This Row],[€]]</calculatedColumnFormula>
    </tableColumn>
    <tableColumn id="4" name="€ HT">
      <calculatedColumnFormula>Comptes[[#This Row],[€]]-Comptes[[#This Row],[Charge]]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9" sqref="A2:A9"/>
    </sheetView>
  </sheetViews>
  <sheetFormatPr baseColWidth="10" defaultRowHeight="15" x14ac:dyDescent="0.25"/>
  <cols>
    <col min="1" max="1" width="13.42578125" bestFit="1" customWidth="1"/>
  </cols>
  <sheetData>
    <row r="1" spans="1:2" x14ac:dyDescent="0.25">
      <c r="A1" t="s">
        <v>5</v>
      </c>
      <c r="B1" t="s">
        <v>4</v>
      </c>
    </row>
    <row r="2" spans="1:2" x14ac:dyDescent="0.25">
      <c r="A2" s="6">
        <v>43282</v>
      </c>
      <c r="B2" s="7">
        <v>5.5E-2</v>
      </c>
    </row>
    <row r="3" spans="1:2" x14ac:dyDescent="0.25">
      <c r="A3" s="6">
        <f>EDATE(A2,1)</f>
        <v>43313</v>
      </c>
      <c r="B3" s="7">
        <v>5.5E-2</v>
      </c>
    </row>
    <row r="4" spans="1:2" x14ac:dyDescent="0.25">
      <c r="A4" s="6">
        <f t="shared" ref="A4:A9" si="0">EDATE(A3,1)</f>
        <v>43344</v>
      </c>
      <c r="B4" s="7">
        <v>5.5E-2</v>
      </c>
    </row>
    <row r="5" spans="1:2" x14ac:dyDescent="0.25">
      <c r="A5" s="6">
        <f t="shared" si="0"/>
        <v>43374</v>
      </c>
      <c r="B5" s="7">
        <v>5.5E-2</v>
      </c>
    </row>
    <row r="6" spans="1:2" x14ac:dyDescent="0.25">
      <c r="A6" s="6">
        <f t="shared" si="0"/>
        <v>43405</v>
      </c>
      <c r="B6" s="7">
        <v>5.5E-2</v>
      </c>
    </row>
    <row r="7" spans="1:2" x14ac:dyDescent="0.25">
      <c r="A7" s="6">
        <f t="shared" si="0"/>
        <v>43435</v>
      </c>
      <c r="B7" s="7">
        <v>5.5E-2</v>
      </c>
    </row>
    <row r="8" spans="1:2" x14ac:dyDescent="0.25">
      <c r="A8" s="6">
        <f t="shared" si="0"/>
        <v>43466</v>
      </c>
      <c r="B8" s="7">
        <v>5.5E-2</v>
      </c>
    </row>
    <row r="9" spans="1:2" x14ac:dyDescent="0.25">
      <c r="A9" s="6">
        <f t="shared" si="0"/>
        <v>43497</v>
      </c>
      <c r="B9" s="7">
        <v>5.5E-2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5"/>
  <sheetViews>
    <sheetView topLeftCell="A2" workbookViewId="0"/>
  </sheetViews>
  <sheetFormatPr baseColWidth="10" defaultColWidth="8.85546875" defaultRowHeight="15" x14ac:dyDescent="0.25"/>
  <cols>
    <col min="1" max="1" width="8.7109375" bestFit="1" customWidth="1"/>
    <col min="3" max="3" width="9.28515625" customWidth="1"/>
  </cols>
  <sheetData>
    <row r="1" spans="1:4" x14ac:dyDescent="0.25">
      <c r="A1" s="2" t="s">
        <v>0</v>
      </c>
      <c r="B1" s="4" t="s">
        <v>1</v>
      </c>
      <c r="C1" s="2" t="s">
        <v>2</v>
      </c>
      <c r="D1" s="2" t="s">
        <v>3</v>
      </c>
    </row>
    <row r="2" spans="1:4" x14ac:dyDescent="0.25">
      <c r="A2" s="5">
        <v>43282</v>
      </c>
      <c r="B2" s="1"/>
      <c r="C2" s="9">
        <f>Comptes[[#This Row],[€]]*(1+VLOOKUP(EOMONTH(Comptes[[#This Row],[Jour]],-1)+1,Taux[],2,FALSE))-Comptes[[#This Row],[€]]</f>
        <v>0</v>
      </c>
      <c r="D2">
        <f>Comptes[[#This Row],[€]]-Comptes[[#This Row],[Charge]]</f>
        <v>0</v>
      </c>
    </row>
    <row r="3" spans="1:4" x14ac:dyDescent="0.25">
      <c r="A3" s="5">
        <v>43283</v>
      </c>
      <c r="B3" s="1">
        <v>170</v>
      </c>
      <c r="C3" s="9">
        <f>Comptes[[#This Row],[€]]*(1+VLOOKUP(EOMONTH(Comptes[[#This Row],[Jour]],-1)+1,Taux[],2,FALSE))-Comptes[[#This Row],[€]]</f>
        <v>9.3499999999999943</v>
      </c>
      <c r="D3">
        <f>Comptes[[#This Row],[€]]-Comptes[[#This Row],[Charge]]</f>
        <v>160.65</v>
      </c>
    </row>
    <row r="4" spans="1:4" x14ac:dyDescent="0.25">
      <c r="A4" s="5">
        <v>43284</v>
      </c>
      <c r="B4" s="1">
        <v>60</v>
      </c>
      <c r="C4" s="9">
        <f>Comptes[[#This Row],[€]]*(1+VLOOKUP(EOMONTH(Comptes[[#This Row],[Jour]],-1)+1,Taux[],2,FALSE))-Comptes[[#This Row],[€]]</f>
        <v>3.2999999999999972</v>
      </c>
      <c r="D4">
        <f>Comptes[[#This Row],[€]]-Comptes[[#This Row],[Charge]]</f>
        <v>56.7</v>
      </c>
    </row>
    <row r="5" spans="1:4" x14ac:dyDescent="0.25">
      <c r="A5" s="5">
        <v>43285</v>
      </c>
      <c r="B5" s="1">
        <v>200</v>
      </c>
      <c r="C5" s="9">
        <f>Comptes[[#This Row],[€]]*(1+VLOOKUP(EOMONTH(Comptes[[#This Row],[Jour]],-1)+1,Taux[],2,FALSE))-Comptes[[#This Row],[€]]</f>
        <v>11</v>
      </c>
      <c r="D5">
        <f>Comptes[[#This Row],[€]]-Comptes[[#This Row],[Charge]]</f>
        <v>189</v>
      </c>
    </row>
    <row r="6" spans="1:4" x14ac:dyDescent="0.25">
      <c r="A6" s="5">
        <v>43286</v>
      </c>
      <c r="B6" s="1"/>
      <c r="C6" s="9">
        <f>Comptes[[#This Row],[€]]*(1+VLOOKUP(EOMONTH(Comptes[[#This Row],[Jour]],-1)+1,Taux[],2,FALSE))-Comptes[[#This Row],[€]]</f>
        <v>0</v>
      </c>
      <c r="D6">
        <f>Comptes[[#This Row],[€]]-Comptes[[#This Row],[Charge]]</f>
        <v>0</v>
      </c>
    </row>
    <row r="7" spans="1:4" x14ac:dyDescent="0.25">
      <c r="A7" s="5">
        <v>43287</v>
      </c>
      <c r="B7" s="1">
        <v>170</v>
      </c>
      <c r="C7" s="9">
        <f>Comptes[[#This Row],[€]]*(1+VLOOKUP(EOMONTH(Comptes[[#This Row],[Jour]],-1)+1,Taux[],2,FALSE))-Comptes[[#This Row],[€]]</f>
        <v>9.3499999999999943</v>
      </c>
      <c r="D7">
        <f>Comptes[[#This Row],[€]]-Comptes[[#This Row],[Charge]]</f>
        <v>160.65</v>
      </c>
    </row>
    <row r="8" spans="1:4" x14ac:dyDescent="0.25">
      <c r="A8" s="5">
        <v>43288</v>
      </c>
      <c r="B8" s="1">
        <v>120</v>
      </c>
      <c r="C8" s="9">
        <f>Comptes[[#This Row],[€]]*(1+VLOOKUP(EOMONTH(Comptes[[#This Row],[Jour]],-1)+1,Taux[],2,FALSE))-Comptes[[#This Row],[€]]</f>
        <v>6.5999999999999943</v>
      </c>
      <c r="D8">
        <f>Comptes[[#This Row],[€]]-Comptes[[#This Row],[Charge]]</f>
        <v>113.4</v>
      </c>
    </row>
    <row r="9" spans="1:4" x14ac:dyDescent="0.25">
      <c r="A9" s="5">
        <v>43289</v>
      </c>
      <c r="B9" s="1"/>
      <c r="C9" s="9">
        <f>Comptes[[#This Row],[€]]*(1+VLOOKUP(EOMONTH(Comptes[[#This Row],[Jour]],-1)+1,Taux[],2,FALSE))-Comptes[[#This Row],[€]]</f>
        <v>0</v>
      </c>
      <c r="D9">
        <f>Comptes[[#This Row],[€]]-Comptes[[#This Row],[Charge]]</f>
        <v>0</v>
      </c>
    </row>
    <row r="10" spans="1:4" x14ac:dyDescent="0.25">
      <c r="A10" s="5">
        <v>43290</v>
      </c>
      <c r="B10" s="1">
        <v>60</v>
      </c>
      <c r="C10" s="9">
        <f>Comptes[[#This Row],[€]]*(1+VLOOKUP(EOMONTH(Comptes[[#This Row],[Jour]],-1)+1,Taux[],2,FALSE))-Comptes[[#This Row],[€]]</f>
        <v>3.2999999999999972</v>
      </c>
      <c r="D10">
        <f>Comptes[[#This Row],[€]]-Comptes[[#This Row],[Charge]]</f>
        <v>56.7</v>
      </c>
    </row>
    <row r="11" spans="1:4" x14ac:dyDescent="0.25">
      <c r="A11" s="5">
        <v>43291</v>
      </c>
      <c r="B11" s="1">
        <v>130</v>
      </c>
      <c r="C11" s="9">
        <f>Comptes[[#This Row],[€]]*(1+VLOOKUP(EOMONTH(Comptes[[#This Row],[Jour]],-1)+1,Taux[],2,FALSE))-Comptes[[#This Row],[€]]</f>
        <v>7.1500000000000057</v>
      </c>
      <c r="D11">
        <f>Comptes[[#This Row],[€]]-Comptes[[#This Row],[Charge]]</f>
        <v>122.85</v>
      </c>
    </row>
    <row r="12" spans="1:4" x14ac:dyDescent="0.25">
      <c r="A12" s="5">
        <v>43292</v>
      </c>
      <c r="B12" s="1">
        <v>90</v>
      </c>
      <c r="C12" s="9">
        <f>Comptes[[#This Row],[€]]*(1+VLOOKUP(EOMONTH(Comptes[[#This Row],[Jour]],-1)+1,Taux[],2,FALSE))-Comptes[[#This Row],[€]]</f>
        <v>4.9499999999999886</v>
      </c>
      <c r="D12">
        <f>Comptes[[#This Row],[€]]-Comptes[[#This Row],[Charge]]</f>
        <v>85.050000000000011</v>
      </c>
    </row>
    <row r="13" spans="1:4" x14ac:dyDescent="0.25">
      <c r="A13" s="5">
        <v>43293</v>
      </c>
      <c r="B13" s="1"/>
      <c r="C13" s="9">
        <f>Comptes[[#This Row],[€]]*(1+VLOOKUP(EOMONTH(Comptes[[#This Row],[Jour]],-1)+1,Taux[],2,FALSE))-Comptes[[#This Row],[€]]</f>
        <v>0</v>
      </c>
      <c r="D13">
        <f>Comptes[[#This Row],[€]]-Comptes[[#This Row],[Charge]]</f>
        <v>0</v>
      </c>
    </row>
    <row r="14" spans="1:4" x14ac:dyDescent="0.25">
      <c r="A14" s="5">
        <v>43294</v>
      </c>
      <c r="B14" s="1">
        <v>50</v>
      </c>
      <c r="C14" s="9">
        <f>Comptes[[#This Row],[€]]*(1+VLOOKUP(EOMONTH(Comptes[[#This Row],[Jour]],-1)+1,Taux[],2,FALSE))-Comptes[[#This Row],[€]]</f>
        <v>2.75</v>
      </c>
      <c r="D14">
        <f>Comptes[[#This Row],[€]]-Comptes[[#This Row],[Charge]]</f>
        <v>47.25</v>
      </c>
    </row>
    <row r="15" spans="1:4" x14ac:dyDescent="0.25">
      <c r="A15" s="5">
        <v>43295</v>
      </c>
      <c r="B15" s="1">
        <v>90</v>
      </c>
      <c r="C15" s="9">
        <f>Comptes[[#This Row],[€]]*(1+VLOOKUP(EOMONTH(Comptes[[#This Row],[Jour]],-1)+1,Taux[],2,FALSE))-Comptes[[#This Row],[€]]</f>
        <v>4.9499999999999886</v>
      </c>
      <c r="D15">
        <f>Comptes[[#This Row],[€]]-Comptes[[#This Row],[Charge]]</f>
        <v>85.050000000000011</v>
      </c>
    </row>
    <row r="16" spans="1:4" x14ac:dyDescent="0.25">
      <c r="A16" s="5">
        <v>43296</v>
      </c>
      <c r="B16" s="1"/>
      <c r="C16" s="9">
        <f>Comptes[[#This Row],[€]]*(1+VLOOKUP(EOMONTH(Comptes[[#This Row],[Jour]],-1)+1,Taux[],2,FALSE))-Comptes[[#This Row],[€]]</f>
        <v>0</v>
      </c>
      <c r="D16">
        <f>Comptes[[#This Row],[€]]-Comptes[[#This Row],[Charge]]</f>
        <v>0</v>
      </c>
    </row>
    <row r="17" spans="1:4" x14ac:dyDescent="0.25">
      <c r="A17" s="5">
        <v>43297</v>
      </c>
      <c r="B17" s="1">
        <v>80</v>
      </c>
      <c r="C17" s="9">
        <f>Comptes[[#This Row],[€]]*(1+VLOOKUP(EOMONTH(Comptes[[#This Row],[Jour]],-1)+1,Taux[],2,FALSE))-Comptes[[#This Row],[€]]</f>
        <v>4.3999999999999915</v>
      </c>
      <c r="D17">
        <f>Comptes[[#This Row],[€]]-Comptes[[#This Row],[Charge]]</f>
        <v>75.600000000000009</v>
      </c>
    </row>
    <row r="18" spans="1:4" x14ac:dyDescent="0.25">
      <c r="A18" s="5">
        <v>43298</v>
      </c>
      <c r="B18" s="1">
        <v>50</v>
      </c>
      <c r="C18" s="9">
        <f>Comptes[[#This Row],[€]]*(1+VLOOKUP(EOMONTH(Comptes[[#This Row],[Jour]],-1)+1,Taux[],2,FALSE))-Comptes[[#This Row],[€]]</f>
        <v>2.75</v>
      </c>
      <c r="D18">
        <f>Comptes[[#This Row],[€]]-Comptes[[#This Row],[Charge]]</f>
        <v>47.25</v>
      </c>
    </row>
    <row r="19" spans="1:4" x14ac:dyDescent="0.25">
      <c r="A19" s="5">
        <v>43299</v>
      </c>
      <c r="B19" s="1">
        <v>120</v>
      </c>
      <c r="C19" s="9">
        <f>Comptes[[#This Row],[€]]*(1+VLOOKUP(EOMONTH(Comptes[[#This Row],[Jour]],-1)+1,Taux[],2,FALSE))-Comptes[[#This Row],[€]]</f>
        <v>6.5999999999999943</v>
      </c>
      <c r="D19">
        <f>Comptes[[#This Row],[€]]-Comptes[[#This Row],[Charge]]</f>
        <v>113.4</v>
      </c>
    </row>
    <row r="20" spans="1:4" x14ac:dyDescent="0.25">
      <c r="A20" s="5">
        <v>43300</v>
      </c>
      <c r="B20" s="1"/>
      <c r="C20" s="9">
        <f>Comptes[[#This Row],[€]]*(1+VLOOKUP(EOMONTH(Comptes[[#This Row],[Jour]],-1)+1,Taux[],2,FALSE))-Comptes[[#This Row],[€]]</f>
        <v>0</v>
      </c>
      <c r="D20">
        <f>Comptes[[#This Row],[€]]-Comptes[[#This Row],[Charge]]</f>
        <v>0</v>
      </c>
    </row>
    <row r="21" spans="1:4" x14ac:dyDescent="0.25">
      <c r="A21" s="5">
        <v>43301</v>
      </c>
      <c r="B21" s="1"/>
      <c r="C21" s="9">
        <f>Comptes[[#This Row],[€]]*(1+VLOOKUP(EOMONTH(Comptes[[#This Row],[Jour]],-1)+1,Taux[],2,FALSE))-Comptes[[#This Row],[€]]</f>
        <v>0</v>
      </c>
      <c r="D21">
        <f>Comptes[[#This Row],[€]]-Comptes[[#This Row],[Charge]]</f>
        <v>0</v>
      </c>
    </row>
    <row r="22" spans="1:4" x14ac:dyDescent="0.25">
      <c r="A22" s="5">
        <v>43302</v>
      </c>
      <c r="B22" s="1">
        <v>120</v>
      </c>
      <c r="C22" s="9">
        <f>Comptes[[#This Row],[€]]*(1+VLOOKUP(EOMONTH(Comptes[[#This Row],[Jour]],-1)+1,Taux[],2,FALSE))-Comptes[[#This Row],[€]]</f>
        <v>6.5999999999999943</v>
      </c>
      <c r="D22">
        <f>Comptes[[#This Row],[€]]-Comptes[[#This Row],[Charge]]</f>
        <v>113.4</v>
      </c>
    </row>
    <row r="23" spans="1:4" x14ac:dyDescent="0.25">
      <c r="A23" s="5">
        <v>43303</v>
      </c>
      <c r="B23" s="1"/>
      <c r="C23" s="9">
        <f>Comptes[[#This Row],[€]]*(1+VLOOKUP(EOMONTH(Comptes[[#This Row],[Jour]],-1)+1,Taux[],2,FALSE))-Comptes[[#This Row],[€]]</f>
        <v>0</v>
      </c>
      <c r="D23">
        <f>Comptes[[#This Row],[€]]-Comptes[[#This Row],[Charge]]</f>
        <v>0</v>
      </c>
    </row>
    <row r="24" spans="1:4" x14ac:dyDescent="0.25">
      <c r="A24" s="5">
        <v>43304</v>
      </c>
      <c r="B24" s="1">
        <v>170</v>
      </c>
      <c r="C24" s="9">
        <f>Comptes[[#This Row],[€]]*(1+VLOOKUP(EOMONTH(Comptes[[#This Row],[Jour]],-1)+1,Taux[],2,FALSE))-Comptes[[#This Row],[€]]</f>
        <v>9.3499999999999943</v>
      </c>
      <c r="D24">
        <f>Comptes[[#This Row],[€]]-Comptes[[#This Row],[Charge]]</f>
        <v>160.65</v>
      </c>
    </row>
    <row r="25" spans="1:4" x14ac:dyDescent="0.25">
      <c r="A25" s="5">
        <v>43305</v>
      </c>
      <c r="B25" s="1">
        <v>190</v>
      </c>
      <c r="C25" s="9">
        <f>Comptes[[#This Row],[€]]*(1+VLOOKUP(EOMONTH(Comptes[[#This Row],[Jour]],-1)+1,Taux[],2,FALSE))-Comptes[[#This Row],[€]]</f>
        <v>10.449999999999989</v>
      </c>
      <c r="D25">
        <f>Comptes[[#This Row],[€]]-Comptes[[#This Row],[Charge]]</f>
        <v>179.55</v>
      </c>
    </row>
    <row r="26" spans="1:4" x14ac:dyDescent="0.25">
      <c r="A26" s="5">
        <v>43306</v>
      </c>
      <c r="B26" s="1">
        <v>80</v>
      </c>
      <c r="C26" s="9">
        <f>Comptes[[#This Row],[€]]*(1+VLOOKUP(EOMONTH(Comptes[[#This Row],[Jour]],-1)+1,Taux[],2,FALSE))-Comptes[[#This Row],[€]]</f>
        <v>4.3999999999999915</v>
      </c>
      <c r="D26">
        <f>Comptes[[#This Row],[€]]-Comptes[[#This Row],[Charge]]</f>
        <v>75.600000000000009</v>
      </c>
    </row>
    <row r="27" spans="1:4" x14ac:dyDescent="0.25">
      <c r="A27" s="5">
        <v>43307</v>
      </c>
      <c r="B27" s="1"/>
      <c r="C27" s="9">
        <f>Comptes[[#This Row],[€]]*(1+VLOOKUP(EOMONTH(Comptes[[#This Row],[Jour]],-1)+1,Taux[],2,FALSE))-Comptes[[#This Row],[€]]</f>
        <v>0</v>
      </c>
      <c r="D27">
        <f>Comptes[[#This Row],[€]]-Comptes[[#This Row],[Charge]]</f>
        <v>0</v>
      </c>
    </row>
    <row r="28" spans="1:4" x14ac:dyDescent="0.25">
      <c r="A28" s="5">
        <v>43308</v>
      </c>
      <c r="B28" s="1">
        <v>200</v>
      </c>
      <c r="C28" s="9">
        <f>Comptes[[#This Row],[€]]*(1+VLOOKUP(EOMONTH(Comptes[[#This Row],[Jour]],-1)+1,Taux[],2,FALSE))-Comptes[[#This Row],[€]]</f>
        <v>11</v>
      </c>
      <c r="D28">
        <f>Comptes[[#This Row],[€]]-Comptes[[#This Row],[Charge]]</f>
        <v>189</v>
      </c>
    </row>
    <row r="29" spans="1:4" x14ac:dyDescent="0.25">
      <c r="A29" s="5">
        <v>43309</v>
      </c>
      <c r="B29" s="1">
        <v>170</v>
      </c>
      <c r="C29" s="9">
        <f>Comptes[[#This Row],[€]]*(1+VLOOKUP(EOMONTH(Comptes[[#This Row],[Jour]],-1)+1,Taux[],2,FALSE))-Comptes[[#This Row],[€]]</f>
        <v>9.3499999999999943</v>
      </c>
      <c r="D29">
        <f>Comptes[[#This Row],[€]]-Comptes[[#This Row],[Charge]]</f>
        <v>160.65</v>
      </c>
    </row>
    <row r="30" spans="1:4" x14ac:dyDescent="0.25">
      <c r="A30" s="5">
        <v>43310</v>
      </c>
      <c r="B30" s="1"/>
      <c r="C30" s="9">
        <f>Comptes[[#This Row],[€]]*(1+VLOOKUP(EOMONTH(Comptes[[#This Row],[Jour]],-1)+1,Taux[],2,FALSE))-Comptes[[#This Row],[€]]</f>
        <v>0</v>
      </c>
      <c r="D30">
        <f>Comptes[[#This Row],[€]]-Comptes[[#This Row],[Charge]]</f>
        <v>0</v>
      </c>
    </row>
    <row r="31" spans="1:4" x14ac:dyDescent="0.25">
      <c r="A31" s="5">
        <v>43311</v>
      </c>
      <c r="B31" s="1">
        <v>130</v>
      </c>
      <c r="C31" s="9">
        <f>Comptes[[#This Row],[€]]*(1+VLOOKUP(EOMONTH(Comptes[[#This Row],[Jour]],-1)+1,Taux[],2,FALSE))-Comptes[[#This Row],[€]]</f>
        <v>7.1500000000000057</v>
      </c>
      <c r="D31">
        <f>Comptes[[#This Row],[€]]-Comptes[[#This Row],[Charge]]</f>
        <v>122.85</v>
      </c>
    </row>
    <row r="32" spans="1:4" x14ac:dyDescent="0.25">
      <c r="A32" s="5">
        <v>43312</v>
      </c>
      <c r="B32" s="1">
        <v>200</v>
      </c>
      <c r="C32" s="9">
        <f>Comptes[[#This Row],[€]]*(1+VLOOKUP(EOMONTH(Comptes[[#This Row],[Jour]],-1)+1,Taux[],2,FALSE))-Comptes[[#This Row],[€]]</f>
        <v>11</v>
      </c>
      <c r="D32">
        <f>Comptes[[#This Row],[€]]-Comptes[[#This Row],[Charge]]</f>
        <v>189</v>
      </c>
    </row>
    <row r="33" spans="1:4" x14ac:dyDescent="0.25">
      <c r="A33" s="8">
        <v>43313</v>
      </c>
      <c r="B33" s="3">
        <v>80</v>
      </c>
      <c r="C33" s="9">
        <f>Comptes[[#This Row],[€]]*(1+VLOOKUP(EOMONTH(Comptes[[#This Row],[Jour]],-1)+1,Taux[],2,FALSE))-Comptes[[#This Row],[€]]</f>
        <v>4.3999999999999915</v>
      </c>
      <c r="D33">
        <f>Comptes[[#This Row],[€]]-Comptes[[#This Row],[Charge]]</f>
        <v>75.600000000000009</v>
      </c>
    </row>
    <row r="34" spans="1:4" x14ac:dyDescent="0.25">
      <c r="A34" s="5">
        <v>43314</v>
      </c>
      <c r="B34" s="3"/>
      <c r="C34" s="9">
        <f>Comptes[[#This Row],[€]]*(1+VLOOKUP(EOMONTH(Comptes[[#This Row],[Jour]],-1)+1,Taux[],2,FALSE))-Comptes[[#This Row],[€]]</f>
        <v>0</v>
      </c>
      <c r="D34">
        <f>Comptes[[#This Row],[€]]-Comptes[[#This Row],[Charge]]</f>
        <v>0</v>
      </c>
    </row>
    <row r="35" spans="1:4" x14ac:dyDescent="0.25">
      <c r="A35" s="5">
        <v>43315</v>
      </c>
      <c r="B35" s="3">
        <v>250</v>
      </c>
      <c r="C35" s="9">
        <f>Comptes[[#This Row],[€]]*(1+VLOOKUP(EOMONTH(Comptes[[#This Row],[Jour]],-1)+1,Taux[],2,FALSE))-Comptes[[#This Row],[€]]</f>
        <v>13.75</v>
      </c>
      <c r="D35">
        <f>Comptes[[#This Row],[€]]-Comptes[[#This Row],[Charge]]</f>
        <v>236.25</v>
      </c>
    </row>
    <row r="36" spans="1:4" x14ac:dyDescent="0.25">
      <c r="A36" s="5">
        <v>43316</v>
      </c>
      <c r="B36" s="3">
        <v>110</v>
      </c>
      <c r="C36" s="9">
        <f>Comptes[[#This Row],[€]]*(1+VLOOKUP(EOMONTH(Comptes[[#This Row],[Jour]],-1)+1,Taux[],2,FALSE))-Comptes[[#This Row],[€]]</f>
        <v>6.0499999999999972</v>
      </c>
      <c r="D36">
        <f>Comptes[[#This Row],[€]]-Comptes[[#This Row],[Charge]]</f>
        <v>103.95</v>
      </c>
    </row>
    <row r="37" spans="1:4" x14ac:dyDescent="0.25">
      <c r="A37" s="5">
        <v>43317</v>
      </c>
      <c r="B37" s="3"/>
      <c r="C37" s="9">
        <f>Comptes[[#This Row],[€]]*(1+VLOOKUP(EOMONTH(Comptes[[#This Row],[Jour]],-1)+1,Taux[],2,FALSE))-Comptes[[#This Row],[€]]</f>
        <v>0</v>
      </c>
      <c r="D37">
        <f>Comptes[[#This Row],[€]]-Comptes[[#This Row],[Charge]]</f>
        <v>0</v>
      </c>
    </row>
    <row r="38" spans="1:4" x14ac:dyDescent="0.25">
      <c r="A38" s="5">
        <v>43318</v>
      </c>
      <c r="B38" s="3">
        <v>130</v>
      </c>
      <c r="C38" s="9">
        <f>Comptes[[#This Row],[€]]*(1+VLOOKUP(EOMONTH(Comptes[[#This Row],[Jour]],-1)+1,Taux[],2,FALSE))-Comptes[[#This Row],[€]]</f>
        <v>7.1500000000000057</v>
      </c>
      <c r="D38">
        <f>Comptes[[#This Row],[€]]-Comptes[[#This Row],[Charge]]</f>
        <v>122.85</v>
      </c>
    </row>
    <row r="39" spans="1:4" x14ac:dyDescent="0.25">
      <c r="A39" s="5">
        <v>43319</v>
      </c>
      <c r="B39" s="3">
        <v>110</v>
      </c>
      <c r="C39" s="9">
        <f>Comptes[[#This Row],[€]]*(1+VLOOKUP(EOMONTH(Comptes[[#This Row],[Jour]],-1)+1,Taux[],2,FALSE))-Comptes[[#This Row],[€]]</f>
        <v>6.0499999999999972</v>
      </c>
      <c r="D39">
        <f>Comptes[[#This Row],[€]]-Comptes[[#This Row],[Charge]]</f>
        <v>103.95</v>
      </c>
    </row>
    <row r="40" spans="1:4" x14ac:dyDescent="0.25">
      <c r="A40" s="5">
        <v>43320</v>
      </c>
      <c r="B40" s="3">
        <v>220</v>
      </c>
      <c r="C40" s="9">
        <f>Comptes[[#This Row],[€]]*(1+VLOOKUP(EOMONTH(Comptes[[#This Row],[Jour]],-1)+1,Taux[],2,FALSE))-Comptes[[#This Row],[€]]</f>
        <v>12.099999999999994</v>
      </c>
      <c r="D40">
        <f>Comptes[[#This Row],[€]]-Comptes[[#This Row],[Charge]]</f>
        <v>207.9</v>
      </c>
    </row>
    <row r="41" spans="1:4" x14ac:dyDescent="0.25">
      <c r="A41" s="5">
        <v>43321</v>
      </c>
      <c r="B41" s="3"/>
      <c r="C41" s="9">
        <f>Comptes[[#This Row],[€]]*(1+VLOOKUP(EOMONTH(Comptes[[#This Row],[Jour]],-1)+1,Taux[],2,FALSE))-Comptes[[#This Row],[€]]</f>
        <v>0</v>
      </c>
      <c r="D41">
        <f>Comptes[[#This Row],[€]]-Comptes[[#This Row],[Charge]]</f>
        <v>0</v>
      </c>
    </row>
    <row r="42" spans="1:4" x14ac:dyDescent="0.25">
      <c r="A42" s="5">
        <v>43322</v>
      </c>
      <c r="B42" s="3">
        <v>130</v>
      </c>
      <c r="C42" s="9">
        <f>Comptes[[#This Row],[€]]*(1+VLOOKUP(EOMONTH(Comptes[[#This Row],[Jour]],-1)+1,Taux[],2,FALSE))-Comptes[[#This Row],[€]]</f>
        <v>7.1500000000000057</v>
      </c>
      <c r="D42">
        <f>Comptes[[#This Row],[€]]-Comptes[[#This Row],[Charge]]</f>
        <v>122.85</v>
      </c>
    </row>
    <row r="43" spans="1:4" x14ac:dyDescent="0.25">
      <c r="A43" s="5">
        <v>43323</v>
      </c>
      <c r="B43" s="3">
        <v>140</v>
      </c>
      <c r="C43" s="9">
        <f>Comptes[[#This Row],[€]]*(1+VLOOKUP(EOMONTH(Comptes[[#This Row],[Jour]],-1)+1,Taux[],2,FALSE))-Comptes[[#This Row],[€]]</f>
        <v>7.6999999999999886</v>
      </c>
      <c r="D43">
        <f>Comptes[[#This Row],[€]]-Comptes[[#This Row],[Charge]]</f>
        <v>132.30000000000001</v>
      </c>
    </row>
    <row r="44" spans="1:4" x14ac:dyDescent="0.25">
      <c r="A44" s="5">
        <v>43324</v>
      </c>
      <c r="B44" s="3"/>
      <c r="C44" s="9">
        <f>Comptes[[#This Row],[€]]*(1+VLOOKUP(EOMONTH(Comptes[[#This Row],[Jour]],-1)+1,Taux[],2,FALSE))-Comptes[[#This Row],[€]]</f>
        <v>0</v>
      </c>
      <c r="D44">
        <f>Comptes[[#This Row],[€]]-Comptes[[#This Row],[Charge]]</f>
        <v>0</v>
      </c>
    </row>
    <row r="45" spans="1:4" x14ac:dyDescent="0.25">
      <c r="A45" s="5">
        <v>43325</v>
      </c>
      <c r="B45" s="3"/>
      <c r="C45" s="9">
        <f>Comptes[[#This Row],[€]]*(1+VLOOKUP(EOMONTH(Comptes[[#This Row],[Jour]],-1)+1,Taux[],2,FALSE))-Comptes[[#This Row],[€]]</f>
        <v>0</v>
      </c>
      <c r="D45">
        <f>Comptes[[#This Row],[€]]-Comptes[[#This Row],[Charge]]</f>
        <v>0</v>
      </c>
    </row>
    <row r="46" spans="1:4" x14ac:dyDescent="0.25">
      <c r="A46" s="5">
        <v>43326</v>
      </c>
      <c r="B46" s="3"/>
      <c r="C46" s="9">
        <f>Comptes[[#This Row],[€]]*(1+VLOOKUP(EOMONTH(Comptes[[#This Row],[Jour]],-1)+1,Taux[],2,FALSE))-Comptes[[#This Row],[€]]</f>
        <v>0</v>
      </c>
      <c r="D46">
        <f>Comptes[[#This Row],[€]]-Comptes[[#This Row],[Charge]]</f>
        <v>0</v>
      </c>
    </row>
    <row r="47" spans="1:4" x14ac:dyDescent="0.25">
      <c r="A47" s="5">
        <v>43327</v>
      </c>
      <c r="B47" s="3"/>
      <c r="C47" s="9">
        <f>Comptes[[#This Row],[€]]*(1+VLOOKUP(EOMONTH(Comptes[[#This Row],[Jour]],-1)+1,Taux[],2,FALSE))-Comptes[[#This Row],[€]]</f>
        <v>0</v>
      </c>
      <c r="D47">
        <f>Comptes[[#This Row],[€]]-Comptes[[#This Row],[Charge]]</f>
        <v>0</v>
      </c>
    </row>
    <row r="48" spans="1:4" x14ac:dyDescent="0.25">
      <c r="A48" s="5">
        <v>43328</v>
      </c>
      <c r="B48" s="3"/>
      <c r="C48" s="9">
        <f>Comptes[[#This Row],[€]]*(1+VLOOKUP(EOMONTH(Comptes[[#This Row],[Jour]],-1)+1,Taux[],2,FALSE))-Comptes[[#This Row],[€]]</f>
        <v>0</v>
      </c>
      <c r="D48">
        <f>Comptes[[#This Row],[€]]-Comptes[[#This Row],[Charge]]</f>
        <v>0</v>
      </c>
    </row>
    <row r="49" spans="1:4" x14ac:dyDescent="0.25">
      <c r="A49" s="5">
        <v>43329</v>
      </c>
      <c r="B49" s="3"/>
      <c r="C49" s="9">
        <f>Comptes[[#This Row],[€]]*(1+VLOOKUP(EOMONTH(Comptes[[#This Row],[Jour]],-1)+1,Taux[],2,FALSE))-Comptes[[#This Row],[€]]</f>
        <v>0</v>
      </c>
      <c r="D49">
        <f>Comptes[[#This Row],[€]]-Comptes[[#This Row],[Charge]]</f>
        <v>0</v>
      </c>
    </row>
    <row r="50" spans="1:4" x14ac:dyDescent="0.25">
      <c r="A50" s="5">
        <v>43330</v>
      </c>
      <c r="B50" s="3"/>
      <c r="C50" s="9">
        <f>Comptes[[#This Row],[€]]*(1+VLOOKUP(EOMONTH(Comptes[[#This Row],[Jour]],-1)+1,Taux[],2,FALSE))-Comptes[[#This Row],[€]]</f>
        <v>0</v>
      </c>
      <c r="D50">
        <f>Comptes[[#This Row],[€]]-Comptes[[#This Row],[Charge]]</f>
        <v>0</v>
      </c>
    </row>
    <row r="51" spans="1:4" x14ac:dyDescent="0.25">
      <c r="A51" s="5">
        <v>43331</v>
      </c>
      <c r="B51" s="3"/>
      <c r="C51" s="9">
        <f>Comptes[[#This Row],[€]]*(1+VLOOKUP(EOMONTH(Comptes[[#This Row],[Jour]],-1)+1,Taux[],2,FALSE))-Comptes[[#This Row],[€]]</f>
        <v>0</v>
      </c>
      <c r="D51">
        <f>Comptes[[#This Row],[€]]-Comptes[[#This Row],[Charge]]</f>
        <v>0</v>
      </c>
    </row>
    <row r="52" spans="1:4" x14ac:dyDescent="0.25">
      <c r="A52" s="5">
        <v>43332</v>
      </c>
      <c r="B52" s="3"/>
      <c r="C52" s="9">
        <f>Comptes[[#This Row],[€]]*(1+VLOOKUP(EOMONTH(Comptes[[#This Row],[Jour]],-1)+1,Taux[],2,FALSE))-Comptes[[#This Row],[€]]</f>
        <v>0</v>
      </c>
      <c r="D52">
        <f>Comptes[[#This Row],[€]]-Comptes[[#This Row],[Charge]]</f>
        <v>0</v>
      </c>
    </row>
    <row r="53" spans="1:4" x14ac:dyDescent="0.25">
      <c r="A53" s="5">
        <v>43333</v>
      </c>
      <c r="B53" s="3"/>
      <c r="C53" s="9">
        <f>Comptes[[#This Row],[€]]*(1+VLOOKUP(EOMONTH(Comptes[[#This Row],[Jour]],-1)+1,Taux[],2,FALSE))-Comptes[[#This Row],[€]]</f>
        <v>0</v>
      </c>
      <c r="D53">
        <f>Comptes[[#This Row],[€]]-Comptes[[#This Row],[Charge]]</f>
        <v>0</v>
      </c>
    </row>
    <row r="54" spans="1:4" x14ac:dyDescent="0.25">
      <c r="A54" s="5">
        <v>43334</v>
      </c>
      <c r="B54" s="3"/>
      <c r="C54" s="9">
        <f>Comptes[[#This Row],[€]]*(1+VLOOKUP(EOMONTH(Comptes[[#This Row],[Jour]],-1)+1,Taux[],2,FALSE))-Comptes[[#This Row],[€]]</f>
        <v>0</v>
      </c>
      <c r="D54">
        <f>Comptes[[#This Row],[€]]-Comptes[[#This Row],[Charge]]</f>
        <v>0</v>
      </c>
    </row>
    <row r="55" spans="1:4" x14ac:dyDescent="0.25">
      <c r="A55" s="5">
        <v>43335</v>
      </c>
      <c r="B55" s="3"/>
      <c r="C55" s="9">
        <f>Comptes[[#This Row],[€]]*(1+VLOOKUP(EOMONTH(Comptes[[#This Row],[Jour]],-1)+1,Taux[],2,FALSE))-Comptes[[#This Row],[€]]</f>
        <v>0</v>
      </c>
      <c r="D55">
        <f>Comptes[[#This Row],[€]]-Comptes[[#This Row],[Charge]]</f>
        <v>0</v>
      </c>
    </row>
    <row r="56" spans="1:4" x14ac:dyDescent="0.25">
      <c r="A56" s="5">
        <v>43336</v>
      </c>
      <c r="B56" s="3">
        <v>110</v>
      </c>
      <c r="C56" s="9">
        <f>Comptes[[#This Row],[€]]*(1+VLOOKUP(EOMONTH(Comptes[[#This Row],[Jour]],-1)+1,Taux[],2,FALSE))-Comptes[[#This Row],[€]]</f>
        <v>6.0499999999999972</v>
      </c>
      <c r="D56">
        <f>Comptes[[#This Row],[€]]-Comptes[[#This Row],[Charge]]</f>
        <v>103.95</v>
      </c>
    </row>
    <row r="57" spans="1:4" x14ac:dyDescent="0.25">
      <c r="A57" s="5">
        <v>43337</v>
      </c>
      <c r="B57" s="3">
        <v>230</v>
      </c>
      <c r="C57" s="9">
        <f>Comptes[[#This Row],[€]]*(1+VLOOKUP(EOMONTH(Comptes[[#This Row],[Jour]],-1)+1,Taux[],2,FALSE))-Comptes[[#This Row],[€]]</f>
        <v>12.649999999999977</v>
      </c>
      <c r="D57">
        <f>Comptes[[#This Row],[€]]-Comptes[[#This Row],[Charge]]</f>
        <v>217.35000000000002</v>
      </c>
    </row>
    <row r="58" spans="1:4" x14ac:dyDescent="0.25">
      <c r="A58" s="5">
        <v>43338</v>
      </c>
      <c r="B58" s="3"/>
      <c r="C58" s="9">
        <f>Comptes[[#This Row],[€]]*(1+VLOOKUP(EOMONTH(Comptes[[#This Row],[Jour]],-1)+1,Taux[],2,FALSE))-Comptes[[#This Row],[€]]</f>
        <v>0</v>
      </c>
      <c r="D58">
        <f>Comptes[[#This Row],[€]]-Comptes[[#This Row],[Charge]]</f>
        <v>0</v>
      </c>
    </row>
    <row r="59" spans="1:4" x14ac:dyDescent="0.25">
      <c r="A59" s="5">
        <v>43339</v>
      </c>
      <c r="B59" s="3">
        <v>80</v>
      </c>
      <c r="C59" s="9">
        <f>Comptes[[#This Row],[€]]*(1+VLOOKUP(EOMONTH(Comptes[[#This Row],[Jour]],-1)+1,Taux[],2,FALSE))-Comptes[[#This Row],[€]]</f>
        <v>4.3999999999999915</v>
      </c>
      <c r="D59">
        <f>Comptes[[#This Row],[€]]-Comptes[[#This Row],[Charge]]</f>
        <v>75.600000000000009</v>
      </c>
    </row>
    <row r="60" spans="1:4" x14ac:dyDescent="0.25">
      <c r="A60" s="5">
        <v>43340</v>
      </c>
      <c r="B60" s="3">
        <v>260</v>
      </c>
      <c r="C60" s="9">
        <f>Comptes[[#This Row],[€]]*(1+VLOOKUP(EOMONTH(Comptes[[#This Row],[Jour]],-1)+1,Taux[],2,FALSE))-Comptes[[#This Row],[€]]</f>
        <v>14.300000000000011</v>
      </c>
      <c r="D60">
        <f>Comptes[[#This Row],[€]]-Comptes[[#This Row],[Charge]]</f>
        <v>245.7</v>
      </c>
    </row>
    <row r="61" spans="1:4" x14ac:dyDescent="0.25">
      <c r="A61" s="5">
        <v>43341</v>
      </c>
      <c r="B61" s="3"/>
      <c r="C61" s="9">
        <f>Comptes[[#This Row],[€]]*(1+VLOOKUP(EOMONTH(Comptes[[#This Row],[Jour]],-1)+1,Taux[],2,FALSE))-Comptes[[#This Row],[€]]</f>
        <v>0</v>
      </c>
      <c r="D61">
        <f>Comptes[[#This Row],[€]]-Comptes[[#This Row],[Charge]]</f>
        <v>0</v>
      </c>
    </row>
    <row r="62" spans="1:4" x14ac:dyDescent="0.25">
      <c r="A62" s="5">
        <v>43342</v>
      </c>
      <c r="B62" s="3"/>
      <c r="C62" s="9">
        <f>Comptes[[#This Row],[€]]*(1+VLOOKUP(EOMONTH(Comptes[[#This Row],[Jour]],-1)+1,Taux[],2,FALSE))-Comptes[[#This Row],[€]]</f>
        <v>0</v>
      </c>
      <c r="D62">
        <f>Comptes[[#This Row],[€]]-Comptes[[#This Row],[Charge]]</f>
        <v>0</v>
      </c>
    </row>
    <row r="63" spans="1:4" x14ac:dyDescent="0.25">
      <c r="A63" s="5">
        <v>43343</v>
      </c>
      <c r="B63" s="3">
        <v>180</v>
      </c>
      <c r="C63" s="9">
        <f>Comptes[[#This Row],[€]]*(1+VLOOKUP(EOMONTH(Comptes[[#This Row],[Jour]],-1)+1,Taux[],2,FALSE))-Comptes[[#This Row],[€]]</f>
        <v>9.8999999999999773</v>
      </c>
      <c r="D63">
        <f>Comptes[[#This Row],[€]]-Comptes[[#This Row],[Charge]]</f>
        <v>170.10000000000002</v>
      </c>
    </row>
    <row r="64" spans="1:4" x14ac:dyDescent="0.25">
      <c r="A64" s="5">
        <v>43344</v>
      </c>
      <c r="B64" s="3">
        <v>80</v>
      </c>
      <c r="C64" s="9">
        <f>Comptes[[#This Row],[€]]*(1+VLOOKUP(EOMONTH(Comptes[[#This Row],[Jour]],-1)+1,Taux[],2,FALSE))-Comptes[[#This Row],[€]]</f>
        <v>4.3999999999999915</v>
      </c>
      <c r="D64">
        <f>Comptes[[#This Row],[€]]-Comptes[[#This Row],[Charge]]</f>
        <v>75.600000000000009</v>
      </c>
    </row>
    <row r="65" spans="1:4" x14ac:dyDescent="0.25">
      <c r="A65" s="5">
        <v>43345</v>
      </c>
      <c r="B65" s="3"/>
      <c r="C65" s="9">
        <f>Comptes[[#This Row],[€]]*(1+VLOOKUP(EOMONTH(Comptes[[#This Row],[Jour]],-1)+1,Taux[],2,FALSE))-Comptes[[#This Row],[€]]</f>
        <v>0</v>
      </c>
      <c r="D65">
        <f>Comptes[[#This Row],[€]]-Comptes[[#This Row],[Charge]]</f>
        <v>0</v>
      </c>
    </row>
    <row r="66" spans="1:4" x14ac:dyDescent="0.25">
      <c r="A66" s="5">
        <v>43346</v>
      </c>
      <c r="B66" s="3">
        <v>150</v>
      </c>
      <c r="C66" s="9">
        <f>Comptes[[#This Row],[€]]*(1+VLOOKUP(EOMONTH(Comptes[[#This Row],[Jour]],-1)+1,Taux[],2,FALSE))-Comptes[[#This Row],[€]]</f>
        <v>8.25</v>
      </c>
      <c r="D66">
        <f>Comptes[[#This Row],[€]]-Comptes[[#This Row],[Charge]]</f>
        <v>141.75</v>
      </c>
    </row>
    <row r="67" spans="1:4" x14ac:dyDescent="0.25">
      <c r="A67" s="5">
        <v>43347</v>
      </c>
      <c r="B67" s="3">
        <v>140</v>
      </c>
      <c r="C67" s="9">
        <f>Comptes[[#This Row],[€]]*(1+VLOOKUP(EOMONTH(Comptes[[#This Row],[Jour]],-1)+1,Taux[],2,FALSE))-Comptes[[#This Row],[€]]</f>
        <v>7.6999999999999886</v>
      </c>
      <c r="D67">
        <f>Comptes[[#This Row],[€]]-Comptes[[#This Row],[Charge]]</f>
        <v>132.30000000000001</v>
      </c>
    </row>
    <row r="68" spans="1:4" x14ac:dyDescent="0.25">
      <c r="A68" s="5">
        <v>43348</v>
      </c>
      <c r="B68" s="3">
        <v>340</v>
      </c>
      <c r="C68" s="9">
        <f>Comptes[[#This Row],[€]]*(1+VLOOKUP(EOMONTH(Comptes[[#This Row],[Jour]],-1)+1,Taux[],2,FALSE))-Comptes[[#This Row],[€]]</f>
        <v>18.699999999999989</v>
      </c>
      <c r="D68">
        <f>Comptes[[#This Row],[€]]-Comptes[[#This Row],[Charge]]</f>
        <v>321.3</v>
      </c>
    </row>
    <row r="69" spans="1:4" x14ac:dyDescent="0.25">
      <c r="A69" s="5">
        <v>43349</v>
      </c>
      <c r="B69" s="3"/>
      <c r="C69" s="9">
        <f>Comptes[[#This Row],[€]]*(1+VLOOKUP(EOMONTH(Comptes[[#This Row],[Jour]],-1)+1,Taux[],2,FALSE))-Comptes[[#This Row],[€]]</f>
        <v>0</v>
      </c>
      <c r="D69">
        <f>Comptes[[#This Row],[€]]-Comptes[[#This Row],[Charge]]</f>
        <v>0</v>
      </c>
    </row>
    <row r="70" spans="1:4" x14ac:dyDescent="0.25">
      <c r="A70" s="5">
        <v>43350</v>
      </c>
      <c r="B70" s="3"/>
      <c r="C70" s="9">
        <f>Comptes[[#This Row],[€]]*(1+VLOOKUP(EOMONTH(Comptes[[#This Row],[Jour]],-1)+1,Taux[],2,FALSE))-Comptes[[#This Row],[€]]</f>
        <v>0</v>
      </c>
      <c r="D70">
        <f>Comptes[[#This Row],[€]]-Comptes[[#This Row],[Charge]]</f>
        <v>0</v>
      </c>
    </row>
    <row r="71" spans="1:4" x14ac:dyDescent="0.25">
      <c r="A71" s="5">
        <v>43351</v>
      </c>
      <c r="B71" s="3">
        <v>150</v>
      </c>
      <c r="C71" s="9">
        <f>Comptes[[#This Row],[€]]*(1+VLOOKUP(EOMONTH(Comptes[[#This Row],[Jour]],-1)+1,Taux[],2,FALSE))-Comptes[[#This Row],[€]]</f>
        <v>8.25</v>
      </c>
      <c r="D71">
        <f>Comptes[[#This Row],[€]]-Comptes[[#This Row],[Charge]]</f>
        <v>141.75</v>
      </c>
    </row>
    <row r="72" spans="1:4" x14ac:dyDescent="0.25">
      <c r="A72" s="5">
        <v>43352</v>
      </c>
      <c r="B72" s="3"/>
      <c r="C72" s="9">
        <f>Comptes[[#This Row],[€]]*(1+VLOOKUP(EOMONTH(Comptes[[#This Row],[Jour]],-1)+1,Taux[],2,FALSE))-Comptes[[#This Row],[€]]</f>
        <v>0</v>
      </c>
      <c r="D72">
        <f>Comptes[[#This Row],[€]]-Comptes[[#This Row],[Charge]]</f>
        <v>0</v>
      </c>
    </row>
    <row r="73" spans="1:4" x14ac:dyDescent="0.25">
      <c r="A73" s="5">
        <v>43353</v>
      </c>
      <c r="B73" s="3">
        <v>110</v>
      </c>
      <c r="C73" s="9">
        <f>Comptes[[#This Row],[€]]*(1+VLOOKUP(EOMONTH(Comptes[[#This Row],[Jour]],-1)+1,Taux[],2,FALSE))-Comptes[[#This Row],[€]]</f>
        <v>6.0499999999999972</v>
      </c>
      <c r="D73">
        <f>Comptes[[#This Row],[€]]-Comptes[[#This Row],[Charge]]</f>
        <v>103.95</v>
      </c>
    </row>
    <row r="74" spans="1:4" x14ac:dyDescent="0.25">
      <c r="A74" s="5">
        <v>43354</v>
      </c>
      <c r="B74" s="3">
        <v>100</v>
      </c>
      <c r="C74" s="9">
        <f>Comptes[[#This Row],[€]]*(1+VLOOKUP(EOMONTH(Comptes[[#This Row],[Jour]],-1)+1,Taux[],2,FALSE))-Comptes[[#This Row],[€]]</f>
        <v>5.5</v>
      </c>
      <c r="D74">
        <f>Comptes[[#This Row],[€]]-Comptes[[#This Row],[Charge]]</f>
        <v>94.5</v>
      </c>
    </row>
    <row r="75" spans="1:4" x14ac:dyDescent="0.25">
      <c r="A75" s="5">
        <v>43355</v>
      </c>
      <c r="B75" s="3">
        <v>190</v>
      </c>
      <c r="C75" s="9">
        <f>Comptes[[#This Row],[€]]*(1+VLOOKUP(EOMONTH(Comptes[[#This Row],[Jour]],-1)+1,Taux[],2,FALSE))-Comptes[[#This Row],[€]]</f>
        <v>10.449999999999989</v>
      </c>
      <c r="D75">
        <f>Comptes[[#This Row],[€]]-Comptes[[#This Row],[Charge]]</f>
        <v>179.55</v>
      </c>
    </row>
    <row r="76" spans="1:4" x14ac:dyDescent="0.25">
      <c r="A76" s="5">
        <v>43356</v>
      </c>
      <c r="B76" s="3"/>
      <c r="C76" s="9">
        <f>Comptes[[#This Row],[€]]*(1+VLOOKUP(EOMONTH(Comptes[[#This Row],[Jour]],-1)+1,Taux[],2,FALSE))-Comptes[[#This Row],[€]]</f>
        <v>0</v>
      </c>
      <c r="D76">
        <f>Comptes[[#This Row],[€]]-Comptes[[#This Row],[Charge]]</f>
        <v>0</v>
      </c>
    </row>
    <row r="77" spans="1:4" x14ac:dyDescent="0.25">
      <c r="A77" s="5">
        <v>43357</v>
      </c>
      <c r="B77" s="3">
        <v>140</v>
      </c>
      <c r="C77" s="9">
        <f>Comptes[[#This Row],[€]]*(1+VLOOKUP(EOMONTH(Comptes[[#This Row],[Jour]],-1)+1,Taux[],2,FALSE))-Comptes[[#This Row],[€]]</f>
        <v>7.6999999999999886</v>
      </c>
      <c r="D77">
        <f>Comptes[[#This Row],[€]]-Comptes[[#This Row],[Charge]]</f>
        <v>132.30000000000001</v>
      </c>
    </row>
    <row r="78" spans="1:4" x14ac:dyDescent="0.25">
      <c r="A78" s="5">
        <v>43358</v>
      </c>
      <c r="B78" s="3">
        <v>100</v>
      </c>
      <c r="C78" s="9">
        <f>Comptes[[#This Row],[€]]*(1+VLOOKUP(EOMONTH(Comptes[[#This Row],[Jour]],-1)+1,Taux[],2,FALSE))-Comptes[[#This Row],[€]]</f>
        <v>5.5</v>
      </c>
      <c r="D78">
        <f>Comptes[[#This Row],[€]]-Comptes[[#This Row],[Charge]]</f>
        <v>94.5</v>
      </c>
    </row>
    <row r="79" spans="1:4" x14ac:dyDescent="0.25">
      <c r="A79" s="5">
        <v>43359</v>
      </c>
      <c r="B79" s="3"/>
      <c r="C79" s="9">
        <f>Comptes[[#This Row],[€]]*(1+VLOOKUP(EOMONTH(Comptes[[#This Row],[Jour]],-1)+1,Taux[],2,FALSE))-Comptes[[#This Row],[€]]</f>
        <v>0</v>
      </c>
      <c r="D79">
        <f>Comptes[[#This Row],[€]]-Comptes[[#This Row],[Charge]]</f>
        <v>0</v>
      </c>
    </row>
    <row r="80" spans="1:4" x14ac:dyDescent="0.25">
      <c r="A80" s="5">
        <v>43360</v>
      </c>
      <c r="B80" s="3"/>
      <c r="C80" s="9">
        <f>Comptes[[#This Row],[€]]*(1+VLOOKUP(EOMONTH(Comptes[[#This Row],[Jour]],-1)+1,Taux[],2,FALSE))-Comptes[[#This Row],[€]]</f>
        <v>0</v>
      </c>
      <c r="D80">
        <f>Comptes[[#This Row],[€]]-Comptes[[#This Row],[Charge]]</f>
        <v>0</v>
      </c>
    </row>
    <row r="81" spans="1:4" x14ac:dyDescent="0.25">
      <c r="A81" s="5">
        <v>43361</v>
      </c>
      <c r="B81" s="3">
        <v>180</v>
      </c>
      <c r="C81" s="9">
        <f>Comptes[[#This Row],[€]]*(1+VLOOKUP(EOMONTH(Comptes[[#This Row],[Jour]],-1)+1,Taux[],2,FALSE))-Comptes[[#This Row],[€]]</f>
        <v>9.8999999999999773</v>
      </c>
      <c r="D81">
        <f>Comptes[[#This Row],[€]]-Comptes[[#This Row],[Charge]]</f>
        <v>170.10000000000002</v>
      </c>
    </row>
    <row r="82" spans="1:4" x14ac:dyDescent="0.25">
      <c r="A82" s="5">
        <v>43362</v>
      </c>
      <c r="B82" s="3"/>
      <c r="C82" s="9">
        <f>Comptes[[#This Row],[€]]*(1+VLOOKUP(EOMONTH(Comptes[[#This Row],[Jour]],-1)+1,Taux[],2,FALSE))-Comptes[[#This Row],[€]]</f>
        <v>0</v>
      </c>
      <c r="D82">
        <f>Comptes[[#This Row],[€]]-Comptes[[#This Row],[Charge]]</f>
        <v>0</v>
      </c>
    </row>
    <row r="83" spans="1:4" x14ac:dyDescent="0.25">
      <c r="A83" s="5">
        <v>43363</v>
      </c>
      <c r="B83" s="3"/>
      <c r="C83" s="9">
        <f>Comptes[[#This Row],[€]]*(1+VLOOKUP(EOMONTH(Comptes[[#This Row],[Jour]],-1)+1,Taux[],2,FALSE))-Comptes[[#This Row],[€]]</f>
        <v>0</v>
      </c>
      <c r="D83">
        <f>Comptes[[#This Row],[€]]-Comptes[[#This Row],[Charge]]</f>
        <v>0</v>
      </c>
    </row>
    <row r="84" spans="1:4" x14ac:dyDescent="0.25">
      <c r="A84" s="5">
        <v>43364</v>
      </c>
      <c r="B84" s="3">
        <v>150</v>
      </c>
      <c r="C84" s="9">
        <f>Comptes[[#This Row],[€]]*(1+VLOOKUP(EOMONTH(Comptes[[#This Row],[Jour]],-1)+1,Taux[],2,FALSE))-Comptes[[#This Row],[€]]</f>
        <v>8.25</v>
      </c>
      <c r="D84">
        <f>Comptes[[#This Row],[€]]-Comptes[[#This Row],[Charge]]</f>
        <v>141.75</v>
      </c>
    </row>
    <row r="85" spans="1:4" x14ac:dyDescent="0.25">
      <c r="A85" s="5">
        <v>43365</v>
      </c>
      <c r="B85" s="3">
        <v>150</v>
      </c>
      <c r="C85" s="9">
        <f>Comptes[[#This Row],[€]]*(1+VLOOKUP(EOMONTH(Comptes[[#This Row],[Jour]],-1)+1,Taux[],2,FALSE))-Comptes[[#This Row],[€]]</f>
        <v>8.25</v>
      </c>
      <c r="D85">
        <f>Comptes[[#This Row],[€]]-Comptes[[#This Row],[Charge]]</f>
        <v>141.75</v>
      </c>
    </row>
    <row r="86" spans="1:4" x14ac:dyDescent="0.25">
      <c r="A86" s="5">
        <v>43366</v>
      </c>
      <c r="B86" s="3"/>
      <c r="C86" s="9">
        <f>Comptes[[#This Row],[€]]*(1+VLOOKUP(EOMONTH(Comptes[[#This Row],[Jour]],-1)+1,Taux[],2,FALSE))-Comptes[[#This Row],[€]]</f>
        <v>0</v>
      </c>
      <c r="D86">
        <f>Comptes[[#This Row],[€]]-Comptes[[#This Row],[Charge]]</f>
        <v>0</v>
      </c>
    </row>
    <row r="87" spans="1:4" x14ac:dyDescent="0.25">
      <c r="A87" s="5">
        <v>43367</v>
      </c>
      <c r="B87" s="3">
        <v>70</v>
      </c>
      <c r="C87" s="9">
        <f>Comptes[[#This Row],[€]]*(1+VLOOKUP(EOMONTH(Comptes[[#This Row],[Jour]],-1)+1,Taux[],2,FALSE))-Comptes[[#This Row],[€]]</f>
        <v>3.8499999999999943</v>
      </c>
      <c r="D87">
        <f>Comptes[[#This Row],[€]]-Comptes[[#This Row],[Charge]]</f>
        <v>66.150000000000006</v>
      </c>
    </row>
    <row r="88" spans="1:4" x14ac:dyDescent="0.25">
      <c r="A88" s="5">
        <v>43368</v>
      </c>
      <c r="B88" s="3">
        <v>80</v>
      </c>
      <c r="C88" s="9">
        <f>Comptes[[#This Row],[€]]*(1+VLOOKUP(EOMONTH(Comptes[[#This Row],[Jour]],-1)+1,Taux[],2,FALSE))-Comptes[[#This Row],[€]]</f>
        <v>4.3999999999999915</v>
      </c>
      <c r="D88">
        <f>Comptes[[#This Row],[€]]-Comptes[[#This Row],[Charge]]</f>
        <v>75.600000000000009</v>
      </c>
    </row>
    <row r="89" spans="1:4" x14ac:dyDescent="0.25">
      <c r="A89" s="5">
        <v>43369</v>
      </c>
      <c r="B89" s="3">
        <v>200</v>
      </c>
      <c r="C89" s="9">
        <f>Comptes[[#This Row],[€]]*(1+VLOOKUP(EOMONTH(Comptes[[#This Row],[Jour]],-1)+1,Taux[],2,FALSE))-Comptes[[#This Row],[€]]</f>
        <v>11</v>
      </c>
      <c r="D89">
        <f>Comptes[[#This Row],[€]]-Comptes[[#This Row],[Charge]]</f>
        <v>189</v>
      </c>
    </row>
    <row r="90" spans="1:4" x14ac:dyDescent="0.25">
      <c r="A90" s="5">
        <v>43370</v>
      </c>
      <c r="B90" s="3"/>
      <c r="C90" s="9">
        <f>Comptes[[#This Row],[€]]*(1+VLOOKUP(EOMONTH(Comptes[[#This Row],[Jour]],-1)+1,Taux[],2,FALSE))-Comptes[[#This Row],[€]]</f>
        <v>0</v>
      </c>
      <c r="D90">
        <f>Comptes[[#This Row],[€]]-Comptes[[#This Row],[Charge]]</f>
        <v>0</v>
      </c>
    </row>
    <row r="91" spans="1:4" x14ac:dyDescent="0.25">
      <c r="A91" s="5">
        <v>43371</v>
      </c>
      <c r="B91" s="3"/>
      <c r="C91" s="9">
        <f>Comptes[[#This Row],[€]]*(1+VLOOKUP(EOMONTH(Comptes[[#This Row],[Jour]],-1)+1,Taux[],2,FALSE))-Comptes[[#This Row],[€]]</f>
        <v>0</v>
      </c>
      <c r="D91">
        <f>Comptes[[#This Row],[€]]-Comptes[[#This Row],[Charge]]</f>
        <v>0</v>
      </c>
    </row>
    <row r="92" spans="1:4" x14ac:dyDescent="0.25">
      <c r="A92" s="5">
        <v>43372</v>
      </c>
      <c r="B92" s="3">
        <v>110</v>
      </c>
      <c r="C92" s="9">
        <f>Comptes[[#This Row],[€]]*(1+VLOOKUP(EOMONTH(Comptes[[#This Row],[Jour]],-1)+1,Taux[],2,FALSE))-Comptes[[#This Row],[€]]</f>
        <v>6.0499999999999972</v>
      </c>
      <c r="D92">
        <f>Comptes[[#This Row],[€]]-Comptes[[#This Row],[Charge]]</f>
        <v>103.95</v>
      </c>
    </row>
    <row r="93" spans="1:4" x14ac:dyDescent="0.25">
      <c r="A93" s="5">
        <v>43373</v>
      </c>
      <c r="B93" s="3"/>
      <c r="C93" s="9">
        <f>Comptes[[#This Row],[€]]*(1+VLOOKUP(EOMONTH(Comptes[[#This Row],[Jour]],-1)+1,Taux[],2,FALSE))-Comptes[[#This Row],[€]]</f>
        <v>0</v>
      </c>
      <c r="D93">
        <f>Comptes[[#This Row],[€]]-Comptes[[#This Row],[Charge]]</f>
        <v>0</v>
      </c>
    </row>
    <row r="94" spans="1:4" x14ac:dyDescent="0.25">
      <c r="A94" s="5">
        <v>43374</v>
      </c>
      <c r="B94" s="3">
        <v>120</v>
      </c>
      <c r="C94" s="9">
        <f>Comptes[[#This Row],[€]]*(1+VLOOKUP(EOMONTH(Comptes[[#This Row],[Jour]],-1)+1,Taux[],2,FALSE))-Comptes[[#This Row],[€]]</f>
        <v>6.5999999999999943</v>
      </c>
      <c r="D94">
        <f>Comptes[[#This Row],[€]]-Comptes[[#This Row],[Charge]]</f>
        <v>113.4</v>
      </c>
    </row>
    <row r="95" spans="1:4" x14ac:dyDescent="0.25">
      <c r="A95" s="5">
        <v>43375</v>
      </c>
      <c r="B95" s="3">
        <v>50</v>
      </c>
      <c r="C95" s="9">
        <f>Comptes[[#This Row],[€]]*(1+VLOOKUP(EOMONTH(Comptes[[#This Row],[Jour]],-1)+1,Taux[],2,FALSE))-Comptes[[#This Row],[€]]</f>
        <v>2.75</v>
      </c>
      <c r="D95">
        <f>Comptes[[#This Row],[€]]-Comptes[[#This Row],[Charge]]</f>
        <v>47.25</v>
      </c>
    </row>
    <row r="96" spans="1:4" x14ac:dyDescent="0.25">
      <c r="A96" s="5">
        <v>43376</v>
      </c>
      <c r="B96" s="3">
        <v>130</v>
      </c>
      <c r="C96" s="9">
        <f>Comptes[[#This Row],[€]]*(1+VLOOKUP(EOMONTH(Comptes[[#This Row],[Jour]],-1)+1,Taux[],2,FALSE))-Comptes[[#This Row],[€]]</f>
        <v>7.1500000000000057</v>
      </c>
      <c r="D96">
        <f>Comptes[[#This Row],[€]]-Comptes[[#This Row],[Charge]]</f>
        <v>122.85</v>
      </c>
    </row>
    <row r="97" spans="1:4" x14ac:dyDescent="0.25">
      <c r="A97" s="5">
        <v>43377</v>
      </c>
      <c r="B97" s="3">
        <v>0</v>
      </c>
      <c r="C97" s="9">
        <f>Comptes[[#This Row],[€]]*(1+VLOOKUP(EOMONTH(Comptes[[#This Row],[Jour]],-1)+1,Taux[],2,FALSE))-Comptes[[#This Row],[€]]</f>
        <v>0</v>
      </c>
      <c r="D97">
        <f>Comptes[[#This Row],[€]]-Comptes[[#This Row],[Charge]]</f>
        <v>0</v>
      </c>
    </row>
    <row r="98" spans="1:4" x14ac:dyDescent="0.25">
      <c r="A98" s="5">
        <v>43378</v>
      </c>
      <c r="B98" s="3">
        <v>240</v>
      </c>
      <c r="C98" s="9">
        <f>Comptes[[#This Row],[€]]*(1+VLOOKUP(EOMONTH(Comptes[[#This Row],[Jour]],-1)+1,Taux[],2,FALSE))-Comptes[[#This Row],[€]]</f>
        <v>13.199999999999989</v>
      </c>
      <c r="D98">
        <f>Comptes[[#This Row],[€]]-Comptes[[#This Row],[Charge]]</f>
        <v>226.8</v>
      </c>
    </row>
    <row r="99" spans="1:4" x14ac:dyDescent="0.25">
      <c r="A99" s="5">
        <v>43379</v>
      </c>
      <c r="B99" s="3">
        <v>220</v>
      </c>
      <c r="C99" s="9">
        <f>Comptes[[#This Row],[€]]*(1+VLOOKUP(EOMONTH(Comptes[[#This Row],[Jour]],-1)+1,Taux[],2,FALSE))-Comptes[[#This Row],[€]]</f>
        <v>12.099999999999994</v>
      </c>
      <c r="D99">
        <f>Comptes[[#This Row],[€]]-Comptes[[#This Row],[Charge]]</f>
        <v>207.9</v>
      </c>
    </row>
    <row r="100" spans="1:4" x14ac:dyDescent="0.25">
      <c r="A100" s="5">
        <v>43380</v>
      </c>
      <c r="B100" s="3"/>
      <c r="C100" s="9">
        <f>Comptes[[#This Row],[€]]*(1+VLOOKUP(EOMONTH(Comptes[[#This Row],[Jour]],-1)+1,Taux[],2,FALSE))-Comptes[[#This Row],[€]]</f>
        <v>0</v>
      </c>
      <c r="D100">
        <f>Comptes[[#This Row],[€]]-Comptes[[#This Row],[Charge]]</f>
        <v>0</v>
      </c>
    </row>
    <row r="101" spans="1:4" x14ac:dyDescent="0.25">
      <c r="A101" s="5">
        <v>43381</v>
      </c>
      <c r="B101" s="3">
        <v>90</v>
      </c>
      <c r="C101" s="9">
        <f>Comptes[[#This Row],[€]]*(1+VLOOKUP(EOMONTH(Comptes[[#This Row],[Jour]],-1)+1,Taux[],2,FALSE))-Comptes[[#This Row],[€]]</f>
        <v>4.9499999999999886</v>
      </c>
      <c r="D101">
        <f>Comptes[[#This Row],[€]]-Comptes[[#This Row],[Charge]]</f>
        <v>85.050000000000011</v>
      </c>
    </row>
    <row r="102" spans="1:4" x14ac:dyDescent="0.25">
      <c r="A102" s="5">
        <v>43382</v>
      </c>
      <c r="B102" s="3">
        <v>120</v>
      </c>
      <c r="C102" s="9">
        <f>Comptes[[#This Row],[€]]*(1+VLOOKUP(EOMONTH(Comptes[[#This Row],[Jour]],-1)+1,Taux[],2,FALSE))-Comptes[[#This Row],[€]]</f>
        <v>6.5999999999999943</v>
      </c>
      <c r="D102">
        <f>Comptes[[#This Row],[€]]-Comptes[[#This Row],[Charge]]</f>
        <v>113.4</v>
      </c>
    </row>
    <row r="103" spans="1:4" x14ac:dyDescent="0.25">
      <c r="A103" s="5">
        <v>43383</v>
      </c>
      <c r="B103" s="3">
        <v>170</v>
      </c>
      <c r="C103" s="9">
        <f>Comptes[[#This Row],[€]]*(1+VLOOKUP(EOMONTH(Comptes[[#This Row],[Jour]],-1)+1,Taux[],2,FALSE))-Comptes[[#This Row],[€]]</f>
        <v>9.3499999999999943</v>
      </c>
      <c r="D103">
        <f>Comptes[[#This Row],[€]]-Comptes[[#This Row],[Charge]]</f>
        <v>160.65</v>
      </c>
    </row>
    <row r="104" spans="1:4" x14ac:dyDescent="0.25">
      <c r="A104" s="5">
        <v>43384</v>
      </c>
      <c r="B104" s="3"/>
      <c r="C104" s="9">
        <f>Comptes[[#This Row],[€]]*(1+VLOOKUP(EOMONTH(Comptes[[#This Row],[Jour]],-1)+1,Taux[],2,FALSE))-Comptes[[#This Row],[€]]</f>
        <v>0</v>
      </c>
      <c r="D104">
        <f>Comptes[[#This Row],[€]]-Comptes[[#This Row],[Charge]]</f>
        <v>0</v>
      </c>
    </row>
    <row r="105" spans="1:4" x14ac:dyDescent="0.25">
      <c r="A105" s="5">
        <v>43385</v>
      </c>
      <c r="B105" s="3"/>
      <c r="C105" s="9">
        <f>Comptes[[#This Row],[€]]*(1+VLOOKUP(EOMONTH(Comptes[[#This Row],[Jour]],-1)+1,Taux[],2,FALSE))-Comptes[[#This Row],[€]]</f>
        <v>0</v>
      </c>
      <c r="D105">
        <f>Comptes[[#This Row],[€]]-Comptes[[#This Row],[Charge]]</f>
        <v>0</v>
      </c>
    </row>
    <row r="106" spans="1:4" x14ac:dyDescent="0.25">
      <c r="A106" s="5">
        <v>43386</v>
      </c>
      <c r="B106" s="3"/>
      <c r="C106" s="9">
        <f>Comptes[[#This Row],[€]]*(1+VLOOKUP(EOMONTH(Comptes[[#This Row],[Jour]],-1)+1,Taux[],2,FALSE))-Comptes[[#This Row],[€]]</f>
        <v>0</v>
      </c>
      <c r="D106">
        <f>Comptes[[#This Row],[€]]-Comptes[[#This Row],[Charge]]</f>
        <v>0</v>
      </c>
    </row>
    <row r="107" spans="1:4" x14ac:dyDescent="0.25">
      <c r="A107" s="5">
        <v>43387</v>
      </c>
      <c r="B107" s="3"/>
      <c r="C107" s="9">
        <f>Comptes[[#This Row],[€]]*(1+VLOOKUP(EOMONTH(Comptes[[#This Row],[Jour]],-1)+1,Taux[],2,FALSE))-Comptes[[#This Row],[€]]</f>
        <v>0</v>
      </c>
      <c r="D107">
        <f>Comptes[[#This Row],[€]]-Comptes[[#This Row],[Charge]]</f>
        <v>0</v>
      </c>
    </row>
    <row r="108" spans="1:4" x14ac:dyDescent="0.25">
      <c r="A108" s="5">
        <v>43388</v>
      </c>
      <c r="B108" s="3"/>
      <c r="C108" s="9">
        <f>Comptes[[#This Row],[€]]*(1+VLOOKUP(EOMONTH(Comptes[[#This Row],[Jour]],-1)+1,Taux[],2,FALSE))-Comptes[[#This Row],[€]]</f>
        <v>0</v>
      </c>
      <c r="D108">
        <f>Comptes[[#This Row],[€]]-Comptes[[#This Row],[Charge]]</f>
        <v>0</v>
      </c>
    </row>
    <row r="109" spans="1:4" x14ac:dyDescent="0.25">
      <c r="A109" s="5">
        <v>43389</v>
      </c>
      <c r="B109" s="3"/>
      <c r="C109" s="9">
        <f>Comptes[[#This Row],[€]]*(1+VLOOKUP(EOMONTH(Comptes[[#This Row],[Jour]],-1)+1,Taux[],2,FALSE))-Comptes[[#This Row],[€]]</f>
        <v>0</v>
      </c>
      <c r="D109">
        <f>Comptes[[#This Row],[€]]-Comptes[[#This Row],[Charge]]</f>
        <v>0</v>
      </c>
    </row>
    <row r="110" spans="1:4" x14ac:dyDescent="0.25">
      <c r="A110" s="5">
        <v>43390</v>
      </c>
      <c r="B110" s="3"/>
      <c r="C110" s="9">
        <f>Comptes[[#This Row],[€]]*(1+VLOOKUP(EOMONTH(Comptes[[#This Row],[Jour]],-1)+1,Taux[],2,FALSE))-Comptes[[#This Row],[€]]</f>
        <v>0</v>
      </c>
      <c r="D110">
        <f>Comptes[[#This Row],[€]]-Comptes[[#This Row],[Charge]]</f>
        <v>0</v>
      </c>
    </row>
    <row r="111" spans="1:4" x14ac:dyDescent="0.25">
      <c r="A111" s="5">
        <v>43391</v>
      </c>
      <c r="B111" s="3"/>
      <c r="C111" s="9">
        <f>Comptes[[#This Row],[€]]*(1+VLOOKUP(EOMONTH(Comptes[[#This Row],[Jour]],-1)+1,Taux[],2,FALSE))-Comptes[[#This Row],[€]]</f>
        <v>0</v>
      </c>
      <c r="D111">
        <f>Comptes[[#This Row],[€]]-Comptes[[#This Row],[Charge]]</f>
        <v>0</v>
      </c>
    </row>
    <row r="112" spans="1:4" x14ac:dyDescent="0.25">
      <c r="A112" s="5">
        <v>43392</v>
      </c>
      <c r="B112" s="3"/>
      <c r="C112" s="9">
        <f>Comptes[[#This Row],[€]]*(1+VLOOKUP(EOMONTH(Comptes[[#This Row],[Jour]],-1)+1,Taux[],2,FALSE))-Comptes[[#This Row],[€]]</f>
        <v>0</v>
      </c>
      <c r="D112">
        <f>Comptes[[#This Row],[€]]-Comptes[[#This Row],[Charge]]</f>
        <v>0</v>
      </c>
    </row>
    <row r="113" spans="1:4" x14ac:dyDescent="0.25">
      <c r="A113" s="5">
        <v>43393</v>
      </c>
      <c r="B113" s="3"/>
      <c r="C113" s="9">
        <f>Comptes[[#This Row],[€]]*(1+VLOOKUP(EOMONTH(Comptes[[#This Row],[Jour]],-1)+1,Taux[],2,FALSE))-Comptes[[#This Row],[€]]</f>
        <v>0</v>
      </c>
      <c r="D113">
        <f>Comptes[[#This Row],[€]]-Comptes[[#This Row],[Charge]]</f>
        <v>0</v>
      </c>
    </row>
    <row r="114" spans="1:4" x14ac:dyDescent="0.25">
      <c r="A114" s="5">
        <v>43394</v>
      </c>
      <c r="B114" s="3"/>
      <c r="C114" s="9">
        <f>Comptes[[#This Row],[€]]*(1+VLOOKUP(EOMONTH(Comptes[[#This Row],[Jour]],-1)+1,Taux[],2,FALSE))-Comptes[[#This Row],[€]]</f>
        <v>0</v>
      </c>
      <c r="D114">
        <f>Comptes[[#This Row],[€]]-Comptes[[#This Row],[Charge]]</f>
        <v>0</v>
      </c>
    </row>
    <row r="115" spans="1:4" x14ac:dyDescent="0.25">
      <c r="A115" s="5">
        <v>43395</v>
      </c>
      <c r="B115" s="3"/>
      <c r="C115" s="9">
        <f>Comptes[[#This Row],[€]]*(1+VLOOKUP(EOMONTH(Comptes[[#This Row],[Jour]],-1)+1,Taux[],2,FALSE))-Comptes[[#This Row],[€]]</f>
        <v>0</v>
      </c>
      <c r="D115">
        <f>Comptes[[#This Row],[€]]-Comptes[[#This Row],[Charge]]</f>
        <v>0</v>
      </c>
    </row>
    <row r="116" spans="1:4" x14ac:dyDescent="0.25">
      <c r="A116" s="5">
        <v>43396</v>
      </c>
      <c r="B116" s="3"/>
      <c r="C116" s="9">
        <f>Comptes[[#This Row],[€]]*(1+VLOOKUP(EOMONTH(Comptes[[#This Row],[Jour]],-1)+1,Taux[],2,FALSE))-Comptes[[#This Row],[€]]</f>
        <v>0</v>
      </c>
      <c r="D116">
        <f>Comptes[[#This Row],[€]]-Comptes[[#This Row],[Charge]]</f>
        <v>0</v>
      </c>
    </row>
    <row r="117" spans="1:4" x14ac:dyDescent="0.25">
      <c r="A117" s="5">
        <v>43397</v>
      </c>
      <c r="B117" s="3"/>
      <c r="C117" s="9">
        <f>Comptes[[#This Row],[€]]*(1+VLOOKUP(EOMONTH(Comptes[[#This Row],[Jour]],-1)+1,Taux[],2,FALSE))-Comptes[[#This Row],[€]]</f>
        <v>0</v>
      </c>
      <c r="D117">
        <f>Comptes[[#This Row],[€]]-Comptes[[#This Row],[Charge]]</f>
        <v>0</v>
      </c>
    </row>
    <row r="118" spans="1:4" x14ac:dyDescent="0.25">
      <c r="A118" s="5">
        <v>43398</v>
      </c>
      <c r="B118" s="3"/>
      <c r="C118" s="9">
        <f>Comptes[[#This Row],[€]]*(1+VLOOKUP(EOMONTH(Comptes[[#This Row],[Jour]],-1)+1,Taux[],2,FALSE))-Comptes[[#This Row],[€]]</f>
        <v>0</v>
      </c>
      <c r="D118">
        <f>Comptes[[#This Row],[€]]-Comptes[[#This Row],[Charge]]</f>
        <v>0</v>
      </c>
    </row>
    <row r="119" spans="1:4" x14ac:dyDescent="0.25">
      <c r="A119" s="5">
        <v>43399</v>
      </c>
      <c r="B119" s="3"/>
      <c r="C119" s="9">
        <f>Comptes[[#This Row],[€]]*(1+VLOOKUP(EOMONTH(Comptes[[#This Row],[Jour]],-1)+1,Taux[],2,FALSE))-Comptes[[#This Row],[€]]</f>
        <v>0</v>
      </c>
      <c r="D119">
        <f>Comptes[[#This Row],[€]]-Comptes[[#This Row],[Charge]]</f>
        <v>0</v>
      </c>
    </row>
    <row r="120" spans="1:4" x14ac:dyDescent="0.25">
      <c r="A120" s="5">
        <v>43400</v>
      </c>
      <c r="B120" s="3"/>
      <c r="C120" s="9">
        <f>Comptes[[#This Row],[€]]*(1+VLOOKUP(EOMONTH(Comptes[[#This Row],[Jour]],-1)+1,Taux[],2,FALSE))-Comptes[[#This Row],[€]]</f>
        <v>0</v>
      </c>
      <c r="D120">
        <f>Comptes[[#This Row],[€]]-Comptes[[#This Row],[Charge]]</f>
        <v>0</v>
      </c>
    </row>
    <row r="121" spans="1:4" x14ac:dyDescent="0.25">
      <c r="A121" s="5">
        <v>43401</v>
      </c>
      <c r="B121" s="3"/>
      <c r="C121" s="9">
        <f>Comptes[[#This Row],[€]]*(1+VLOOKUP(EOMONTH(Comptes[[#This Row],[Jour]],-1)+1,Taux[],2,FALSE))-Comptes[[#This Row],[€]]</f>
        <v>0</v>
      </c>
      <c r="D121">
        <f>Comptes[[#This Row],[€]]-Comptes[[#This Row],[Charge]]</f>
        <v>0</v>
      </c>
    </row>
    <row r="122" spans="1:4" x14ac:dyDescent="0.25">
      <c r="A122" s="5">
        <v>43402</v>
      </c>
      <c r="B122" s="3"/>
      <c r="C122" s="9">
        <f>Comptes[[#This Row],[€]]*(1+VLOOKUP(EOMONTH(Comptes[[#This Row],[Jour]],-1)+1,Taux[],2,FALSE))-Comptes[[#This Row],[€]]</f>
        <v>0</v>
      </c>
      <c r="D122">
        <f>Comptes[[#This Row],[€]]-Comptes[[#This Row],[Charge]]</f>
        <v>0</v>
      </c>
    </row>
    <row r="123" spans="1:4" x14ac:dyDescent="0.25">
      <c r="A123" s="5">
        <v>43403</v>
      </c>
      <c r="B123" s="3"/>
      <c r="C123" s="9">
        <f>Comptes[[#This Row],[€]]*(1+VLOOKUP(EOMONTH(Comptes[[#This Row],[Jour]],-1)+1,Taux[],2,FALSE))-Comptes[[#This Row],[€]]</f>
        <v>0</v>
      </c>
      <c r="D123">
        <f>Comptes[[#This Row],[€]]-Comptes[[#This Row],[Charge]]</f>
        <v>0</v>
      </c>
    </row>
    <row r="124" spans="1:4" x14ac:dyDescent="0.25">
      <c r="A124" s="5">
        <v>43404</v>
      </c>
      <c r="B124" s="3"/>
      <c r="C124" s="9">
        <f>Comptes[[#This Row],[€]]*(1+VLOOKUP(EOMONTH(Comptes[[#This Row],[Jour]],-1)+1,Taux[],2,FALSE))-Comptes[[#This Row],[€]]</f>
        <v>0</v>
      </c>
      <c r="D124">
        <f>Comptes[[#This Row],[€]]-Comptes[[#This Row],[Charge]]</f>
        <v>0</v>
      </c>
    </row>
    <row r="125" spans="1:4" x14ac:dyDescent="0.25">
      <c r="A125" s="5">
        <v>43405</v>
      </c>
      <c r="B125" s="3"/>
      <c r="C125" s="9">
        <f>Comptes[[#This Row],[€]]*(1+VLOOKUP(EOMONTH(Comptes[[#This Row],[Jour]],-1)+1,Taux[],2,FALSE))-Comptes[[#This Row],[€]]</f>
        <v>0</v>
      </c>
      <c r="D125">
        <f>Comptes[[#This Row],[€]]-Comptes[[#This Row],[Charge]]</f>
        <v>0</v>
      </c>
    </row>
    <row r="126" spans="1:4" x14ac:dyDescent="0.25">
      <c r="A126" s="5">
        <v>43406</v>
      </c>
      <c r="B126" s="3"/>
      <c r="C126" s="9">
        <f>Comptes[[#This Row],[€]]*(1+VLOOKUP(EOMONTH(Comptes[[#This Row],[Jour]],-1)+1,Taux[],2,FALSE))-Comptes[[#This Row],[€]]</f>
        <v>0</v>
      </c>
      <c r="D126">
        <f>Comptes[[#This Row],[€]]-Comptes[[#This Row],[Charge]]</f>
        <v>0</v>
      </c>
    </row>
    <row r="127" spans="1:4" x14ac:dyDescent="0.25">
      <c r="A127" s="5">
        <v>43407</v>
      </c>
      <c r="B127" s="3"/>
      <c r="C127" s="9">
        <f>Comptes[[#This Row],[€]]*(1+VLOOKUP(EOMONTH(Comptes[[#This Row],[Jour]],-1)+1,Taux[],2,FALSE))-Comptes[[#This Row],[€]]</f>
        <v>0</v>
      </c>
      <c r="D127">
        <f>Comptes[[#This Row],[€]]-Comptes[[#This Row],[Charge]]</f>
        <v>0</v>
      </c>
    </row>
    <row r="128" spans="1:4" x14ac:dyDescent="0.25">
      <c r="A128" s="5">
        <v>43408</v>
      </c>
      <c r="B128" s="3"/>
      <c r="C128" s="9">
        <f>Comptes[[#This Row],[€]]*(1+VLOOKUP(EOMONTH(Comptes[[#This Row],[Jour]],-1)+1,Taux[],2,FALSE))-Comptes[[#This Row],[€]]</f>
        <v>0</v>
      </c>
      <c r="D128">
        <f>Comptes[[#This Row],[€]]-Comptes[[#This Row],[Charge]]</f>
        <v>0</v>
      </c>
    </row>
    <row r="129" spans="1:4" x14ac:dyDescent="0.25">
      <c r="A129" s="5">
        <v>43409</v>
      </c>
      <c r="B129" s="3"/>
      <c r="C129" s="9">
        <f>Comptes[[#This Row],[€]]*(1+VLOOKUP(EOMONTH(Comptes[[#This Row],[Jour]],-1)+1,Taux[],2,FALSE))-Comptes[[#This Row],[€]]</f>
        <v>0</v>
      </c>
      <c r="D129">
        <f>Comptes[[#This Row],[€]]-Comptes[[#This Row],[Charge]]</f>
        <v>0</v>
      </c>
    </row>
    <row r="130" spans="1:4" x14ac:dyDescent="0.25">
      <c r="A130" s="5">
        <v>43410</v>
      </c>
      <c r="B130" s="3"/>
      <c r="C130" s="9">
        <f>Comptes[[#This Row],[€]]*(1+VLOOKUP(EOMONTH(Comptes[[#This Row],[Jour]],-1)+1,Taux[],2,FALSE))-Comptes[[#This Row],[€]]</f>
        <v>0</v>
      </c>
      <c r="D130">
        <f>Comptes[[#This Row],[€]]-Comptes[[#This Row],[Charge]]</f>
        <v>0</v>
      </c>
    </row>
    <row r="131" spans="1:4" x14ac:dyDescent="0.25">
      <c r="A131" s="5">
        <v>43411</v>
      </c>
      <c r="B131" s="3"/>
      <c r="C131" s="9">
        <f>Comptes[[#This Row],[€]]*(1+VLOOKUP(EOMONTH(Comptes[[#This Row],[Jour]],-1)+1,Taux[],2,FALSE))-Comptes[[#This Row],[€]]</f>
        <v>0</v>
      </c>
      <c r="D131">
        <f>Comptes[[#This Row],[€]]-Comptes[[#This Row],[Charge]]</f>
        <v>0</v>
      </c>
    </row>
    <row r="132" spans="1:4" x14ac:dyDescent="0.25">
      <c r="A132" s="5">
        <v>43412</v>
      </c>
      <c r="B132" s="3"/>
      <c r="C132" s="9">
        <f>Comptes[[#This Row],[€]]*(1+VLOOKUP(EOMONTH(Comptes[[#This Row],[Jour]],-1)+1,Taux[],2,FALSE))-Comptes[[#This Row],[€]]</f>
        <v>0</v>
      </c>
      <c r="D132">
        <f>Comptes[[#This Row],[€]]-Comptes[[#This Row],[Charge]]</f>
        <v>0</v>
      </c>
    </row>
    <row r="133" spans="1:4" x14ac:dyDescent="0.25">
      <c r="A133" s="5">
        <v>43413</v>
      </c>
      <c r="B133" s="3"/>
      <c r="C133" s="9">
        <f>Comptes[[#This Row],[€]]*(1+VLOOKUP(EOMONTH(Comptes[[#This Row],[Jour]],-1)+1,Taux[],2,FALSE))-Comptes[[#This Row],[€]]</f>
        <v>0</v>
      </c>
      <c r="D133">
        <f>Comptes[[#This Row],[€]]-Comptes[[#This Row],[Charge]]</f>
        <v>0</v>
      </c>
    </row>
    <row r="134" spans="1:4" x14ac:dyDescent="0.25">
      <c r="A134" s="5">
        <v>43414</v>
      </c>
      <c r="B134" s="3"/>
      <c r="C134" s="9">
        <f>Comptes[[#This Row],[€]]*(1+VLOOKUP(EOMONTH(Comptes[[#This Row],[Jour]],-1)+1,Taux[],2,FALSE))-Comptes[[#This Row],[€]]</f>
        <v>0</v>
      </c>
      <c r="D134">
        <f>Comptes[[#This Row],[€]]-Comptes[[#This Row],[Charge]]</f>
        <v>0</v>
      </c>
    </row>
    <row r="135" spans="1:4" x14ac:dyDescent="0.25">
      <c r="A135" s="5">
        <v>43415</v>
      </c>
      <c r="B135" s="3"/>
      <c r="C135" s="9">
        <f>Comptes[[#This Row],[€]]*(1+VLOOKUP(EOMONTH(Comptes[[#This Row],[Jour]],-1)+1,Taux[],2,FALSE))-Comptes[[#This Row],[€]]</f>
        <v>0</v>
      </c>
      <c r="D135">
        <f>Comptes[[#This Row],[€]]-Comptes[[#This Row],[Charge]]</f>
        <v>0</v>
      </c>
    </row>
    <row r="136" spans="1:4" x14ac:dyDescent="0.25">
      <c r="A136" s="5">
        <v>43416</v>
      </c>
      <c r="B136" s="3"/>
      <c r="C136" s="9">
        <f>Comptes[[#This Row],[€]]*(1+VLOOKUP(EOMONTH(Comptes[[#This Row],[Jour]],-1)+1,Taux[],2,FALSE))-Comptes[[#This Row],[€]]</f>
        <v>0</v>
      </c>
      <c r="D136">
        <f>Comptes[[#This Row],[€]]-Comptes[[#This Row],[Charge]]</f>
        <v>0</v>
      </c>
    </row>
    <row r="137" spans="1:4" x14ac:dyDescent="0.25">
      <c r="A137" s="5">
        <v>43417</v>
      </c>
      <c r="B137" s="3"/>
      <c r="C137" s="9">
        <f>Comptes[[#This Row],[€]]*(1+VLOOKUP(EOMONTH(Comptes[[#This Row],[Jour]],-1)+1,Taux[],2,FALSE))-Comptes[[#This Row],[€]]</f>
        <v>0</v>
      </c>
      <c r="D137">
        <f>Comptes[[#This Row],[€]]-Comptes[[#This Row],[Charge]]</f>
        <v>0</v>
      </c>
    </row>
    <row r="138" spans="1:4" x14ac:dyDescent="0.25">
      <c r="A138" s="5">
        <v>43418</v>
      </c>
      <c r="B138" s="3"/>
      <c r="C138" s="9">
        <f>Comptes[[#This Row],[€]]*(1+VLOOKUP(EOMONTH(Comptes[[#This Row],[Jour]],-1)+1,Taux[],2,FALSE))-Comptes[[#This Row],[€]]</f>
        <v>0</v>
      </c>
      <c r="D138">
        <f>Comptes[[#This Row],[€]]-Comptes[[#This Row],[Charge]]</f>
        <v>0</v>
      </c>
    </row>
    <row r="139" spans="1:4" x14ac:dyDescent="0.25">
      <c r="A139" s="5">
        <v>43419</v>
      </c>
      <c r="B139" s="3"/>
      <c r="C139" s="9">
        <f>Comptes[[#This Row],[€]]*(1+VLOOKUP(EOMONTH(Comptes[[#This Row],[Jour]],-1)+1,Taux[],2,FALSE))-Comptes[[#This Row],[€]]</f>
        <v>0</v>
      </c>
      <c r="D139">
        <f>Comptes[[#This Row],[€]]-Comptes[[#This Row],[Charge]]</f>
        <v>0</v>
      </c>
    </row>
    <row r="140" spans="1:4" x14ac:dyDescent="0.25">
      <c r="A140" s="5">
        <v>43420</v>
      </c>
      <c r="B140" s="3"/>
      <c r="C140" s="9">
        <f>Comptes[[#This Row],[€]]*(1+VLOOKUP(EOMONTH(Comptes[[#This Row],[Jour]],-1)+1,Taux[],2,FALSE))-Comptes[[#This Row],[€]]</f>
        <v>0</v>
      </c>
      <c r="D140">
        <f>Comptes[[#This Row],[€]]-Comptes[[#This Row],[Charge]]</f>
        <v>0</v>
      </c>
    </row>
    <row r="141" spans="1:4" x14ac:dyDescent="0.25">
      <c r="A141" s="5">
        <v>43421</v>
      </c>
      <c r="B141" s="3"/>
      <c r="C141" s="9">
        <f>Comptes[[#This Row],[€]]*(1+VLOOKUP(EOMONTH(Comptes[[#This Row],[Jour]],-1)+1,Taux[],2,FALSE))-Comptes[[#This Row],[€]]</f>
        <v>0</v>
      </c>
      <c r="D141">
        <f>Comptes[[#This Row],[€]]-Comptes[[#This Row],[Charge]]</f>
        <v>0</v>
      </c>
    </row>
    <row r="142" spans="1:4" x14ac:dyDescent="0.25">
      <c r="A142" s="5">
        <v>43422</v>
      </c>
      <c r="B142" s="3"/>
      <c r="C142" s="9">
        <f>Comptes[[#This Row],[€]]*(1+VLOOKUP(EOMONTH(Comptes[[#This Row],[Jour]],-1)+1,Taux[],2,FALSE))-Comptes[[#This Row],[€]]</f>
        <v>0</v>
      </c>
      <c r="D142">
        <f>Comptes[[#This Row],[€]]-Comptes[[#This Row],[Charge]]</f>
        <v>0</v>
      </c>
    </row>
    <row r="143" spans="1:4" x14ac:dyDescent="0.25">
      <c r="A143" s="5">
        <v>43423</v>
      </c>
      <c r="B143" s="3"/>
      <c r="C143" s="9">
        <f>Comptes[[#This Row],[€]]*(1+VLOOKUP(EOMONTH(Comptes[[#This Row],[Jour]],-1)+1,Taux[],2,FALSE))-Comptes[[#This Row],[€]]</f>
        <v>0</v>
      </c>
      <c r="D143">
        <f>Comptes[[#This Row],[€]]-Comptes[[#This Row],[Charge]]</f>
        <v>0</v>
      </c>
    </row>
    <row r="144" spans="1:4" x14ac:dyDescent="0.25">
      <c r="A144" s="5">
        <v>43424</v>
      </c>
      <c r="B144" s="3"/>
      <c r="C144" s="9">
        <f>Comptes[[#This Row],[€]]*(1+VLOOKUP(EOMONTH(Comptes[[#This Row],[Jour]],-1)+1,Taux[],2,FALSE))-Comptes[[#This Row],[€]]</f>
        <v>0</v>
      </c>
      <c r="D144">
        <f>Comptes[[#This Row],[€]]-Comptes[[#This Row],[Charge]]</f>
        <v>0</v>
      </c>
    </row>
    <row r="145" spans="1:4" x14ac:dyDescent="0.25">
      <c r="A145" s="5">
        <v>43425</v>
      </c>
      <c r="B145" s="3"/>
      <c r="C145" s="9">
        <f>Comptes[[#This Row],[€]]*(1+VLOOKUP(EOMONTH(Comptes[[#This Row],[Jour]],-1)+1,Taux[],2,FALSE))-Comptes[[#This Row],[€]]</f>
        <v>0</v>
      </c>
      <c r="D145">
        <f>Comptes[[#This Row],[€]]-Comptes[[#This Row],[Charge]]</f>
        <v>0</v>
      </c>
    </row>
    <row r="146" spans="1:4" x14ac:dyDescent="0.25">
      <c r="A146" s="5">
        <v>43426</v>
      </c>
      <c r="B146" s="3"/>
      <c r="C146" s="9">
        <f>Comptes[[#This Row],[€]]*(1+VLOOKUP(EOMONTH(Comptes[[#This Row],[Jour]],-1)+1,Taux[],2,FALSE))-Comptes[[#This Row],[€]]</f>
        <v>0</v>
      </c>
      <c r="D146">
        <f>Comptes[[#This Row],[€]]-Comptes[[#This Row],[Charge]]</f>
        <v>0</v>
      </c>
    </row>
    <row r="147" spans="1:4" x14ac:dyDescent="0.25">
      <c r="A147" s="5">
        <v>43427</v>
      </c>
      <c r="B147" s="3"/>
      <c r="C147" s="9">
        <f>Comptes[[#This Row],[€]]*(1+VLOOKUP(EOMONTH(Comptes[[#This Row],[Jour]],-1)+1,Taux[],2,FALSE))-Comptes[[#This Row],[€]]</f>
        <v>0</v>
      </c>
      <c r="D147">
        <f>Comptes[[#This Row],[€]]-Comptes[[#This Row],[Charge]]</f>
        <v>0</v>
      </c>
    </row>
    <row r="148" spans="1:4" x14ac:dyDescent="0.25">
      <c r="A148" s="5">
        <v>43428</v>
      </c>
      <c r="B148" s="3"/>
      <c r="C148" s="9">
        <f>Comptes[[#This Row],[€]]*(1+VLOOKUP(EOMONTH(Comptes[[#This Row],[Jour]],-1)+1,Taux[],2,FALSE))-Comptes[[#This Row],[€]]</f>
        <v>0</v>
      </c>
      <c r="D148">
        <f>Comptes[[#This Row],[€]]-Comptes[[#This Row],[Charge]]</f>
        <v>0</v>
      </c>
    </row>
    <row r="149" spans="1:4" x14ac:dyDescent="0.25">
      <c r="A149" s="5">
        <v>43429</v>
      </c>
      <c r="B149" s="3"/>
      <c r="C149" s="9">
        <f>Comptes[[#This Row],[€]]*(1+VLOOKUP(EOMONTH(Comptes[[#This Row],[Jour]],-1)+1,Taux[],2,FALSE))-Comptes[[#This Row],[€]]</f>
        <v>0</v>
      </c>
      <c r="D149">
        <f>Comptes[[#This Row],[€]]-Comptes[[#This Row],[Charge]]</f>
        <v>0</v>
      </c>
    </row>
    <row r="150" spans="1:4" x14ac:dyDescent="0.25">
      <c r="A150" s="5">
        <v>43430</v>
      </c>
      <c r="B150" s="3"/>
      <c r="C150" s="9">
        <f>Comptes[[#This Row],[€]]*(1+VLOOKUP(EOMONTH(Comptes[[#This Row],[Jour]],-1)+1,Taux[],2,FALSE))-Comptes[[#This Row],[€]]</f>
        <v>0</v>
      </c>
      <c r="D150">
        <f>Comptes[[#This Row],[€]]-Comptes[[#This Row],[Charge]]</f>
        <v>0</v>
      </c>
    </row>
    <row r="151" spans="1:4" x14ac:dyDescent="0.25">
      <c r="A151" s="5">
        <v>43431</v>
      </c>
      <c r="B151" s="3"/>
      <c r="C151" s="9">
        <f>Comptes[[#This Row],[€]]*(1+VLOOKUP(EOMONTH(Comptes[[#This Row],[Jour]],-1)+1,Taux[],2,FALSE))-Comptes[[#This Row],[€]]</f>
        <v>0</v>
      </c>
      <c r="D151">
        <f>Comptes[[#This Row],[€]]-Comptes[[#This Row],[Charge]]</f>
        <v>0</v>
      </c>
    </row>
    <row r="152" spans="1:4" x14ac:dyDescent="0.25">
      <c r="A152" s="5">
        <v>43432</v>
      </c>
      <c r="B152" s="3"/>
      <c r="C152" s="9">
        <f>Comptes[[#This Row],[€]]*(1+VLOOKUP(EOMONTH(Comptes[[#This Row],[Jour]],-1)+1,Taux[],2,FALSE))-Comptes[[#This Row],[€]]</f>
        <v>0</v>
      </c>
      <c r="D152">
        <f>Comptes[[#This Row],[€]]-Comptes[[#This Row],[Charge]]</f>
        <v>0</v>
      </c>
    </row>
    <row r="153" spans="1:4" x14ac:dyDescent="0.25">
      <c r="A153" s="5">
        <v>43433</v>
      </c>
      <c r="B153" s="3"/>
      <c r="C153" s="9">
        <f>Comptes[[#This Row],[€]]*(1+VLOOKUP(EOMONTH(Comptes[[#This Row],[Jour]],-1)+1,Taux[],2,FALSE))-Comptes[[#This Row],[€]]</f>
        <v>0</v>
      </c>
      <c r="D153">
        <f>Comptes[[#This Row],[€]]-Comptes[[#This Row],[Charge]]</f>
        <v>0</v>
      </c>
    </row>
    <row r="154" spans="1:4" x14ac:dyDescent="0.25">
      <c r="A154" s="5">
        <v>43434</v>
      </c>
      <c r="B154" s="3"/>
      <c r="C154" s="9">
        <f>Comptes[[#This Row],[€]]*(1+VLOOKUP(EOMONTH(Comptes[[#This Row],[Jour]],-1)+1,Taux[],2,FALSE))-Comptes[[#This Row],[€]]</f>
        <v>0</v>
      </c>
      <c r="D154">
        <f>Comptes[[#This Row],[€]]-Comptes[[#This Row],[Charge]]</f>
        <v>0</v>
      </c>
    </row>
    <row r="155" spans="1:4" x14ac:dyDescent="0.25">
      <c r="A155" s="5">
        <v>43435</v>
      </c>
      <c r="B155" s="3"/>
      <c r="C155" s="9">
        <f>Comptes[[#This Row],[€]]*(1+VLOOKUP(EOMONTH(Comptes[[#This Row],[Jour]],-1)+1,Taux[],2,FALSE))-Comptes[[#This Row],[€]]</f>
        <v>0</v>
      </c>
      <c r="D155">
        <f>Comptes[[#This Row],[€]]-Comptes[[#This Row],[Charge]]</f>
        <v>0</v>
      </c>
    </row>
    <row r="156" spans="1:4" x14ac:dyDescent="0.25">
      <c r="A156" s="5">
        <v>43436</v>
      </c>
      <c r="B156" s="3"/>
      <c r="C156" s="9">
        <f>Comptes[[#This Row],[€]]*(1+VLOOKUP(EOMONTH(Comptes[[#This Row],[Jour]],-1)+1,Taux[],2,FALSE))-Comptes[[#This Row],[€]]</f>
        <v>0</v>
      </c>
      <c r="D156">
        <f>Comptes[[#This Row],[€]]-Comptes[[#This Row],[Charge]]</f>
        <v>0</v>
      </c>
    </row>
    <row r="157" spans="1:4" x14ac:dyDescent="0.25">
      <c r="A157" s="5">
        <v>43437</v>
      </c>
      <c r="B157" s="3"/>
      <c r="C157" s="9">
        <f>Comptes[[#This Row],[€]]*(1+VLOOKUP(EOMONTH(Comptes[[#This Row],[Jour]],-1)+1,Taux[],2,FALSE))-Comptes[[#This Row],[€]]</f>
        <v>0</v>
      </c>
      <c r="D157">
        <f>Comptes[[#This Row],[€]]-Comptes[[#This Row],[Charge]]</f>
        <v>0</v>
      </c>
    </row>
    <row r="158" spans="1:4" x14ac:dyDescent="0.25">
      <c r="A158" s="5">
        <v>43438</v>
      </c>
      <c r="B158" s="3"/>
      <c r="C158" s="9">
        <f>Comptes[[#This Row],[€]]*(1+VLOOKUP(EOMONTH(Comptes[[#This Row],[Jour]],-1)+1,Taux[],2,FALSE))-Comptes[[#This Row],[€]]</f>
        <v>0</v>
      </c>
      <c r="D158">
        <f>Comptes[[#This Row],[€]]-Comptes[[#This Row],[Charge]]</f>
        <v>0</v>
      </c>
    </row>
    <row r="159" spans="1:4" x14ac:dyDescent="0.25">
      <c r="A159" s="5">
        <v>43439</v>
      </c>
      <c r="B159" s="3"/>
      <c r="C159" s="9">
        <f>Comptes[[#This Row],[€]]*(1+VLOOKUP(EOMONTH(Comptes[[#This Row],[Jour]],-1)+1,Taux[],2,FALSE))-Comptes[[#This Row],[€]]</f>
        <v>0</v>
      </c>
      <c r="D159">
        <f>Comptes[[#This Row],[€]]-Comptes[[#This Row],[Charge]]</f>
        <v>0</v>
      </c>
    </row>
    <row r="160" spans="1:4" x14ac:dyDescent="0.25">
      <c r="A160" s="5">
        <v>43440</v>
      </c>
      <c r="B160" s="3"/>
      <c r="C160" s="9">
        <f>Comptes[[#This Row],[€]]*(1+VLOOKUP(EOMONTH(Comptes[[#This Row],[Jour]],-1)+1,Taux[],2,FALSE))-Comptes[[#This Row],[€]]</f>
        <v>0</v>
      </c>
      <c r="D160">
        <f>Comptes[[#This Row],[€]]-Comptes[[#This Row],[Charge]]</f>
        <v>0</v>
      </c>
    </row>
    <row r="161" spans="1:4" x14ac:dyDescent="0.25">
      <c r="A161" s="5">
        <v>43441</v>
      </c>
      <c r="B161" s="3"/>
      <c r="C161" s="9">
        <f>Comptes[[#This Row],[€]]*(1+VLOOKUP(EOMONTH(Comptes[[#This Row],[Jour]],-1)+1,Taux[],2,FALSE))-Comptes[[#This Row],[€]]</f>
        <v>0</v>
      </c>
      <c r="D161">
        <f>Comptes[[#This Row],[€]]-Comptes[[#This Row],[Charge]]</f>
        <v>0</v>
      </c>
    </row>
    <row r="162" spans="1:4" x14ac:dyDescent="0.25">
      <c r="A162" s="5">
        <v>43442</v>
      </c>
      <c r="B162" s="3"/>
      <c r="C162" s="9">
        <f>Comptes[[#This Row],[€]]*(1+VLOOKUP(EOMONTH(Comptes[[#This Row],[Jour]],-1)+1,Taux[],2,FALSE))-Comptes[[#This Row],[€]]</f>
        <v>0</v>
      </c>
      <c r="D162">
        <f>Comptes[[#This Row],[€]]-Comptes[[#This Row],[Charge]]</f>
        <v>0</v>
      </c>
    </row>
    <row r="163" spans="1:4" x14ac:dyDescent="0.25">
      <c r="A163" s="5">
        <v>43443</v>
      </c>
      <c r="B163" s="3"/>
      <c r="C163" s="9">
        <f>Comptes[[#This Row],[€]]*(1+VLOOKUP(EOMONTH(Comptes[[#This Row],[Jour]],-1)+1,Taux[],2,FALSE))-Comptes[[#This Row],[€]]</f>
        <v>0</v>
      </c>
      <c r="D163">
        <f>Comptes[[#This Row],[€]]-Comptes[[#This Row],[Charge]]</f>
        <v>0</v>
      </c>
    </row>
    <row r="164" spans="1:4" x14ac:dyDescent="0.25">
      <c r="A164" s="5">
        <v>43444</v>
      </c>
      <c r="B164" s="3"/>
      <c r="C164" s="9">
        <f>Comptes[[#This Row],[€]]*(1+VLOOKUP(EOMONTH(Comptes[[#This Row],[Jour]],-1)+1,Taux[],2,FALSE))-Comptes[[#This Row],[€]]</f>
        <v>0</v>
      </c>
      <c r="D164">
        <f>Comptes[[#This Row],[€]]-Comptes[[#This Row],[Charge]]</f>
        <v>0</v>
      </c>
    </row>
    <row r="165" spans="1:4" x14ac:dyDescent="0.25">
      <c r="A165" s="5">
        <v>43445</v>
      </c>
      <c r="B165" s="3"/>
      <c r="C165" s="9">
        <f>Comptes[[#This Row],[€]]*(1+VLOOKUP(EOMONTH(Comptes[[#This Row],[Jour]],-1)+1,Taux[],2,FALSE))-Comptes[[#This Row],[€]]</f>
        <v>0</v>
      </c>
      <c r="D165">
        <f>Comptes[[#This Row],[€]]-Comptes[[#This Row],[Charge]]</f>
        <v>0</v>
      </c>
    </row>
    <row r="166" spans="1:4" x14ac:dyDescent="0.25">
      <c r="A166" s="5">
        <v>43446</v>
      </c>
      <c r="B166" s="3"/>
      <c r="C166" s="9">
        <f>Comptes[[#This Row],[€]]*(1+VLOOKUP(EOMONTH(Comptes[[#This Row],[Jour]],-1)+1,Taux[],2,FALSE))-Comptes[[#This Row],[€]]</f>
        <v>0</v>
      </c>
      <c r="D166">
        <f>Comptes[[#This Row],[€]]-Comptes[[#This Row],[Charge]]</f>
        <v>0</v>
      </c>
    </row>
    <row r="167" spans="1:4" x14ac:dyDescent="0.25">
      <c r="A167" s="5">
        <v>43447</v>
      </c>
      <c r="B167" s="3"/>
      <c r="C167" s="9">
        <f>Comptes[[#This Row],[€]]*(1+VLOOKUP(EOMONTH(Comptes[[#This Row],[Jour]],-1)+1,Taux[],2,FALSE))-Comptes[[#This Row],[€]]</f>
        <v>0</v>
      </c>
      <c r="D167">
        <f>Comptes[[#This Row],[€]]-Comptes[[#This Row],[Charge]]</f>
        <v>0</v>
      </c>
    </row>
    <row r="168" spans="1:4" x14ac:dyDescent="0.25">
      <c r="A168" s="5">
        <v>43448</v>
      </c>
      <c r="B168" s="3"/>
      <c r="C168" s="9">
        <f>Comptes[[#This Row],[€]]*(1+VLOOKUP(EOMONTH(Comptes[[#This Row],[Jour]],-1)+1,Taux[],2,FALSE))-Comptes[[#This Row],[€]]</f>
        <v>0</v>
      </c>
      <c r="D168">
        <f>Comptes[[#This Row],[€]]-Comptes[[#This Row],[Charge]]</f>
        <v>0</v>
      </c>
    </row>
    <row r="169" spans="1:4" x14ac:dyDescent="0.25">
      <c r="A169" s="5">
        <v>43449</v>
      </c>
      <c r="B169" s="3"/>
      <c r="C169" s="9">
        <f>Comptes[[#This Row],[€]]*(1+VLOOKUP(EOMONTH(Comptes[[#This Row],[Jour]],-1)+1,Taux[],2,FALSE))-Comptes[[#This Row],[€]]</f>
        <v>0</v>
      </c>
      <c r="D169">
        <f>Comptes[[#This Row],[€]]-Comptes[[#This Row],[Charge]]</f>
        <v>0</v>
      </c>
    </row>
    <row r="170" spans="1:4" x14ac:dyDescent="0.25">
      <c r="A170" s="5">
        <v>43450</v>
      </c>
      <c r="B170" s="3"/>
      <c r="C170" s="9">
        <f>Comptes[[#This Row],[€]]*(1+VLOOKUP(EOMONTH(Comptes[[#This Row],[Jour]],-1)+1,Taux[],2,FALSE))-Comptes[[#This Row],[€]]</f>
        <v>0</v>
      </c>
      <c r="D170">
        <f>Comptes[[#This Row],[€]]-Comptes[[#This Row],[Charge]]</f>
        <v>0</v>
      </c>
    </row>
    <row r="171" spans="1:4" x14ac:dyDescent="0.25">
      <c r="A171" s="5">
        <v>43451</v>
      </c>
      <c r="B171" s="3"/>
      <c r="C171" s="9">
        <f>Comptes[[#This Row],[€]]*(1+VLOOKUP(EOMONTH(Comptes[[#This Row],[Jour]],-1)+1,Taux[],2,FALSE))-Comptes[[#This Row],[€]]</f>
        <v>0</v>
      </c>
      <c r="D171">
        <f>Comptes[[#This Row],[€]]-Comptes[[#This Row],[Charge]]</f>
        <v>0</v>
      </c>
    </row>
    <row r="172" spans="1:4" x14ac:dyDescent="0.25">
      <c r="A172" s="5">
        <v>43452</v>
      </c>
      <c r="B172" s="3"/>
      <c r="C172" s="9">
        <f>Comptes[[#This Row],[€]]*(1+VLOOKUP(EOMONTH(Comptes[[#This Row],[Jour]],-1)+1,Taux[],2,FALSE))-Comptes[[#This Row],[€]]</f>
        <v>0</v>
      </c>
      <c r="D172">
        <f>Comptes[[#This Row],[€]]-Comptes[[#This Row],[Charge]]</f>
        <v>0</v>
      </c>
    </row>
    <row r="173" spans="1:4" x14ac:dyDescent="0.25">
      <c r="A173" s="5">
        <v>43453</v>
      </c>
      <c r="B173" s="3"/>
      <c r="C173" s="9">
        <f>Comptes[[#This Row],[€]]*(1+VLOOKUP(EOMONTH(Comptes[[#This Row],[Jour]],-1)+1,Taux[],2,FALSE))-Comptes[[#This Row],[€]]</f>
        <v>0</v>
      </c>
      <c r="D173">
        <f>Comptes[[#This Row],[€]]-Comptes[[#This Row],[Charge]]</f>
        <v>0</v>
      </c>
    </row>
    <row r="174" spans="1:4" x14ac:dyDescent="0.25">
      <c r="A174" s="5">
        <v>43454</v>
      </c>
      <c r="B174" s="3"/>
      <c r="C174" s="9">
        <f>Comptes[[#This Row],[€]]*(1+VLOOKUP(EOMONTH(Comptes[[#This Row],[Jour]],-1)+1,Taux[],2,FALSE))-Comptes[[#This Row],[€]]</f>
        <v>0</v>
      </c>
      <c r="D174">
        <f>Comptes[[#This Row],[€]]-Comptes[[#This Row],[Charge]]</f>
        <v>0</v>
      </c>
    </row>
    <row r="175" spans="1:4" x14ac:dyDescent="0.25">
      <c r="A175" s="5">
        <v>43455</v>
      </c>
      <c r="B175" s="3"/>
      <c r="C175" s="9">
        <f>Comptes[[#This Row],[€]]*(1+VLOOKUP(EOMONTH(Comptes[[#This Row],[Jour]],-1)+1,Taux[],2,FALSE))-Comptes[[#This Row],[€]]</f>
        <v>0</v>
      </c>
      <c r="D175">
        <f>Comptes[[#This Row],[€]]-Comptes[[#This Row],[Charge]]</f>
        <v>0</v>
      </c>
    </row>
    <row r="176" spans="1:4" x14ac:dyDescent="0.25">
      <c r="A176" s="5">
        <v>43456</v>
      </c>
      <c r="B176" s="3"/>
      <c r="C176" s="9">
        <f>Comptes[[#This Row],[€]]*(1+VLOOKUP(EOMONTH(Comptes[[#This Row],[Jour]],-1)+1,Taux[],2,FALSE))-Comptes[[#This Row],[€]]</f>
        <v>0</v>
      </c>
      <c r="D176">
        <f>Comptes[[#This Row],[€]]-Comptes[[#This Row],[Charge]]</f>
        <v>0</v>
      </c>
    </row>
    <row r="177" spans="1:4" x14ac:dyDescent="0.25">
      <c r="A177" s="5">
        <v>43457</v>
      </c>
      <c r="B177" s="3"/>
      <c r="C177" s="9">
        <f>Comptes[[#This Row],[€]]*(1+VLOOKUP(EOMONTH(Comptes[[#This Row],[Jour]],-1)+1,Taux[],2,FALSE))-Comptes[[#This Row],[€]]</f>
        <v>0</v>
      </c>
      <c r="D177">
        <f>Comptes[[#This Row],[€]]-Comptes[[#This Row],[Charge]]</f>
        <v>0</v>
      </c>
    </row>
    <row r="178" spans="1:4" x14ac:dyDescent="0.25">
      <c r="A178" s="5">
        <v>43458</v>
      </c>
      <c r="B178" s="3"/>
      <c r="C178" s="9">
        <f>Comptes[[#This Row],[€]]*(1+VLOOKUP(EOMONTH(Comptes[[#This Row],[Jour]],-1)+1,Taux[],2,FALSE))-Comptes[[#This Row],[€]]</f>
        <v>0</v>
      </c>
      <c r="D178">
        <f>Comptes[[#This Row],[€]]-Comptes[[#This Row],[Charge]]</f>
        <v>0</v>
      </c>
    </row>
    <row r="179" spans="1:4" x14ac:dyDescent="0.25">
      <c r="A179" s="5">
        <v>43459</v>
      </c>
      <c r="B179" s="3"/>
      <c r="C179" s="9">
        <f>Comptes[[#This Row],[€]]*(1+VLOOKUP(EOMONTH(Comptes[[#This Row],[Jour]],-1)+1,Taux[],2,FALSE))-Comptes[[#This Row],[€]]</f>
        <v>0</v>
      </c>
      <c r="D179">
        <f>Comptes[[#This Row],[€]]-Comptes[[#This Row],[Charge]]</f>
        <v>0</v>
      </c>
    </row>
    <row r="180" spans="1:4" x14ac:dyDescent="0.25">
      <c r="A180" s="5">
        <v>43460</v>
      </c>
      <c r="B180" s="3"/>
      <c r="C180" s="9">
        <f>Comptes[[#This Row],[€]]*(1+VLOOKUP(EOMONTH(Comptes[[#This Row],[Jour]],-1)+1,Taux[],2,FALSE))-Comptes[[#This Row],[€]]</f>
        <v>0</v>
      </c>
      <c r="D180">
        <f>Comptes[[#This Row],[€]]-Comptes[[#This Row],[Charge]]</f>
        <v>0</v>
      </c>
    </row>
    <row r="181" spans="1:4" x14ac:dyDescent="0.25">
      <c r="A181" s="5">
        <v>43461</v>
      </c>
      <c r="B181" s="3"/>
      <c r="C181" s="9">
        <f>Comptes[[#This Row],[€]]*(1+VLOOKUP(EOMONTH(Comptes[[#This Row],[Jour]],-1)+1,Taux[],2,FALSE))-Comptes[[#This Row],[€]]</f>
        <v>0</v>
      </c>
      <c r="D181">
        <f>Comptes[[#This Row],[€]]-Comptes[[#This Row],[Charge]]</f>
        <v>0</v>
      </c>
    </row>
    <row r="182" spans="1:4" x14ac:dyDescent="0.25">
      <c r="A182" s="5">
        <v>43462</v>
      </c>
      <c r="B182" s="3"/>
      <c r="C182" s="9">
        <f>Comptes[[#This Row],[€]]*(1+VLOOKUP(EOMONTH(Comptes[[#This Row],[Jour]],-1)+1,Taux[],2,FALSE))-Comptes[[#This Row],[€]]</f>
        <v>0</v>
      </c>
      <c r="D182">
        <f>Comptes[[#This Row],[€]]-Comptes[[#This Row],[Charge]]</f>
        <v>0</v>
      </c>
    </row>
    <row r="183" spans="1:4" x14ac:dyDescent="0.25">
      <c r="A183" s="5">
        <v>43463</v>
      </c>
      <c r="B183" s="3"/>
      <c r="C183" s="9">
        <f>Comptes[[#This Row],[€]]*(1+VLOOKUP(EOMONTH(Comptes[[#This Row],[Jour]],-1)+1,Taux[],2,FALSE))-Comptes[[#This Row],[€]]</f>
        <v>0</v>
      </c>
      <c r="D183">
        <f>Comptes[[#This Row],[€]]-Comptes[[#This Row],[Charge]]</f>
        <v>0</v>
      </c>
    </row>
    <row r="184" spans="1:4" x14ac:dyDescent="0.25">
      <c r="A184" s="5">
        <v>43464</v>
      </c>
      <c r="B184" s="3"/>
      <c r="C184" s="9">
        <f>Comptes[[#This Row],[€]]*(1+VLOOKUP(EOMONTH(Comptes[[#This Row],[Jour]],-1)+1,Taux[],2,FALSE))-Comptes[[#This Row],[€]]</f>
        <v>0</v>
      </c>
      <c r="D184">
        <f>Comptes[[#This Row],[€]]-Comptes[[#This Row],[Charge]]</f>
        <v>0</v>
      </c>
    </row>
    <row r="185" spans="1:4" x14ac:dyDescent="0.25">
      <c r="A185" s="5">
        <v>43465</v>
      </c>
      <c r="B185" s="3"/>
      <c r="C185" s="9">
        <f>Comptes[[#This Row],[€]]*(1+VLOOKUP(EOMONTH(Comptes[[#This Row],[Jour]],-1)+1,Taux[],2,FALSE))-Comptes[[#This Row],[€]]</f>
        <v>0</v>
      </c>
      <c r="D185">
        <f>Comptes[[#This Row],[€]]-Comptes[[#This Row],[Charge]]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1"/>
  <sheetViews>
    <sheetView tabSelected="1" workbookViewId="0">
      <selection activeCell="B15" sqref="B15"/>
    </sheetView>
  </sheetViews>
  <sheetFormatPr baseColWidth="10" defaultColWidth="8.85546875" defaultRowHeight="15" x14ac:dyDescent="0.25"/>
  <cols>
    <col min="1" max="1" width="21" bestFit="1" customWidth="1"/>
    <col min="2" max="2" width="12.42578125" bestFit="1" customWidth="1"/>
    <col min="3" max="3" width="17.140625" bestFit="1" customWidth="1"/>
    <col min="4" max="4" width="14.5703125" bestFit="1" customWidth="1"/>
  </cols>
  <sheetData>
    <row r="3" spans="1:4" x14ac:dyDescent="0.25">
      <c r="A3" s="11" t="s">
        <v>6</v>
      </c>
      <c r="B3" t="s">
        <v>8</v>
      </c>
      <c r="C3" t="s">
        <v>9</v>
      </c>
      <c r="D3" t="s">
        <v>10</v>
      </c>
    </row>
    <row r="4" spans="1:4" x14ac:dyDescent="0.25">
      <c r="A4" s="12" t="s">
        <v>11</v>
      </c>
      <c r="B4" s="10"/>
      <c r="C4" s="10"/>
      <c r="D4" s="10"/>
    </row>
    <row r="5" spans="1:4" x14ac:dyDescent="0.25">
      <c r="A5" s="13" t="s">
        <v>12</v>
      </c>
      <c r="B5" s="10">
        <v>21</v>
      </c>
      <c r="C5" s="10">
        <v>145.74999999999991</v>
      </c>
      <c r="D5" s="10">
        <v>2504.25</v>
      </c>
    </row>
    <row r="6" spans="1:4" x14ac:dyDescent="0.25">
      <c r="A6" s="13" t="s">
        <v>13</v>
      </c>
      <c r="B6" s="10">
        <v>13</v>
      </c>
      <c r="C6" s="10">
        <v>111.64999999999993</v>
      </c>
      <c r="D6" s="10">
        <v>1918.3500000000004</v>
      </c>
    </row>
    <row r="7" spans="1:4" x14ac:dyDescent="0.25">
      <c r="A7" s="13" t="s">
        <v>14</v>
      </c>
      <c r="B7" s="10">
        <v>17</v>
      </c>
      <c r="C7" s="10">
        <v>134.19999999999993</v>
      </c>
      <c r="D7" s="10">
        <v>2305.7999999999997</v>
      </c>
    </row>
    <row r="8" spans="1:4" x14ac:dyDescent="0.25">
      <c r="A8" s="13" t="s">
        <v>15</v>
      </c>
      <c r="B8" s="10">
        <v>9</v>
      </c>
      <c r="C8" s="10">
        <v>62.69999999999996</v>
      </c>
      <c r="D8" s="10">
        <v>1077.3</v>
      </c>
    </row>
    <row r="9" spans="1:4" x14ac:dyDescent="0.25">
      <c r="A9" s="13" t="s">
        <v>16</v>
      </c>
      <c r="B9" s="10"/>
      <c r="C9" s="10">
        <v>0</v>
      </c>
      <c r="D9" s="10">
        <v>0</v>
      </c>
    </row>
    <row r="10" spans="1:4" x14ac:dyDescent="0.25">
      <c r="A10" s="13" t="s">
        <v>17</v>
      </c>
      <c r="B10" s="10"/>
      <c r="C10" s="10">
        <v>0</v>
      </c>
      <c r="D10" s="10">
        <v>0</v>
      </c>
    </row>
    <row r="11" spans="1:4" x14ac:dyDescent="0.25">
      <c r="A11" s="12" t="s">
        <v>7</v>
      </c>
      <c r="B11" s="10">
        <v>60</v>
      </c>
      <c r="C11" s="10">
        <v>454.29999999999961</v>
      </c>
      <c r="D11" s="10">
        <v>7805.7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Taux</vt:lpstr>
      <vt:lpstr>Comptes</vt:lpstr>
      <vt:lpstr>BIlan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Micot, Nicolas            UTC CCS</cp:lastModifiedBy>
  <dcterms:created xsi:type="dcterms:W3CDTF">2018-10-05T08:54:51Z</dcterms:created>
  <dcterms:modified xsi:type="dcterms:W3CDTF">2018-10-11T08:03:09Z</dcterms:modified>
</cp:coreProperties>
</file>