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160" windowHeight="8760"/>
  </bookViews>
  <sheets>
    <sheet name="Horaires" sheetId="1" r:id="rId1"/>
  </sheets>
  <definedNames>
    <definedName name="_xlnm._FilterDatabase" localSheetId="0" hidden="1">Horaires!$A$6:$V$91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91" i="1" l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R8" i="1" l="1"/>
  <c r="S8" i="1" s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M90" i="1" l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91" i="1"/>
  <c r="L90" i="1"/>
  <c r="N90" i="1" s="1"/>
  <c r="L89" i="1"/>
  <c r="N89" i="1" s="1"/>
  <c r="L88" i="1"/>
  <c r="N88" i="1" s="1"/>
  <c r="L87" i="1"/>
  <c r="N87" i="1" s="1"/>
  <c r="L86" i="1"/>
  <c r="N86" i="1" s="1"/>
  <c r="L85" i="1"/>
  <c r="N85" i="1" s="1"/>
  <c r="L84" i="1"/>
  <c r="N84" i="1" s="1"/>
  <c r="L83" i="1"/>
  <c r="N83" i="1" s="1"/>
  <c r="L82" i="1"/>
  <c r="N82" i="1" s="1"/>
  <c r="L81" i="1"/>
  <c r="N81" i="1" s="1"/>
  <c r="L80" i="1"/>
  <c r="N80" i="1" s="1"/>
  <c r="L79" i="1"/>
  <c r="N79" i="1" s="1"/>
  <c r="L78" i="1"/>
  <c r="N78" i="1" s="1"/>
  <c r="L77" i="1"/>
  <c r="N77" i="1" s="1"/>
  <c r="L76" i="1"/>
  <c r="N76" i="1" s="1"/>
  <c r="L75" i="1"/>
  <c r="N75" i="1" s="1"/>
  <c r="L74" i="1"/>
  <c r="N74" i="1" s="1"/>
  <c r="L73" i="1"/>
  <c r="N73" i="1" s="1"/>
  <c r="L72" i="1"/>
  <c r="N72" i="1" s="1"/>
  <c r="L71" i="1"/>
  <c r="N71" i="1" s="1"/>
  <c r="L70" i="1"/>
  <c r="N70" i="1" s="1"/>
  <c r="L69" i="1"/>
  <c r="N69" i="1" s="1"/>
  <c r="L68" i="1"/>
  <c r="N68" i="1" s="1"/>
  <c r="L67" i="1"/>
  <c r="N67" i="1" s="1"/>
  <c r="L66" i="1"/>
  <c r="N66" i="1" s="1"/>
  <c r="L65" i="1"/>
  <c r="N65" i="1" s="1"/>
  <c r="L64" i="1"/>
  <c r="N64" i="1" s="1"/>
  <c r="L63" i="1"/>
  <c r="N63" i="1" s="1"/>
  <c r="L62" i="1"/>
  <c r="N62" i="1" s="1"/>
  <c r="L61" i="1"/>
  <c r="N61" i="1" s="1"/>
  <c r="L60" i="1"/>
  <c r="N60" i="1" s="1"/>
  <c r="L59" i="1"/>
  <c r="N59" i="1" s="1"/>
  <c r="L58" i="1"/>
  <c r="N58" i="1" s="1"/>
  <c r="L57" i="1"/>
  <c r="N57" i="1" s="1"/>
  <c r="L56" i="1"/>
  <c r="N56" i="1" s="1"/>
  <c r="L55" i="1"/>
  <c r="N55" i="1" s="1"/>
  <c r="L54" i="1"/>
  <c r="N54" i="1" s="1"/>
  <c r="L53" i="1"/>
  <c r="N53" i="1" s="1"/>
  <c r="L52" i="1"/>
  <c r="N52" i="1" s="1"/>
  <c r="L51" i="1"/>
  <c r="N51" i="1" s="1"/>
  <c r="L50" i="1"/>
  <c r="N50" i="1" s="1"/>
  <c r="L49" i="1"/>
  <c r="N49" i="1" s="1"/>
  <c r="L48" i="1"/>
  <c r="N48" i="1" s="1"/>
  <c r="L47" i="1"/>
  <c r="N47" i="1" s="1"/>
  <c r="L46" i="1"/>
  <c r="N46" i="1" s="1"/>
  <c r="L45" i="1"/>
  <c r="N45" i="1" s="1"/>
  <c r="L44" i="1"/>
  <c r="N44" i="1" s="1"/>
  <c r="L43" i="1"/>
  <c r="N43" i="1" s="1"/>
  <c r="L42" i="1"/>
  <c r="N42" i="1" s="1"/>
  <c r="L41" i="1"/>
  <c r="N41" i="1" s="1"/>
  <c r="L40" i="1"/>
  <c r="N40" i="1" s="1"/>
  <c r="L39" i="1"/>
  <c r="N39" i="1" s="1"/>
  <c r="L38" i="1"/>
  <c r="N38" i="1" s="1"/>
  <c r="L37" i="1"/>
  <c r="N37" i="1" s="1"/>
  <c r="L36" i="1"/>
  <c r="N36" i="1" s="1"/>
  <c r="L35" i="1"/>
  <c r="N35" i="1" s="1"/>
  <c r="L34" i="1"/>
  <c r="N34" i="1" s="1"/>
  <c r="L33" i="1"/>
  <c r="N33" i="1" s="1"/>
  <c r="L32" i="1"/>
  <c r="N32" i="1" s="1"/>
  <c r="L31" i="1"/>
  <c r="N31" i="1" s="1"/>
  <c r="L30" i="1"/>
  <c r="N30" i="1" s="1"/>
  <c r="L29" i="1"/>
  <c r="N29" i="1" s="1"/>
  <c r="L28" i="1"/>
  <c r="N28" i="1" s="1"/>
  <c r="L27" i="1"/>
  <c r="N27" i="1" s="1"/>
  <c r="L26" i="1"/>
  <c r="N26" i="1" s="1"/>
  <c r="L25" i="1"/>
  <c r="N25" i="1" s="1"/>
  <c r="L24" i="1"/>
  <c r="N24" i="1" s="1"/>
  <c r="L23" i="1"/>
  <c r="N23" i="1" s="1"/>
  <c r="L22" i="1"/>
  <c r="N22" i="1" s="1"/>
  <c r="L21" i="1"/>
  <c r="N21" i="1" s="1"/>
  <c r="L20" i="1"/>
  <c r="N20" i="1" s="1"/>
  <c r="L19" i="1"/>
  <c r="N19" i="1" s="1"/>
  <c r="L18" i="1"/>
  <c r="N18" i="1" s="1"/>
  <c r="L17" i="1"/>
  <c r="N17" i="1" s="1"/>
  <c r="L16" i="1"/>
  <c r="N16" i="1" s="1"/>
  <c r="L15" i="1"/>
  <c r="N15" i="1" s="1"/>
  <c r="L14" i="1"/>
  <c r="N14" i="1" s="1"/>
  <c r="L13" i="1"/>
  <c r="N13" i="1" s="1"/>
  <c r="L12" i="1"/>
  <c r="N12" i="1" s="1"/>
  <c r="L11" i="1"/>
  <c r="N11" i="1" s="1"/>
  <c r="L10" i="1"/>
  <c r="N10" i="1" s="1"/>
  <c r="L9" i="1"/>
  <c r="N9" i="1" s="1"/>
  <c r="L8" i="1"/>
  <c r="N8" i="1" s="1"/>
  <c r="L7" i="1"/>
  <c r="N7" i="1" s="1"/>
  <c r="L91" i="1"/>
  <c r="N91" i="1" s="1"/>
  <c r="H90" i="1" l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H91" i="1"/>
  <c r="G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91" i="1"/>
  <c r="I13" i="1" l="1"/>
  <c r="I21" i="1"/>
  <c r="R21" i="1" s="1"/>
  <c r="S21" i="1" s="1"/>
  <c r="V21" i="1" s="1"/>
  <c r="I25" i="1"/>
  <c r="I33" i="1"/>
  <c r="I37" i="1"/>
  <c r="I41" i="1"/>
  <c r="J41" i="1" s="1"/>
  <c r="I45" i="1"/>
  <c r="I49" i="1"/>
  <c r="J49" i="1" s="1"/>
  <c r="I53" i="1"/>
  <c r="I57" i="1"/>
  <c r="I61" i="1"/>
  <c r="I65" i="1"/>
  <c r="J65" i="1" s="1"/>
  <c r="I69" i="1"/>
  <c r="I73" i="1"/>
  <c r="J73" i="1" s="1"/>
  <c r="I77" i="1"/>
  <c r="I81" i="1"/>
  <c r="J81" i="1" s="1"/>
  <c r="I85" i="1"/>
  <c r="I89" i="1"/>
  <c r="J89" i="1" s="1"/>
  <c r="I9" i="1"/>
  <c r="I17" i="1"/>
  <c r="I29" i="1"/>
  <c r="I7" i="1"/>
  <c r="J7" i="1" s="1"/>
  <c r="I11" i="1"/>
  <c r="I15" i="1"/>
  <c r="I19" i="1"/>
  <c r="I23" i="1"/>
  <c r="I27" i="1"/>
  <c r="I31" i="1"/>
  <c r="R31" i="1" s="1"/>
  <c r="S31" i="1" s="1"/>
  <c r="V31" i="1" s="1"/>
  <c r="I35" i="1"/>
  <c r="J35" i="1" s="1"/>
  <c r="I39" i="1"/>
  <c r="R40" i="1" s="1"/>
  <c r="S40" i="1" s="1"/>
  <c r="V40" i="1" s="1"/>
  <c r="I43" i="1"/>
  <c r="I47" i="1"/>
  <c r="I51" i="1"/>
  <c r="I55" i="1"/>
  <c r="R55" i="1" s="1"/>
  <c r="S55" i="1" s="1"/>
  <c r="V55" i="1" s="1"/>
  <c r="I59" i="1"/>
  <c r="I63" i="1"/>
  <c r="R64" i="1" s="1"/>
  <c r="S64" i="1" s="1"/>
  <c r="V64" i="1" s="1"/>
  <c r="I67" i="1"/>
  <c r="I71" i="1"/>
  <c r="R72" i="1" s="1"/>
  <c r="S72" i="1" s="1"/>
  <c r="V72" i="1" s="1"/>
  <c r="I75" i="1"/>
  <c r="I79" i="1"/>
  <c r="J79" i="1" s="1"/>
  <c r="I83" i="1"/>
  <c r="I87" i="1"/>
  <c r="J87" i="1" s="1"/>
  <c r="I8" i="1"/>
  <c r="J8" i="1" s="1"/>
  <c r="I12" i="1"/>
  <c r="R12" i="1" s="1"/>
  <c r="S12" i="1" s="1"/>
  <c r="V12" i="1" s="1"/>
  <c r="I16" i="1"/>
  <c r="J16" i="1" s="1"/>
  <c r="I20" i="1"/>
  <c r="I24" i="1"/>
  <c r="R25" i="1" s="1"/>
  <c r="S25" i="1" s="1"/>
  <c r="V25" i="1" s="1"/>
  <c r="I28" i="1"/>
  <c r="J28" i="1" s="1"/>
  <c r="I32" i="1"/>
  <c r="I36" i="1"/>
  <c r="R37" i="1" s="1"/>
  <c r="S37" i="1" s="1"/>
  <c r="V37" i="1" s="1"/>
  <c r="I40" i="1"/>
  <c r="J40" i="1" s="1"/>
  <c r="I44" i="1"/>
  <c r="R44" i="1" s="1"/>
  <c r="S44" i="1" s="1"/>
  <c r="V44" i="1" s="1"/>
  <c r="I48" i="1"/>
  <c r="I52" i="1"/>
  <c r="I56" i="1"/>
  <c r="I60" i="1"/>
  <c r="R60" i="1" s="1"/>
  <c r="S60" i="1" s="1"/>
  <c r="V60" i="1" s="1"/>
  <c r="I64" i="1"/>
  <c r="J64" i="1" s="1"/>
  <c r="I68" i="1"/>
  <c r="J68" i="1" s="1"/>
  <c r="I72" i="1"/>
  <c r="I76" i="1"/>
  <c r="R76" i="1" s="1"/>
  <c r="S76" i="1" s="1"/>
  <c r="V76" i="1" s="1"/>
  <c r="I80" i="1"/>
  <c r="I84" i="1"/>
  <c r="I88" i="1"/>
  <c r="J88" i="1" s="1"/>
  <c r="R16" i="1"/>
  <c r="S16" i="1" s="1"/>
  <c r="V16" i="1" s="1"/>
  <c r="R28" i="1"/>
  <c r="S28" i="1" s="1"/>
  <c r="V28" i="1" s="1"/>
  <c r="J52" i="1"/>
  <c r="J76" i="1"/>
  <c r="R88" i="1"/>
  <c r="S88" i="1" s="1"/>
  <c r="V88" i="1" s="1"/>
  <c r="J9" i="1"/>
  <c r="J17" i="1"/>
  <c r="J25" i="1"/>
  <c r="J33" i="1"/>
  <c r="J37" i="1"/>
  <c r="J45" i="1"/>
  <c r="R53" i="1"/>
  <c r="S53" i="1" s="1"/>
  <c r="V53" i="1" s="1"/>
  <c r="J53" i="1"/>
  <c r="J57" i="1"/>
  <c r="J61" i="1"/>
  <c r="R65" i="1"/>
  <c r="S65" i="1" s="1"/>
  <c r="V65" i="1" s="1"/>
  <c r="R69" i="1"/>
  <c r="S69" i="1" s="1"/>
  <c r="V69" i="1" s="1"/>
  <c r="J69" i="1"/>
  <c r="R73" i="1"/>
  <c r="S73" i="1" s="1"/>
  <c r="V73" i="1" s="1"/>
  <c r="R77" i="1"/>
  <c r="S77" i="1" s="1"/>
  <c r="V77" i="1" s="1"/>
  <c r="J77" i="1"/>
  <c r="R81" i="1"/>
  <c r="S81" i="1" s="1"/>
  <c r="V81" i="1" s="1"/>
  <c r="R85" i="1"/>
  <c r="S85" i="1" s="1"/>
  <c r="V85" i="1" s="1"/>
  <c r="J85" i="1"/>
  <c r="R89" i="1"/>
  <c r="S89" i="1" s="1"/>
  <c r="V89" i="1" s="1"/>
  <c r="J12" i="1"/>
  <c r="J20" i="1"/>
  <c r="J32" i="1"/>
  <c r="J44" i="1"/>
  <c r="R45" i="1" s="1"/>
  <c r="S45" i="1" s="1"/>
  <c r="V45" i="1" s="1"/>
  <c r="J60" i="1"/>
  <c r="R61" i="1" s="1"/>
  <c r="S61" i="1" s="1"/>
  <c r="V61" i="1" s="1"/>
  <c r="J72" i="1"/>
  <c r="J84" i="1"/>
  <c r="J13" i="1"/>
  <c r="J21" i="1"/>
  <c r="J29" i="1"/>
  <c r="I91" i="1"/>
  <c r="I10" i="1"/>
  <c r="I14" i="1"/>
  <c r="I18" i="1"/>
  <c r="R19" i="1" s="1"/>
  <c r="S19" i="1" s="1"/>
  <c r="V19" i="1" s="1"/>
  <c r="I22" i="1"/>
  <c r="I26" i="1"/>
  <c r="I30" i="1"/>
  <c r="I34" i="1"/>
  <c r="I38" i="1"/>
  <c r="I42" i="1"/>
  <c r="I46" i="1"/>
  <c r="I50" i="1"/>
  <c r="R51" i="1" s="1"/>
  <c r="S51" i="1" s="1"/>
  <c r="V51" i="1" s="1"/>
  <c r="I54" i="1"/>
  <c r="I58" i="1"/>
  <c r="I62" i="1"/>
  <c r="I66" i="1"/>
  <c r="I70" i="1"/>
  <c r="I74" i="1"/>
  <c r="I78" i="1"/>
  <c r="I82" i="1"/>
  <c r="I86" i="1"/>
  <c r="I90" i="1"/>
  <c r="J24" i="1"/>
  <c r="R24" i="1"/>
  <c r="S24" i="1" s="1"/>
  <c r="V24" i="1" s="1"/>
  <c r="J48" i="1"/>
  <c r="J56" i="1"/>
  <c r="R56" i="1"/>
  <c r="S56" i="1" s="1"/>
  <c r="V56" i="1" s="1"/>
  <c r="J80" i="1"/>
  <c r="J11" i="1"/>
  <c r="J15" i="1"/>
  <c r="J23" i="1"/>
  <c r="J27" i="1"/>
  <c r="J31" i="1"/>
  <c r="J39" i="1"/>
  <c r="J43" i="1"/>
  <c r="J47" i="1"/>
  <c r="J55" i="1"/>
  <c r="J59" i="1"/>
  <c r="J67" i="1"/>
  <c r="J75" i="1"/>
  <c r="R83" i="1"/>
  <c r="S83" i="1" s="1"/>
  <c r="V83" i="1" s="1"/>
  <c r="J71" i="1" l="1"/>
  <c r="R57" i="1"/>
  <c r="S57" i="1" s="1"/>
  <c r="V57" i="1" s="1"/>
  <c r="R63" i="1"/>
  <c r="S63" i="1" s="1"/>
  <c r="V63" i="1" s="1"/>
  <c r="R47" i="1"/>
  <c r="S47" i="1" s="1"/>
  <c r="V47" i="1" s="1"/>
  <c r="R15" i="1"/>
  <c r="S15" i="1" s="1"/>
  <c r="V15" i="1" s="1"/>
  <c r="R29" i="1"/>
  <c r="S29" i="1" s="1"/>
  <c r="V29" i="1" s="1"/>
  <c r="R13" i="1"/>
  <c r="S13" i="1" s="1"/>
  <c r="V13" i="1" s="1"/>
  <c r="J63" i="1"/>
  <c r="J36" i="1"/>
  <c r="R39" i="1"/>
  <c r="S39" i="1" s="1"/>
  <c r="V39" i="1" s="1"/>
  <c r="R80" i="1"/>
  <c r="S80" i="1" s="1"/>
  <c r="V80" i="1" s="1"/>
  <c r="R48" i="1"/>
  <c r="S48" i="1" s="1"/>
  <c r="V48" i="1" s="1"/>
  <c r="R33" i="1"/>
  <c r="S33" i="1" s="1"/>
  <c r="V33" i="1" s="1"/>
  <c r="R84" i="1"/>
  <c r="S84" i="1" s="1"/>
  <c r="V84" i="1" s="1"/>
  <c r="R68" i="1"/>
  <c r="S68" i="1" s="1"/>
  <c r="V68" i="1" s="1"/>
  <c r="R20" i="1"/>
  <c r="S20" i="1" s="1"/>
  <c r="V20" i="1" s="1"/>
  <c r="J83" i="1"/>
  <c r="R67" i="1"/>
  <c r="S67" i="1" s="1"/>
  <c r="V67" i="1" s="1"/>
  <c r="J51" i="1"/>
  <c r="R52" i="1" s="1"/>
  <c r="S52" i="1" s="1"/>
  <c r="V52" i="1" s="1"/>
  <c r="J19" i="1"/>
  <c r="R36" i="1"/>
  <c r="S36" i="1" s="1"/>
  <c r="V36" i="1" s="1"/>
  <c r="R32" i="1"/>
  <c r="S32" i="1" s="1"/>
  <c r="V32" i="1" s="1"/>
  <c r="R41" i="1"/>
  <c r="S41" i="1" s="1"/>
  <c r="V41" i="1" s="1"/>
  <c r="R17" i="1"/>
  <c r="S17" i="1" s="1"/>
  <c r="V17" i="1" s="1"/>
  <c r="R49" i="1"/>
  <c r="S49" i="1" s="1"/>
  <c r="V49" i="1" s="1"/>
  <c r="J74" i="1"/>
  <c r="R74" i="1"/>
  <c r="S74" i="1" s="1"/>
  <c r="V74" i="1" s="1"/>
  <c r="J58" i="1"/>
  <c r="R58" i="1"/>
  <c r="S58" i="1" s="1"/>
  <c r="V58" i="1" s="1"/>
  <c r="J26" i="1"/>
  <c r="R26" i="1"/>
  <c r="S26" i="1" s="1"/>
  <c r="V26" i="1" s="1"/>
  <c r="J10" i="1"/>
  <c r="R10" i="1"/>
  <c r="S10" i="1" s="1"/>
  <c r="V10" i="1" s="1"/>
  <c r="J86" i="1"/>
  <c r="R87" i="1" s="1"/>
  <c r="S87" i="1" s="1"/>
  <c r="V87" i="1" s="1"/>
  <c r="R86" i="1"/>
  <c r="S86" i="1" s="1"/>
  <c r="V86" i="1" s="1"/>
  <c r="J70" i="1"/>
  <c r="R71" i="1" s="1"/>
  <c r="S71" i="1" s="1"/>
  <c r="V71" i="1" s="1"/>
  <c r="R70" i="1"/>
  <c r="S70" i="1" s="1"/>
  <c r="V70" i="1" s="1"/>
  <c r="J54" i="1"/>
  <c r="R54" i="1"/>
  <c r="S54" i="1" s="1"/>
  <c r="V54" i="1" s="1"/>
  <c r="J38" i="1"/>
  <c r="R38" i="1"/>
  <c r="S38" i="1" s="1"/>
  <c r="V38" i="1" s="1"/>
  <c r="J22" i="1"/>
  <c r="R23" i="1" s="1"/>
  <c r="S23" i="1" s="1"/>
  <c r="V23" i="1" s="1"/>
  <c r="R22" i="1"/>
  <c r="S22" i="1" s="1"/>
  <c r="V22" i="1" s="1"/>
  <c r="J91" i="1"/>
  <c r="R91" i="1"/>
  <c r="S91" i="1" s="1"/>
  <c r="V91" i="1" s="1"/>
  <c r="O9" i="1"/>
  <c r="R9" i="1"/>
  <c r="S9" i="1" s="1"/>
  <c r="J90" i="1"/>
  <c r="R90" i="1"/>
  <c r="S90" i="1" s="1"/>
  <c r="V90" i="1" s="1"/>
  <c r="J42" i="1"/>
  <c r="R42" i="1"/>
  <c r="S42" i="1" s="1"/>
  <c r="V42" i="1" s="1"/>
  <c r="R59" i="1"/>
  <c r="S59" i="1" s="1"/>
  <c r="V59" i="1" s="1"/>
  <c r="R27" i="1"/>
  <c r="S27" i="1" s="1"/>
  <c r="V27" i="1" s="1"/>
  <c r="R11" i="1"/>
  <c r="S11" i="1" s="1"/>
  <c r="V11" i="1" s="1"/>
  <c r="J82" i="1"/>
  <c r="R82" i="1"/>
  <c r="S82" i="1" s="1"/>
  <c r="V82" i="1" s="1"/>
  <c r="J66" i="1"/>
  <c r="R66" i="1"/>
  <c r="S66" i="1" s="1"/>
  <c r="V66" i="1" s="1"/>
  <c r="J50" i="1"/>
  <c r="R50" i="1"/>
  <c r="S50" i="1" s="1"/>
  <c r="V50" i="1" s="1"/>
  <c r="J34" i="1"/>
  <c r="R35" i="1" s="1"/>
  <c r="S35" i="1" s="1"/>
  <c r="V35" i="1" s="1"/>
  <c r="R34" i="1"/>
  <c r="S34" i="1" s="1"/>
  <c r="V34" i="1" s="1"/>
  <c r="J18" i="1"/>
  <c r="R18" i="1"/>
  <c r="S18" i="1" s="1"/>
  <c r="V18" i="1" s="1"/>
  <c r="R75" i="1"/>
  <c r="S75" i="1" s="1"/>
  <c r="V75" i="1" s="1"/>
  <c r="R43" i="1"/>
  <c r="S43" i="1" s="1"/>
  <c r="V43" i="1" s="1"/>
  <c r="J78" i="1"/>
  <c r="R79" i="1" s="1"/>
  <c r="S79" i="1" s="1"/>
  <c r="V79" i="1" s="1"/>
  <c r="R78" i="1"/>
  <c r="S78" i="1" s="1"/>
  <c r="V78" i="1" s="1"/>
  <c r="J62" i="1"/>
  <c r="R62" i="1"/>
  <c r="S62" i="1" s="1"/>
  <c r="V62" i="1" s="1"/>
  <c r="J46" i="1"/>
  <c r="R46" i="1"/>
  <c r="S46" i="1" s="1"/>
  <c r="V46" i="1" s="1"/>
  <c r="J30" i="1"/>
  <c r="R30" i="1"/>
  <c r="S30" i="1" s="1"/>
  <c r="V30" i="1" s="1"/>
  <c r="J14" i="1"/>
  <c r="R14" i="1"/>
  <c r="S14" i="1" s="1"/>
  <c r="V14" i="1" s="1"/>
  <c r="V9" i="1" l="1"/>
  <c r="V8" i="1"/>
  <c r="U8" i="1"/>
</calcChain>
</file>

<file path=xl/sharedStrings.xml><?xml version="1.0" encoding="utf-8"?>
<sst xmlns="http://schemas.openxmlformats.org/spreadsheetml/2006/main" count="199" uniqueCount="27">
  <si>
    <t>date et heure BP</t>
  </si>
  <si>
    <t>Cde no</t>
  </si>
  <si>
    <t>Auteur BP</t>
  </si>
  <si>
    <t>Nb lignes</t>
  </si>
  <si>
    <t>PC</t>
  </si>
  <si>
    <t>Contrôle des heures passées sur préparation commande</t>
  </si>
  <si>
    <t xml:space="preserve"> N° Jour</t>
  </si>
  <si>
    <t>Mois</t>
  </si>
  <si>
    <t>Jour</t>
  </si>
  <si>
    <t>Heures</t>
  </si>
  <si>
    <t>Minutes</t>
  </si>
  <si>
    <t>AM / PM</t>
  </si>
  <si>
    <t>Ecart H</t>
  </si>
  <si>
    <t>Nom H</t>
  </si>
  <si>
    <t>Ecart M theo</t>
  </si>
  <si>
    <t>Nom M</t>
  </si>
  <si>
    <t>Temps passé</t>
  </si>
  <si>
    <t>Temps passé converti</t>
  </si>
  <si>
    <t>Date</t>
  </si>
  <si>
    <t>Année</t>
  </si>
  <si>
    <t>Horaires</t>
  </si>
  <si>
    <t>H</t>
  </si>
  <si>
    <t>m</t>
  </si>
  <si>
    <t>Min en heures</t>
  </si>
  <si>
    <t>Ecart M</t>
  </si>
  <si>
    <t>n jour sem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</si>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</sst>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h:mm:ss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22" fontId="0" fillId="0" borderId="2" xfId="0" applyNumberFormat="1" applyBorder="1" applyAlignment="1">
      <alignment horizontal="center"/>
    </xf>
    <xf numFmtId="22" fontId="0" fillId="0" borderId="3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21" fontId="0" fillId="2" borderId="2" xfId="0" applyNumberFormat="1" applyFill="1" applyBorder="1" applyAlignment="1">
      <alignment horizontal="center"/>
    </xf>
    <xf numFmtId="21" fontId="0" fillId="2" borderId="3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14" fontId="0" fillId="2" borderId="3" xfId="0" applyNumberFormat="1" applyFill="1" applyBorder="1" applyAlignment="1">
      <alignment horizontal="center"/>
    </xf>
    <xf numFmtId="164" fontId="0" fillId="2" borderId="2" xfId="0" applyNumberFormat="1" applyFont="1" applyFill="1" applyBorder="1" applyAlignment="1">
      <alignment horizontal="center"/>
    </xf>
    <xf numFmtId="164" fontId="0" fillId="2" borderId="3" xfId="0" applyNumberFormat="1" applyFont="1" applyFill="1" applyBorder="1" applyAlignment="1">
      <alignment horizontal="center"/>
    </xf>
    <xf numFmtId="0" fontId="0" fillId="2" borderId="2" xfId="0" applyNumberFormat="1" applyFill="1" applyBorder="1" applyAlignment="1">
      <alignment horizontal="center"/>
    </xf>
    <xf numFmtId="0" fontId="0" fillId="2" borderId="3" xfId="0" applyNumberForma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22" fontId="0" fillId="0" borderId="4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21" fontId="0" fillId="2" borderId="4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4" fontId="0" fillId="2" borderId="4" xfId="0" applyNumberFormat="1" applyFill="1" applyBorder="1" applyAlignment="1">
      <alignment horizontal="center"/>
    </xf>
    <xf numFmtId="164" fontId="0" fillId="2" borderId="4" xfId="0" applyNumberFormat="1" applyFont="1" applyFill="1" applyBorder="1" applyAlignment="1">
      <alignment horizontal="center"/>
    </xf>
    <xf numFmtId="0" fontId="0" fillId="2" borderId="4" xfId="0" applyNumberFormat="1" applyFill="1" applyBorder="1" applyAlignment="1">
      <alignment horizontal="center"/>
    </xf>
    <xf numFmtId="22" fontId="0" fillId="0" borderId="5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1" fontId="0" fillId="2" borderId="5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4" fontId="0" fillId="2" borderId="5" xfId="0" applyNumberFormat="1" applyFill="1" applyBorder="1" applyAlignment="1">
      <alignment horizontal="center"/>
    </xf>
    <xf numFmtId="164" fontId="0" fillId="2" borderId="5" xfId="0" applyNumberFormat="1" applyFont="1" applyFill="1" applyBorder="1" applyAlignment="1">
      <alignment horizontal="center"/>
    </xf>
    <xf numFmtId="0" fontId="0" fillId="2" borderId="5" xfId="0" applyNumberFormat="1" applyFill="1" applyBorder="1" applyAlignment="1">
      <alignment horizontal="center"/>
    </xf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6" xfId="0" applyBorder="1"/>
    <xf numFmtId="2" fontId="0" fillId="2" borderId="2" xfId="0" applyNumberFormat="1" applyFill="1" applyBorder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0" fillId="0" borderId="0" xfId="0" applyNumberFormat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165" fontId="0" fillId="2" borderId="2" xfId="0" applyNumberFormat="1" applyFill="1" applyBorder="1" applyAlignment="1">
      <alignment horizontal="center"/>
    </xf>
    <xf numFmtId="165" fontId="0" fillId="2" borderId="4" xfId="0" applyNumberFormat="1" applyFill="1" applyBorder="1" applyAlignment="1">
      <alignment horizontal="center"/>
    </xf>
    <xf numFmtId="165" fontId="0" fillId="2" borderId="3" xfId="0" applyNumberFormat="1" applyFill="1" applyBorder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3"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1"/>
  <sheetViews>
    <sheetView tabSelected="1" topLeftCell="G1" workbookViewId="0">
      <pane ySplit="6" topLeftCell="A7" activePane="bottomLeft" state="frozen"/>
      <selection pane="bottomLeft" activeCell="U73" sqref="U73"/>
    </sheetView>
  </sheetViews>
  <sheetFormatPr baseColWidth="10" defaultRowHeight="15" x14ac:dyDescent="0.25"/>
  <cols>
    <col min="1" max="1" width="20" bestFit="1" customWidth="1"/>
    <col min="3" max="3" width="14.140625" bestFit="1" customWidth="1"/>
    <col min="4" max="4" width="13.5703125" bestFit="1" customWidth="1"/>
    <col min="5" max="5" width="12.7109375" bestFit="1" customWidth="1"/>
    <col min="6" max="6" width="11.140625" style="1" bestFit="1" customWidth="1"/>
    <col min="7" max="7" width="9.7109375" style="1" bestFit="1" customWidth="1"/>
    <col min="8" max="8" width="12" style="1" bestFit="1" customWidth="1"/>
    <col min="9" max="9" width="10.7109375" style="1" bestFit="1" customWidth="1"/>
    <col min="10" max="10" width="14.5703125" style="43" bestFit="1" customWidth="1"/>
    <col min="11" max="11" width="9" style="1" bestFit="1" customWidth="1"/>
    <col min="12" max="12" width="11.5703125" style="1" bestFit="1" customWidth="1"/>
    <col min="13" max="13" width="12.7109375" style="1" bestFit="1" customWidth="1"/>
    <col min="14" max="14" width="13.140625" style="1" bestFit="1" customWidth="1"/>
    <col min="15" max="15" width="11.28515625" style="1" customWidth="1"/>
    <col min="16" max="16" width="11.28515625" style="1" bestFit="1" customWidth="1"/>
    <col min="17" max="17" width="16.42578125" style="1" bestFit="1" customWidth="1"/>
    <col min="18" max="18" width="15.85546875" style="1" bestFit="1" customWidth="1"/>
    <col min="19" max="19" width="18.140625" style="1" bestFit="1" customWidth="1"/>
    <col min="20" max="20" width="11.85546875" style="1" bestFit="1" customWidth="1"/>
    <col min="21" max="21" width="16.5703125" style="1" bestFit="1" customWidth="1"/>
    <col min="22" max="22" width="24.42578125" style="1" bestFit="1" customWidth="1"/>
  </cols>
  <sheetData>
    <row r="1" spans="1:22" x14ac:dyDescent="0.25">
      <c r="A1" s="37"/>
      <c r="B1" s="37"/>
      <c r="C1" s="37"/>
      <c r="D1" s="37"/>
      <c r="E1" s="37"/>
      <c r="F1" s="38"/>
      <c r="G1" s="38"/>
      <c r="H1" s="38"/>
      <c r="I1" s="38"/>
      <c r="J1" s="42"/>
      <c r="K1" s="38"/>
      <c r="L1" s="38"/>
      <c r="M1" s="38"/>
      <c r="N1" s="38"/>
      <c r="O1" s="38"/>
      <c r="P1" s="38"/>
      <c r="Q1" s="39"/>
      <c r="R1" s="38"/>
      <c r="S1" s="38"/>
      <c r="T1" s="38"/>
      <c r="U1" s="38"/>
      <c r="V1" s="38"/>
    </row>
    <row r="2" spans="1:22" x14ac:dyDescent="0.25">
      <c r="A2" s="48" t="s">
        <v>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</row>
    <row r="3" spans="1:22" x14ac:dyDescent="0.25">
      <c r="A3" s="37"/>
      <c r="B3" s="37"/>
      <c r="C3" s="37"/>
      <c r="D3" s="37"/>
      <c r="E3" s="37"/>
      <c r="F3" s="38"/>
      <c r="G3" s="38"/>
      <c r="H3" s="38"/>
      <c r="I3" s="38"/>
      <c r="J3" s="42"/>
      <c r="K3" s="38"/>
      <c r="L3" s="38"/>
      <c r="M3" s="38"/>
      <c r="N3" s="38"/>
      <c r="O3" s="38"/>
      <c r="P3" s="38"/>
      <c r="Q3" s="39"/>
      <c r="R3" s="38"/>
      <c r="S3" s="38"/>
      <c r="T3" s="38"/>
      <c r="U3" s="38"/>
      <c r="V3" s="38"/>
    </row>
    <row r="5" spans="1:22" ht="15.75" thickBot="1" x14ac:dyDescent="0.3">
      <c r="F5" s="1" t="s">
        <v>26</v>
      </c>
      <c r="G5" s="1" t="s">
        <v>26</v>
      </c>
      <c r="H5" s="1" t="s">
        <v>26</v>
      </c>
      <c r="K5" s="1" t="s">
        <v>26</v>
      </c>
      <c r="N5" s="1" t="s">
        <v>26</v>
      </c>
      <c r="Q5" s="1" t="s">
        <v>26</v>
      </c>
    </row>
    <row r="6" spans="1:22" ht="15.75" thickBot="1" x14ac:dyDescent="0.3">
      <c r="A6" s="18" t="s">
        <v>0</v>
      </c>
      <c r="B6" s="18" t="s">
        <v>1</v>
      </c>
      <c r="C6" s="18" t="s">
        <v>2</v>
      </c>
      <c r="D6" s="18" t="s">
        <v>3</v>
      </c>
      <c r="E6" s="19" t="s">
        <v>20</v>
      </c>
      <c r="F6" s="19" t="s">
        <v>19</v>
      </c>
      <c r="G6" s="19" t="s">
        <v>7</v>
      </c>
      <c r="H6" s="19" t="s">
        <v>6</v>
      </c>
      <c r="I6" s="19" t="s">
        <v>18</v>
      </c>
      <c r="J6" s="44" t="s">
        <v>25</v>
      </c>
      <c r="K6" s="19" t="s">
        <v>8</v>
      </c>
      <c r="L6" s="20" t="s">
        <v>9</v>
      </c>
      <c r="M6" s="19" t="s">
        <v>10</v>
      </c>
      <c r="N6" s="19" t="s">
        <v>11</v>
      </c>
      <c r="O6" s="19" t="s">
        <v>12</v>
      </c>
      <c r="P6" s="19" t="s">
        <v>13</v>
      </c>
      <c r="Q6" s="19" t="s">
        <v>14</v>
      </c>
      <c r="R6" s="19" t="s">
        <v>24</v>
      </c>
      <c r="S6" s="19" t="s">
        <v>23</v>
      </c>
      <c r="T6" s="19" t="s">
        <v>15</v>
      </c>
      <c r="U6" s="19" t="s">
        <v>16</v>
      </c>
      <c r="V6" s="19" t="s">
        <v>17</v>
      </c>
    </row>
    <row r="7" spans="1:22" x14ac:dyDescent="0.25">
      <c r="A7" s="29">
        <v>43222.570983796293</v>
      </c>
      <c r="B7" s="30">
        <v>240058</v>
      </c>
      <c r="C7" s="31" t="s">
        <v>4</v>
      </c>
      <c r="D7" s="31">
        <v>31</v>
      </c>
      <c r="E7" s="32">
        <v>0.57098379629629636</v>
      </c>
      <c r="F7" s="33">
        <f t="shared" ref="F7:F38" si="0">YEAR(A7)</f>
        <v>2018</v>
      </c>
      <c r="G7" s="33">
        <f t="shared" ref="G7:G38" si="1">MONTH(A7)</f>
        <v>5</v>
      </c>
      <c r="H7" s="33">
        <f t="shared" ref="H7:H38" si="2">DAY(A7)</f>
        <v>2</v>
      </c>
      <c r="I7" s="34">
        <f t="shared" ref="I7:I38" si="3">DATE(F7,G7,H7)</f>
        <v>43222</v>
      </c>
      <c r="J7" s="36">
        <f t="shared" ref="J7" si="4">WEEKDAY(I7,11)</f>
        <v>3</v>
      </c>
      <c r="K7" s="35">
        <v>43222</v>
      </c>
      <c r="L7" s="36">
        <f t="shared" ref="L7:L38" si="5">HOUR(E7)</f>
        <v>13</v>
      </c>
      <c r="M7" s="33">
        <f t="shared" ref="M7:M38" si="6">MINUTE(E7)</f>
        <v>42</v>
      </c>
      <c r="N7" s="33" t="str">
        <f t="shared" ref="N7:N38" si="7">IF(L7&gt;12,"PM","AM")</f>
        <v>PM</v>
      </c>
      <c r="O7" s="33"/>
      <c r="P7" s="33"/>
      <c r="Q7" s="33"/>
      <c r="R7" s="33"/>
      <c r="S7" s="33"/>
      <c r="T7" s="33"/>
      <c r="U7" s="33"/>
      <c r="V7" s="33"/>
    </row>
    <row r="8" spans="1:22" x14ac:dyDescent="0.25">
      <c r="A8" s="2">
        <v>43223.437534722223</v>
      </c>
      <c r="B8" s="4">
        <v>243144</v>
      </c>
      <c r="C8" s="6" t="s">
        <v>4</v>
      </c>
      <c r="D8" s="6">
        <v>22</v>
      </c>
      <c r="E8" s="8">
        <v>0.43753472222222217</v>
      </c>
      <c r="F8" s="10">
        <f t="shared" si="0"/>
        <v>2018</v>
      </c>
      <c r="G8" s="10">
        <f t="shared" si="1"/>
        <v>5</v>
      </c>
      <c r="H8" s="10">
        <f t="shared" si="2"/>
        <v>3</v>
      </c>
      <c r="I8" s="12">
        <f t="shared" si="3"/>
        <v>43223</v>
      </c>
      <c r="J8" s="16">
        <f>WEEKDAY(I8,11)</f>
        <v>4</v>
      </c>
      <c r="K8" s="14">
        <v>43223</v>
      </c>
      <c r="L8" s="16">
        <f t="shared" si="5"/>
        <v>10</v>
      </c>
      <c r="M8" s="10">
        <f t="shared" si="6"/>
        <v>30</v>
      </c>
      <c r="N8" s="10" t="str">
        <f t="shared" si="7"/>
        <v>AM</v>
      </c>
      <c r="O8" s="10"/>
      <c r="P8" s="10" t="s">
        <v>21</v>
      </c>
      <c r="Q8" s="10">
        <v>30</v>
      </c>
      <c r="R8" s="10">
        <f>IF(Q8&lt;0,60+Q8,Q8)</f>
        <v>30</v>
      </c>
      <c r="S8" s="10">
        <f>ROUND(R8/60,2)</f>
        <v>0.5</v>
      </c>
      <c r="T8" s="10" t="s">
        <v>22</v>
      </c>
      <c r="U8" s="10" t="str">
        <f>CONCATENATE(O8,P8,R8,T8)</f>
        <v>H30m</v>
      </c>
      <c r="V8" s="10">
        <f>O8+S8</f>
        <v>0.5</v>
      </c>
    </row>
    <row r="9" spans="1:22" x14ac:dyDescent="0.25">
      <c r="A9" s="2">
        <v>43223.61991898148</v>
      </c>
      <c r="B9" s="4">
        <v>243117</v>
      </c>
      <c r="C9" s="6" t="s">
        <v>4</v>
      </c>
      <c r="D9" s="6">
        <v>110</v>
      </c>
      <c r="E9" s="8">
        <v>0.6199189814814815</v>
      </c>
      <c r="F9" s="10">
        <f t="shared" si="0"/>
        <v>2018</v>
      </c>
      <c r="G9" s="10">
        <f t="shared" si="1"/>
        <v>5</v>
      </c>
      <c r="H9" s="10">
        <f t="shared" si="2"/>
        <v>3</v>
      </c>
      <c r="I9" s="12">
        <f t="shared" si="3"/>
        <v>43223</v>
      </c>
      <c r="J9" s="16">
        <f t="shared" ref="J9:J72" si="8">WEEKDAY(I9,11)</f>
        <v>4</v>
      </c>
      <c r="K9" s="14">
        <v>43223</v>
      </c>
      <c r="L9" s="16">
        <f t="shared" si="5"/>
        <v>14</v>
      </c>
      <c r="M9" s="10">
        <f t="shared" si="6"/>
        <v>52</v>
      </c>
      <c r="N9" s="10" t="str">
        <f t="shared" si="7"/>
        <v>PM</v>
      </c>
      <c r="O9" s="10">
        <f>HOUR(U9)</f>
        <v>3</v>
      </c>
      <c r="P9" s="10" t="s">
        <v>21</v>
      </c>
      <c r="Q9" s="10"/>
      <c r="R9" s="10">
        <f>MINUTE(U9)</f>
        <v>22</v>
      </c>
      <c r="S9" s="41">
        <f>R9/60</f>
        <v>0.36666666666666664</v>
      </c>
      <c r="T9" s="10"/>
      <c r="U9" s="45">
        <f>IF(I9=I8,IF(AND(L8&lt;=12,L9&lt;=12),E9-E8,IF(AND(L8&gt;=13,L9&gt;=13),E9-E8,E9-E8-(1/24))),(IF(J8=5,16.5/24,17.5/24)-E8)+(IF(L9&lt;=12,E9-(8.5/24),E9-(8.5/24)-(1/24))))</f>
        <v>0.14071759259259267</v>
      </c>
      <c r="V9" s="41">
        <f>O9+S9</f>
        <v>3.3666666666666667</v>
      </c>
    </row>
    <row r="10" spans="1:22" x14ac:dyDescent="0.25">
      <c r="A10" s="2">
        <v>43223.621319444443</v>
      </c>
      <c r="B10" s="4">
        <v>243117</v>
      </c>
      <c r="C10" s="6" t="s">
        <v>4</v>
      </c>
      <c r="D10" s="6">
        <v>1</v>
      </c>
      <c r="E10" s="8">
        <v>0.62131944444444442</v>
      </c>
      <c r="F10" s="10">
        <f t="shared" si="0"/>
        <v>2018</v>
      </c>
      <c r="G10" s="10">
        <f t="shared" si="1"/>
        <v>5</v>
      </c>
      <c r="H10" s="10">
        <f t="shared" si="2"/>
        <v>3</v>
      </c>
      <c r="I10" s="12">
        <f t="shared" si="3"/>
        <v>43223</v>
      </c>
      <c r="J10" s="16">
        <f t="shared" si="8"/>
        <v>4</v>
      </c>
      <c r="K10" s="14">
        <v>43223</v>
      </c>
      <c r="L10" s="16">
        <f t="shared" si="5"/>
        <v>14</v>
      </c>
      <c r="M10" s="10">
        <f t="shared" si="6"/>
        <v>54</v>
      </c>
      <c r="N10" s="10" t="str">
        <f t="shared" si="7"/>
        <v>PM</v>
      </c>
      <c r="O10" s="10">
        <f t="shared" ref="O10:O73" si="9">HOUR(U10)</f>
        <v>0</v>
      </c>
      <c r="P10" s="10" t="s">
        <v>21</v>
      </c>
      <c r="Q10" s="10"/>
      <c r="R10" s="10">
        <f t="shared" ref="R10:R73" si="10">MINUTE(U10)</f>
        <v>2</v>
      </c>
      <c r="S10" s="10">
        <f t="shared" ref="S10:S73" si="11">R10/60</f>
        <v>3.3333333333333333E-2</v>
      </c>
      <c r="T10" s="10"/>
      <c r="U10" s="45">
        <f t="shared" ref="U10:U73" si="12">IF(I10=I9,IF(AND(L9&lt;=12,L10&lt;=12),E10-E9,IF(AND(L9&gt;=13,L10&gt;=13),E10-E9,E10-E9-(1/24))),(IF(J9=5,16.5/24,17.5/24)-E9)+(IF(L10&lt;=12,E10-(8.5/24),E10-(8.5/24)-(1/24))))</f>
        <v>1.4004629629629228E-3</v>
      </c>
      <c r="V10" s="10">
        <f t="shared" ref="V10:V73" si="13">O10+S10</f>
        <v>3.3333333333333333E-2</v>
      </c>
    </row>
    <row r="11" spans="1:22" x14ac:dyDescent="0.25">
      <c r="A11" s="2">
        <v>43223.622511574074</v>
      </c>
      <c r="B11" s="4">
        <v>243117</v>
      </c>
      <c r="C11" s="6" t="s">
        <v>4</v>
      </c>
      <c r="D11" s="6">
        <v>1</v>
      </c>
      <c r="E11" s="8">
        <v>0.62251157407407409</v>
      </c>
      <c r="F11" s="10">
        <f t="shared" si="0"/>
        <v>2018</v>
      </c>
      <c r="G11" s="10">
        <f t="shared" si="1"/>
        <v>5</v>
      </c>
      <c r="H11" s="10">
        <f t="shared" si="2"/>
        <v>3</v>
      </c>
      <c r="I11" s="12">
        <f t="shared" si="3"/>
        <v>43223</v>
      </c>
      <c r="J11" s="16">
        <f t="shared" si="8"/>
        <v>4</v>
      </c>
      <c r="K11" s="14">
        <v>43223</v>
      </c>
      <c r="L11" s="16">
        <f t="shared" si="5"/>
        <v>14</v>
      </c>
      <c r="M11" s="10">
        <f t="shared" si="6"/>
        <v>56</v>
      </c>
      <c r="N11" s="10" t="str">
        <f t="shared" si="7"/>
        <v>PM</v>
      </c>
      <c r="O11" s="10">
        <f t="shared" si="9"/>
        <v>0</v>
      </c>
      <c r="P11" s="10" t="s">
        <v>21</v>
      </c>
      <c r="Q11" s="10"/>
      <c r="R11" s="10">
        <f t="shared" si="10"/>
        <v>1</v>
      </c>
      <c r="S11" s="10">
        <f t="shared" si="11"/>
        <v>1.6666666666666666E-2</v>
      </c>
      <c r="T11" s="10"/>
      <c r="U11" s="45">
        <f t="shared" si="12"/>
        <v>1.192129629629668E-3</v>
      </c>
      <c r="V11" s="10">
        <f t="shared" si="13"/>
        <v>1.6666666666666666E-2</v>
      </c>
    </row>
    <row r="12" spans="1:22" x14ac:dyDescent="0.25">
      <c r="A12" s="21">
        <v>43223.709189814814</v>
      </c>
      <c r="B12" s="22">
        <v>243435</v>
      </c>
      <c r="C12" s="23" t="s">
        <v>4</v>
      </c>
      <c r="D12" s="23">
        <v>37</v>
      </c>
      <c r="E12" s="24">
        <v>0.70918981481481491</v>
      </c>
      <c r="F12" s="25">
        <f t="shared" si="0"/>
        <v>2018</v>
      </c>
      <c r="G12" s="25">
        <f t="shared" si="1"/>
        <v>5</v>
      </c>
      <c r="H12" s="25">
        <f t="shared" si="2"/>
        <v>3</v>
      </c>
      <c r="I12" s="26">
        <f t="shared" si="3"/>
        <v>43223</v>
      </c>
      <c r="J12" s="28">
        <f t="shared" si="8"/>
        <v>4</v>
      </c>
      <c r="K12" s="27">
        <v>43223</v>
      </c>
      <c r="L12" s="28">
        <f t="shared" si="5"/>
        <v>17</v>
      </c>
      <c r="M12" s="25">
        <f t="shared" si="6"/>
        <v>1</v>
      </c>
      <c r="N12" s="25" t="str">
        <f t="shared" si="7"/>
        <v>PM</v>
      </c>
      <c r="O12" s="25">
        <f t="shared" si="9"/>
        <v>2</v>
      </c>
      <c r="P12" s="25" t="s">
        <v>21</v>
      </c>
      <c r="Q12" s="25"/>
      <c r="R12" s="25">
        <f t="shared" si="10"/>
        <v>4</v>
      </c>
      <c r="S12" s="25">
        <f t="shared" si="11"/>
        <v>6.6666666666666666E-2</v>
      </c>
      <c r="T12" s="25"/>
      <c r="U12" s="46">
        <f t="shared" si="12"/>
        <v>8.667824074074082E-2</v>
      </c>
      <c r="V12" s="25">
        <f t="shared" si="13"/>
        <v>2.0666666666666669</v>
      </c>
    </row>
    <row r="13" spans="1:22" x14ac:dyDescent="0.25">
      <c r="A13" s="2">
        <v>43224.430601851855</v>
      </c>
      <c r="B13" s="4">
        <v>243403</v>
      </c>
      <c r="C13" s="6" t="s">
        <v>4</v>
      </c>
      <c r="D13" s="6">
        <v>48</v>
      </c>
      <c r="E13" s="8">
        <v>0.4306018518518519</v>
      </c>
      <c r="F13" s="10">
        <f t="shared" si="0"/>
        <v>2018</v>
      </c>
      <c r="G13" s="10">
        <f t="shared" si="1"/>
        <v>5</v>
      </c>
      <c r="H13" s="10">
        <f t="shared" si="2"/>
        <v>4</v>
      </c>
      <c r="I13" s="12">
        <f t="shared" si="3"/>
        <v>43224</v>
      </c>
      <c r="J13" s="16">
        <f t="shared" si="8"/>
        <v>5</v>
      </c>
      <c r="K13" s="14">
        <v>43224</v>
      </c>
      <c r="L13" s="16">
        <f t="shared" si="5"/>
        <v>10</v>
      </c>
      <c r="M13" s="10">
        <f t="shared" si="6"/>
        <v>20</v>
      </c>
      <c r="N13" s="10" t="str">
        <f t="shared" si="7"/>
        <v>AM</v>
      </c>
      <c r="O13" s="10">
        <f t="shared" si="9"/>
        <v>2</v>
      </c>
      <c r="P13" s="10" t="s">
        <v>21</v>
      </c>
      <c r="Q13" s="10"/>
      <c r="R13" s="10">
        <f t="shared" si="10"/>
        <v>18</v>
      </c>
      <c r="S13" s="10">
        <f t="shared" si="11"/>
        <v>0.3</v>
      </c>
      <c r="T13" s="10"/>
      <c r="U13" s="45">
        <f t="shared" si="12"/>
        <v>9.6412037037036935E-2</v>
      </c>
      <c r="V13" s="10">
        <f t="shared" si="13"/>
        <v>2.2999999999999998</v>
      </c>
    </row>
    <row r="14" spans="1:22" x14ac:dyDescent="0.25">
      <c r="A14" s="2">
        <v>43224.484155092592</v>
      </c>
      <c r="B14" s="4">
        <v>243169</v>
      </c>
      <c r="C14" s="6" t="s">
        <v>4</v>
      </c>
      <c r="D14" s="6">
        <v>34</v>
      </c>
      <c r="E14" s="8">
        <v>0.4841550925925926</v>
      </c>
      <c r="F14" s="10">
        <f t="shared" si="0"/>
        <v>2018</v>
      </c>
      <c r="G14" s="10">
        <f t="shared" si="1"/>
        <v>5</v>
      </c>
      <c r="H14" s="10">
        <f t="shared" si="2"/>
        <v>4</v>
      </c>
      <c r="I14" s="12">
        <f t="shared" si="3"/>
        <v>43224</v>
      </c>
      <c r="J14" s="16">
        <f t="shared" si="8"/>
        <v>5</v>
      </c>
      <c r="K14" s="14">
        <v>43224</v>
      </c>
      <c r="L14" s="16">
        <f t="shared" si="5"/>
        <v>11</v>
      </c>
      <c r="M14" s="10">
        <f t="shared" si="6"/>
        <v>37</v>
      </c>
      <c r="N14" s="10" t="str">
        <f t="shared" si="7"/>
        <v>AM</v>
      </c>
      <c r="O14" s="10">
        <f t="shared" si="9"/>
        <v>1</v>
      </c>
      <c r="P14" s="10" t="s">
        <v>21</v>
      </c>
      <c r="Q14" s="10"/>
      <c r="R14" s="10">
        <f t="shared" si="10"/>
        <v>17</v>
      </c>
      <c r="S14" s="10">
        <f t="shared" si="11"/>
        <v>0.28333333333333333</v>
      </c>
      <c r="T14" s="10"/>
      <c r="U14" s="45">
        <f t="shared" si="12"/>
        <v>5.3553240740740693E-2</v>
      </c>
      <c r="V14" s="10">
        <f t="shared" si="13"/>
        <v>1.2833333333333332</v>
      </c>
    </row>
    <row r="15" spans="1:22" x14ac:dyDescent="0.25">
      <c r="A15" s="2">
        <v>43224.610138888886</v>
      </c>
      <c r="B15" s="4">
        <v>235533</v>
      </c>
      <c r="C15" s="6" t="s">
        <v>4</v>
      </c>
      <c r="D15" s="6">
        <v>1</v>
      </c>
      <c r="E15" s="8">
        <v>0.6101388888888889</v>
      </c>
      <c r="F15" s="10">
        <f t="shared" si="0"/>
        <v>2018</v>
      </c>
      <c r="G15" s="10">
        <f t="shared" si="1"/>
        <v>5</v>
      </c>
      <c r="H15" s="10">
        <f t="shared" si="2"/>
        <v>4</v>
      </c>
      <c r="I15" s="12">
        <f t="shared" si="3"/>
        <v>43224</v>
      </c>
      <c r="J15" s="16">
        <f t="shared" si="8"/>
        <v>5</v>
      </c>
      <c r="K15" s="14">
        <v>43224</v>
      </c>
      <c r="L15" s="16">
        <f t="shared" si="5"/>
        <v>14</v>
      </c>
      <c r="M15" s="10">
        <f t="shared" si="6"/>
        <v>38</v>
      </c>
      <c r="N15" s="10" t="str">
        <f t="shared" si="7"/>
        <v>PM</v>
      </c>
      <c r="O15" s="10">
        <f t="shared" si="9"/>
        <v>2</v>
      </c>
      <c r="P15" s="10" t="s">
        <v>21</v>
      </c>
      <c r="Q15" s="10"/>
      <c r="R15" s="10">
        <f t="shared" si="10"/>
        <v>1</v>
      </c>
      <c r="S15" s="10">
        <f t="shared" si="11"/>
        <v>1.6666666666666666E-2</v>
      </c>
      <c r="T15" s="10"/>
      <c r="U15" s="45">
        <f t="shared" si="12"/>
        <v>8.4317129629629645E-2</v>
      </c>
      <c r="V15" s="10">
        <f t="shared" si="13"/>
        <v>2.0166666666666666</v>
      </c>
    </row>
    <row r="16" spans="1:22" s="40" customFormat="1" x14ac:dyDescent="0.25">
      <c r="A16" s="21">
        <v>43224.666909722226</v>
      </c>
      <c r="B16" s="22">
        <v>243140</v>
      </c>
      <c r="C16" s="23" t="s">
        <v>4</v>
      </c>
      <c r="D16" s="23">
        <v>35</v>
      </c>
      <c r="E16" s="24">
        <v>0.66690972222222211</v>
      </c>
      <c r="F16" s="25">
        <f t="shared" si="0"/>
        <v>2018</v>
      </c>
      <c r="G16" s="25">
        <f t="shared" si="1"/>
        <v>5</v>
      </c>
      <c r="H16" s="25">
        <f t="shared" si="2"/>
        <v>4</v>
      </c>
      <c r="I16" s="26">
        <f t="shared" si="3"/>
        <v>43224</v>
      </c>
      <c r="J16" s="28">
        <f t="shared" si="8"/>
        <v>5</v>
      </c>
      <c r="K16" s="27">
        <v>43224</v>
      </c>
      <c r="L16" s="28">
        <f t="shared" si="5"/>
        <v>16</v>
      </c>
      <c r="M16" s="25">
        <f t="shared" si="6"/>
        <v>0</v>
      </c>
      <c r="N16" s="25" t="str">
        <f t="shared" si="7"/>
        <v>PM</v>
      </c>
      <c r="O16" s="25">
        <f t="shared" si="9"/>
        <v>1</v>
      </c>
      <c r="P16" s="25" t="s">
        <v>21</v>
      </c>
      <c r="Q16" s="25"/>
      <c r="R16" s="25">
        <f t="shared" si="10"/>
        <v>21</v>
      </c>
      <c r="S16" s="25">
        <f t="shared" si="11"/>
        <v>0.35</v>
      </c>
      <c r="T16" s="25"/>
      <c r="U16" s="46">
        <f t="shared" si="12"/>
        <v>5.6770833333333215E-2</v>
      </c>
      <c r="V16" s="25">
        <f t="shared" si="13"/>
        <v>1.35</v>
      </c>
    </row>
    <row r="17" spans="1:22" x14ac:dyDescent="0.25">
      <c r="A17" s="2">
        <v>43234.4453125</v>
      </c>
      <c r="B17" s="4">
        <v>244353</v>
      </c>
      <c r="C17" s="6" t="s">
        <v>4</v>
      </c>
      <c r="D17" s="6">
        <v>72</v>
      </c>
      <c r="E17" s="8">
        <v>0.4453125</v>
      </c>
      <c r="F17" s="10">
        <f t="shared" si="0"/>
        <v>2018</v>
      </c>
      <c r="G17" s="10">
        <f t="shared" si="1"/>
        <v>5</v>
      </c>
      <c r="H17" s="10">
        <f t="shared" si="2"/>
        <v>14</v>
      </c>
      <c r="I17" s="12">
        <f t="shared" si="3"/>
        <v>43234</v>
      </c>
      <c r="J17" s="16">
        <f t="shared" si="8"/>
        <v>1</v>
      </c>
      <c r="K17" s="14">
        <v>43234</v>
      </c>
      <c r="L17" s="16">
        <f t="shared" si="5"/>
        <v>10</v>
      </c>
      <c r="M17" s="10">
        <f t="shared" si="6"/>
        <v>41</v>
      </c>
      <c r="N17" s="10" t="str">
        <f t="shared" si="7"/>
        <v>AM</v>
      </c>
      <c r="O17" s="10">
        <f t="shared" si="9"/>
        <v>2</v>
      </c>
      <c r="P17" s="10" t="s">
        <v>21</v>
      </c>
      <c r="Q17" s="10"/>
      <c r="R17" s="10">
        <f t="shared" si="10"/>
        <v>40</v>
      </c>
      <c r="S17" s="10">
        <f t="shared" si="11"/>
        <v>0.66666666666666663</v>
      </c>
      <c r="T17" s="10"/>
      <c r="U17" s="45">
        <f t="shared" si="12"/>
        <v>0.1117361111111112</v>
      </c>
      <c r="V17" s="10">
        <f t="shared" si="13"/>
        <v>2.6666666666666665</v>
      </c>
    </row>
    <row r="18" spans="1:22" x14ac:dyDescent="0.25">
      <c r="A18" s="2">
        <v>43234.467777777776</v>
      </c>
      <c r="B18" s="4">
        <v>244353</v>
      </c>
      <c r="C18" s="6" t="s">
        <v>4</v>
      </c>
      <c r="D18" s="6">
        <v>10</v>
      </c>
      <c r="E18" s="8">
        <v>0.46777777777777779</v>
      </c>
      <c r="F18" s="10">
        <f t="shared" si="0"/>
        <v>2018</v>
      </c>
      <c r="G18" s="10">
        <f t="shared" si="1"/>
        <v>5</v>
      </c>
      <c r="H18" s="10">
        <f t="shared" si="2"/>
        <v>14</v>
      </c>
      <c r="I18" s="12">
        <f t="shared" si="3"/>
        <v>43234</v>
      </c>
      <c r="J18" s="16">
        <f t="shared" si="8"/>
        <v>1</v>
      </c>
      <c r="K18" s="14">
        <v>43234</v>
      </c>
      <c r="L18" s="16">
        <f t="shared" si="5"/>
        <v>11</v>
      </c>
      <c r="M18" s="10">
        <f t="shared" si="6"/>
        <v>13</v>
      </c>
      <c r="N18" s="10" t="str">
        <f t="shared" si="7"/>
        <v>AM</v>
      </c>
      <c r="O18" s="10">
        <f t="shared" si="9"/>
        <v>0</v>
      </c>
      <c r="P18" s="10" t="s">
        <v>21</v>
      </c>
      <c r="Q18" s="10"/>
      <c r="R18" s="10">
        <f t="shared" si="10"/>
        <v>32</v>
      </c>
      <c r="S18" s="10">
        <f t="shared" si="11"/>
        <v>0.53333333333333333</v>
      </c>
      <c r="T18" s="10"/>
      <c r="U18" s="45">
        <f t="shared" si="12"/>
        <v>2.2465277777777792E-2</v>
      </c>
      <c r="V18" s="10">
        <f t="shared" si="13"/>
        <v>0.53333333333333333</v>
      </c>
    </row>
    <row r="19" spans="1:22" x14ac:dyDescent="0.25">
      <c r="A19" s="2">
        <v>43234.591805555552</v>
      </c>
      <c r="B19" s="4">
        <v>244347</v>
      </c>
      <c r="C19" s="6" t="s">
        <v>4</v>
      </c>
      <c r="D19" s="6">
        <v>29</v>
      </c>
      <c r="E19" s="8">
        <v>0.59180555555555558</v>
      </c>
      <c r="F19" s="10">
        <f t="shared" si="0"/>
        <v>2018</v>
      </c>
      <c r="G19" s="10">
        <f t="shared" si="1"/>
        <v>5</v>
      </c>
      <c r="H19" s="10">
        <f t="shared" si="2"/>
        <v>14</v>
      </c>
      <c r="I19" s="12">
        <f t="shared" si="3"/>
        <v>43234</v>
      </c>
      <c r="J19" s="16">
        <f t="shared" si="8"/>
        <v>1</v>
      </c>
      <c r="K19" s="14">
        <v>43234</v>
      </c>
      <c r="L19" s="16">
        <f t="shared" si="5"/>
        <v>14</v>
      </c>
      <c r="M19" s="10">
        <f t="shared" si="6"/>
        <v>12</v>
      </c>
      <c r="N19" s="10" t="str">
        <f t="shared" si="7"/>
        <v>PM</v>
      </c>
      <c r="O19" s="10">
        <f t="shared" si="9"/>
        <v>1</v>
      </c>
      <c r="P19" s="10" t="s">
        <v>21</v>
      </c>
      <c r="Q19" s="10"/>
      <c r="R19" s="10">
        <f t="shared" si="10"/>
        <v>58</v>
      </c>
      <c r="S19" s="10">
        <f t="shared" si="11"/>
        <v>0.96666666666666667</v>
      </c>
      <c r="T19" s="10"/>
      <c r="U19" s="45">
        <f t="shared" si="12"/>
        <v>8.2361111111111135E-2</v>
      </c>
      <c r="V19" s="10">
        <f t="shared" si="13"/>
        <v>1.9666666666666668</v>
      </c>
    </row>
    <row r="20" spans="1:22" x14ac:dyDescent="0.25">
      <c r="A20" s="2">
        <v>43234.616979166669</v>
      </c>
      <c r="B20" s="4">
        <v>244353</v>
      </c>
      <c r="C20" s="6" t="s">
        <v>4</v>
      </c>
      <c r="D20" s="6">
        <v>1</v>
      </c>
      <c r="E20" s="8">
        <v>0.61697916666666663</v>
      </c>
      <c r="F20" s="10">
        <f t="shared" si="0"/>
        <v>2018</v>
      </c>
      <c r="G20" s="10">
        <f t="shared" si="1"/>
        <v>5</v>
      </c>
      <c r="H20" s="10">
        <f t="shared" si="2"/>
        <v>14</v>
      </c>
      <c r="I20" s="12">
        <f t="shared" si="3"/>
        <v>43234</v>
      </c>
      <c r="J20" s="16">
        <f t="shared" si="8"/>
        <v>1</v>
      </c>
      <c r="K20" s="14">
        <v>43234</v>
      </c>
      <c r="L20" s="16">
        <f t="shared" si="5"/>
        <v>14</v>
      </c>
      <c r="M20" s="10">
        <f t="shared" si="6"/>
        <v>48</v>
      </c>
      <c r="N20" s="10" t="str">
        <f t="shared" si="7"/>
        <v>PM</v>
      </c>
      <c r="O20" s="10">
        <f t="shared" si="9"/>
        <v>0</v>
      </c>
      <c r="P20" s="10" t="s">
        <v>21</v>
      </c>
      <c r="Q20" s="10"/>
      <c r="R20" s="10">
        <f t="shared" si="10"/>
        <v>36</v>
      </c>
      <c r="S20" s="10">
        <f t="shared" si="11"/>
        <v>0.6</v>
      </c>
      <c r="T20" s="10"/>
      <c r="U20" s="45">
        <f t="shared" si="12"/>
        <v>2.5173611111111049E-2</v>
      </c>
      <c r="V20" s="10">
        <f t="shared" si="13"/>
        <v>0.6</v>
      </c>
    </row>
    <row r="21" spans="1:22" x14ac:dyDescent="0.25">
      <c r="A21" s="2">
        <v>43234.709432870368</v>
      </c>
      <c r="B21" s="4">
        <v>244391</v>
      </c>
      <c r="C21" s="6" t="s">
        <v>4</v>
      </c>
      <c r="D21" s="6">
        <v>35</v>
      </c>
      <c r="E21" s="8">
        <v>0.70943287037037039</v>
      </c>
      <c r="F21" s="10">
        <f t="shared" si="0"/>
        <v>2018</v>
      </c>
      <c r="G21" s="10">
        <f t="shared" si="1"/>
        <v>5</v>
      </c>
      <c r="H21" s="10">
        <f t="shared" si="2"/>
        <v>14</v>
      </c>
      <c r="I21" s="12">
        <f t="shared" si="3"/>
        <v>43234</v>
      </c>
      <c r="J21" s="16">
        <f t="shared" si="8"/>
        <v>1</v>
      </c>
      <c r="K21" s="14">
        <v>43234</v>
      </c>
      <c r="L21" s="16">
        <f t="shared" si="5"/>
        <v>17</v>
      </c>
      <c r="M21" s="10">
        <f t="shared" si="6"/>
        <v>1</v>
      </c>
      <c r="N21" s="10" t="str">
        <f t="shared" si="7"/>
        <v>PM</v>
      </c>
      <c r="O21" s="10">
        <f t="shared" si="9"/>
        <v>2</v>
      </c>
      <c r="P21" s="10" t="s">
        <v>21</v>
      </c>
      <c r="Q21" s="10"/>
      <c r="R21" s="10">
        <f t="shared" si="10"/>
        <v>13</v>
      </c>
      <c r="S21" s="10">
        <f t="shared" si="11"/>
        <v>0.21666666666666667</v>
      </c>
      <c r="T21" s="10"/>
      <c r="U21" s="45">
        <f t="shared" si="12"/>
        <v>9.245370370370376E-2</v>
      </c>
      <c r="V21" s="10">
        <f t="shared" si="13"/>
        <v>2.2166666666666668</v>
      </c>
    </row>
    <row r="22" spans="1:22" s="40" customFormat="1" x14ac:dyDescent="0.25">
      <c r="A22" s="21">
        <v>43234.710416666669</v>
      </c>
      <c r="B22" s="22">
        <v>244391</v>
      </c>
      <c r="C22" s="23" t="s">
        <v>4</v>
      </c>
      <c r="D22" s="23">
        <v>1</v>
      </c>
      <c r="E22" s="24">
        <v>0.7104166666666667</v>
      </c>
      <c r="F22" s="25">
        <f t="shared" si="0"/>
        <v>2018</v>
      </c>
      <c r="G22" s="25">
        <f t="shared" si="1"/>
        <v>5</v>
      </c>
      <c r="H22" s="25">
        <f t="shared" si="2"/>
        <v>14</v>
      </c>
      <c r="I22" s="26">
        <f t="shared" si="3"/>
        <v>43234</v>
      </c>
      <c r="J22" s="28">
        <f t="shared" si="8"/>
        <v>1</v>
      </c>
      <c r="K22" s="27">
        <v>43234</v>
      </c>
      <c r="L22" s="28">
        <f t="shared" si="5"/>
        <v>17</v>
      </c>
      <c r="M22" s="25">
        <f t="shared" si="6"/>
        <v>3</v>
      </c>
      <c r="N22" s="25" t="str">
        <f t="shared" si="7"/>
        <v>PM</v>
      </c>
      <c r="O22" s="25">
        <f t="shared" si="9"/>
        <v>0</v>
      </c>
      <c r="P22" s="25" t="s">
        <v>21</v>
      </c>
      <c r="Q22" s="25"/>
      <c r="R22" s="25">
        <f t="shared" si="10"/>
        <v>1</v>
      </c>
      <c r="S22" s="25">
        <f t="shared" si="11"/>
        <v>1.6666666666666666E-2</v>
      </c>
      <c r="T22" s="25"/>
      <c r="U22" s="46">
        <f t="shared" si="12"/>
        <v>9.8379629629630205E-4</v>
      </c>
      <c r="V22" s="25">
        <f t="shared" si="13"/>
        <v>1.6666666666666666E-2</v>
      </c>
    </row>
    <row r="23" spans="1:22" x14ac:dyDescent="0.25">
      <c r="A23" s="2">
        <v>43235.442361111112</v>
      </c>
      <c r="B23" s="4">
        <v>243115</v>
      </c>
      <c r="C23" s="6" t="s">
        <v>4</v>
      </c>
      <c r="D23" s="6">
        <v>2</v>
      </c>
      <c r="E23" s="8">
        <v>0.44236111111111115</v>
      </c>
      <c r="F23" s="10">
        <f t="shared" si="0"/>
        <v>2018</v>
      </c>
      <c r="G23" s="10">
        <f t="shared" si="1"/>
        <v>5</v>
      </c>
      <c r="H23" s="10">
        <f t="shared" si="2"/>
        <v>15</v>
      </c>
      <c r="I23" s="12">
        <f t="shared" si="3"/>
        <v>43235</v>
      </c>
      <c r="J23" s="16">
        <f t="shared" si="8"/>
        <v>2</v>
      </c>
      <c r="K23" s="14">
        <v>43235</v>
      </c>
      <c r="L23" s="16">
        <f t="shared" si="5"/>
        <v>10</v>
      </c>
      <c r="M23" s="10">
        <f t="shared" si="6"/>
        <v>37</v>
      </c>
      <c r="N23" s="10" t="str">
        <f t="shared" si="7"/>
        <v>AM</v>
      </c>
      <c r="O23" s="10">
        <f t="shared" si="9"/>
        <v>2</v>
      </c>
      <c r="P23" s="10" t="s">
        <v>21</v>
      </c>
      <c r="Q23" s="10"/>
      <c r="R23" s="10">
        <f t="shared" si="10"/>
        <v>34</v>
      </c>
      <c r="S23" s="10">
        <f t="shared" si="11"/>
        <v>0.56666666666666665</v>
      </c>
      <c r="T23" s="10"/>
      <c r="U23" s="45">
        <f t="shared" si="12"/>
        <v>0.1069444444444444</v>
      </c>
      <c r="V23" s="10">
        <f t="shared" si="13"/>
        <v>2.5666666666666664</v>
      </c>
    </row>
    <row r="24" spans="1:22" x14ac:dyDescent="0.25">
      <c r="A24" s="2">
        <v>43235.444490740738</v>
      </c>
      <c r="B24" s="4">
        <v>244574</v>
      </c>
      <c r="C24" s="6" t="s">
        <v>4</v>
      </c>
      <c r="D24" s="6">
        <v>2</v>
      </c>
      <c r="E24" s="8">
        <v>0.44449074074074074</v>
      </c>
      <c r="F24" s="10">
        <f t="shared" si="0"/>
        <v>2018</v>
      </c>
      <c r="G24" s="10">
        <f t="shared" si="1"/>
        <v>5</v>
      </c>
      <c r="H24" s="10">
        <f t="shared" si="2"/>
        <v>15</v>
      </c>
      <c r="I24" s="12">
        <f t="shared" si="3"/>
        <v>43235</v>
      </c>
      <c r="J24" s="16">
        <f t="shared" si="8"/>
        <v>2</v>
      </c>
      <c r="K24" s="14">
        <v>43235</v>
      </c>
      <c r="L24" s="16">
        <f t="shared" si="5"/>
        <v>10</v>
      </c>
      <c r="M24" s="10">
        <f t="shared" si="6"/>
        <v>40</v>
      </c>
      <c r="N24" s="10" t="str">
        <f t="shared" si="7"/>
        <v>AM</v>
      </c>
      <c r="O24" s="10">
        <f t="shared" si="9"/>
        <v>0</v>
      </c>
      <c r="P24" s="10" t="s">
        <v>21</v>
      </c>
      <c r="Q24" s="10"/>
      <c r="R24" s="10">
        <f t="shared" si="10"/>
        <v>3</v>
      </c>
      <c r="S24" s="10">
        <f t="shared" si="11"/>
        <v>0.05</v>
      </c>
      <c r="T24" s="10"/>
      <c r="U24" s="45">
        <f t="shared" si="12"/>
        <v>2.1296296296295925E-3</v>
      </c>
      <c r="V24" s="10">
        <f t="shared" si="13"/>
        <v>0.05</v>
      </c>
    </row>
    <row r="25" spans="1:22" x14ac:dyDescent="0.25">
      <c r="A25" s="2">
        <v>43235.500520833331</v>
      </c>
      <c r="B25" s="4">
        <v>244453</v>
      </c>
      <c r="C25" s="6" t="s">
        <v>4</v>
      </c>
      <c r="D25" s="6">
        <v>44</v>
      </c>
      <c r="E25" s="8">
        <v>0.5005208333333333</v>
      </c>
      <c r="F25" s="10">
        <f t="shared" si="0"/>
        <v>2018</v>
      </c>
      <c r="G25" s="10">
        <f t="shared" si="1"/>
        <v>5</v>
      </c>
      <c r="H25" s="10">
        <f t="shared" si="2"/>
        <v>15</v>
      </c>
      <c r="I25" s="12">
        <f t="shared" si="3"/>
        <v>43235</v>
      </c>
      <c r="J25" s="16">
        <f t="shared" si="8"/>
        <v>2</v>
      </c>
      <c r="K25" s="14">
        <v>43235</v>
      </c>
      <c r="L25" s="16">
        <f t="shared" si="5"/>
        <v>12</v>
      </c>
      <c r="M25" s="10">
        <f t="shared" si="6"/>
        <v>0</v>
      </c>
      <c r="N25" s="10" t="str">
        <f t="shared" si="7"/>
        <v>AM</v>
      </c>
      <c r="O25" s="10">
        <f t="shared" si="9"/>
        <v>1</v>
      </c>
      <c r="P25" s="10" t="s">
        <v>21</v>
      </c>
      <c r="Q25" s="10"/>
      <c r="R25" s="10">
        <f t="shared" si="10"/>
        <v>20</v>
      </c>
      <c r="S25" s="10">
        <f t="shared" si="11"/>
        <v>0.33333333333333331</v>
      </c>
      <c r="T25" s="10"/>
      <c r="U25" s="45">
        <f t="shared" si="12"/>
        <v>5.6030092592592562E-2</v>
      </c>
      <c r="V25" s="10">
        <f t="shared" si="13"/>
        <v>1.3333333333333333</v>
      </c>
    </row>
    <row r="26" spans="1:22" x14ac:dyDescent="0.25">
      <c r="A26" s="2">
        <v>43235.624293981484</v>
      </c>
      <c r="B26" s="4">
        <v>244556</v>
      </c>
      <c r="C26" s="6" t="s">
        <v>4</v>
      </c>
      <c r="D26" s="6">
        <v>64</v>
      </c>
      <c r="E26" s="8">
        <v>0.62429398148148152</v>
      </c>
      <c r="F26" s="10">
        <f t="shared" si="0"/>
        <v>2018</v>
      </c>
      <c r="G26" s="10">
        <f t="shared" si="1"/>
        <v>5</v>
      </c>
      <c r="H26" s="10">
        <f t="shared" si="2"/>
        <v>15</v>
      </c>
      <c r="I26" s="12">
        <f t="shared" si="3"/>
        <v>43235</v>
      </c>
      <c r="J26" s="16">
        <f t="shared" si="8"/>
        <v>2</v>
      </c>
      <c r="K26" s="14">
        <v>43235</v>
      </c>
      <c r="L26" s="16">
        <f t="shared" si="5"/>
        <v>14</v>
      </c>
      <c r="M26" s="10">
        <f t="shared" si="6"/>
        <v>58</v>
      </c>
      <c r="N26" s="10" t="str">
        <f t="shared" si="7"/>
        <v>PM</v>
      </c>
      <c r="O26" s="10">
        <f t="shared" si="9"/>
        <v>1</v>
      </c>
      <c r="P26" s="10" t="s">
        <v>21</v>
      </c>
      <c r="Q26" s="10"/>
      <c r="R26" s="10">
        <f t="shared" si="10"/>
        <v>58</v>
      </c>
      <c r="S26" s="10">
        <f t="shared" si="11"/>
        <v>0.96666666666666667</v>
      </c>
      <c r="T26" s="10"/>
      <c r="U26" s="45">
        <f t="shared" si="12"/>
        <v>8.2106481481481558E-2</v>
      </c>
      <c r="V26" s="10">
        <f t="shared" si="13"/>
        <v>1.9666666666666668</v>
      </c>
    </row>
    <row r="27" spans="1:22" x14ac:dyDescent="0.25">
      <c r="A27" s="2">
        <v>43235.625763888886</v>
      </c>
      <c r="B27" s="4">
        <v>244556</v>
      </c>
      <c r="C27" s="6" t="s">
        <v>4</v>
      </c>
      <c r="D27" s="6">
        <v>2</v>
      </c>
      <c r="E27" s="8">
        <v>0.6257638888888889</v>
      </c>
      <c r="F27" s="10">
        <f t="shared" si="0"/>
        <v>2018</v>
      </c>
      <c r="G27" s="10">
        <f t="shared" si="1"/>
        <v>5</v>
      </c>
      <c r="H27" s="10">
        <f t="shared" si="2"/>
        <v>15</v>
      </c>
      <c r="I27" s="12">
        <f t="shared" si="3"/>
        <v>43235</v>
      </c>
      <c r="J27" s="16">
        <f t="shared" si="8"/>
        <v>2</v>
      </c>
      <c r="K27" s="14">
        <v>43235</v>
      </c>
      <c r="L27" s="16">
        <f t="shared" si="5"/>
        <v>15</v>
      </c>
      <c r="M27" s="10">
        <f t="shared" si="6"/>
        <v>1</v>
      </c>
      <c r="N27" s="10" t="str">
        <f t="shared" si="7"/>
        <v>PM</v>
      </c>
      <c r="O27" s="10">
        <f t="shared" si="9"/>
        <v>0</v>
      </c>
      <c r="P27" s="10" t="s">
        <v>21</v>
      </c>
      <c r="Q27" s="10"/>
      <c r="R27" s="10">
        <f t="shared" si="10"/>
        <v>2</v>
      </c>
      <c r="S27" s="10">
        <f t="shared" si="11"/>
        <v>3.3333333333333333E-2</v>
      </c>
      <c r="T27" s="10"/>
      <c r="U27" s="45">
        <f t="shared" si="12"/>
        <v>1.4699074074073781E-3</v>
      </c>
      <c r="V27" s="10">
        <f t="shared" si="13"/>
        <v>3.3333333333333333E-2</v>
      </c>
    </row>
    <row r="28" spans="1:22" s="40" customFormat="1" x14ac:dyDescent="0.25">
      <c r="A28" s="21">
        <v>43235.710497685184</v>
      </c>
      <c r="B28" s="22">
        <v>244672</v>
      </c>
      <c r="C28" s="23" t="s">
        <v>4</v>
      </c>
      <c r="D28" s="23">
        <v>48</v>
      </c>
      <c r="E28" s="24">
        <v>0.71049768518518519</v>
      </c>
      <c r="F28" s="25">
        <f t="shared" si="0"/>
        <v>2018</v>
      </c>
      <c r="G28" s="25">
        <f t="shared" si="1"/>
        <v>5</v>
      </c>
      <c r="H28" s="25">
        <f t="shared" si="2"/>
        <v>15</v>
      </c>
      <c r="I28" s="26">
        <f t="shared" si="3"/>
        <v>43235</v>
      </c>
      <c r="J28" s="28">
        <f t="shared" si="8"/>
        <v>2</v>
      </c>
      <c r="K28" s="27">
        <v>43235</v>
      </c>
      <c r="L28" s="28">
        <f t="shared" si="5"/>
        <v>17</v>
      </c>
      <c r="M28" s="25">
        <f t="shared" si="6"/>
        <v>3</v>
      </c>
      <c r="N28" s="25" t="str">
        <f t="shared" si="7"/>
        <v>PM</v>
      </c>
      <c r="O28" s="25">
        <f t="shared" si="9"/>
        <v>2</v>
      </c>
      <c r="P28" s="25" t="s">
        <v>21</v>
      </c>
      <c r="Q28" s="25"/>
      <c r="R28" s="25">
        <f t="shared" si="10"/>
        <v>2</v>
      </c>
      <c r="S28" s="25">
        <f t="shared" si="11"/>
        <v>3.3333333333333333E-2</v>
      </c>
      <c r="T28" s="25"/>
      <c r="U28" s="46">
        <f t="shared" si="12"/>
        <v>8.4733796296296293E-2</v>
      </c>
      <c r="V28" s="25">
        <f t="shared" si="13"/>
        <v>2.0333333333333332</v>
      </c>
    </row>
    <row r="29" spans="1:22" x14ac:dyDescent="0.25">
      <c r="A29" s="2">
        <v>43236.411458333336</v>
      </c>
      <c r="B29" s="4">
        <v>244668</v>
      </c>
      <c r="C29" s="6" t="s">
        <v>4</v>
      </c>
      <c r="D29" s="6">
        <v>47</v>
      </c>
      <c r="E29" s="8">
        <v>0.41145833333333331</v>
      </c>
      <c r="F29" s="10">
        <f t="shared" si="0"/>
        <v>2018</v>
      </c>
      <c r="G29" s="10">
        <f t="shared" si="1"/>
        <v>5</v>
      </c>
      <c r="H29" s="10">
        <f t="shared" si="2"/>
        <v>16</v>
      </c>
      <c r="I29" s="12">
        <f t="shared" si="3"/>
        <v>43236</v>
      </c>
      <c r="J29" s="16">
        <f t="shared" si="8"/>
        <v>3</v>
      </c>
      <c r="K29" s="14">
        <v>43236</v>
      </c>
      <c r="L29" s="16">
        <f t="shared" si="5"/>
        <v>9</v>
      </c>
      <c r="M29" s="10">
        <f t="shared" si="6"/>
        <v>52</v>
      </c>
      <c r="N29" s="10" t="str">
        <f t="shared" si="7"/>
        <v>AM</v>
      </c>
      <c r="O29" s="10">
        <f t="shared" si="9"/>
        <v>1</v>
      </c>
      <c r="P29" s="10" t="s">
        <v>21</v>
      </c>
      <c r="Q29" s="10"/>
      <c r="R29" s="10">
        <f t="shared" si="10"/>
        <v>49</v>
      </c>
      <c r="S29" s="10">
        <f t="shared" si="11"/>
        <v>0.81666666666666665</v>
      </c>
      <c r="T29" s="10"/>
      <c r="U29" s="45">
        <f t="shared" si="12"/>
        <v>7.5960648148148069E-2</v>
      </c>
      <c r="V29" s="10">
        <f t="shared" si="13"/>
        <v>1.8166666666666667</v>
      </c>
    </row>
    <row r="30" spans="1:22" x14ac:dyDescent="0.25">
      <c r="A30" s="2">
        <v>43236.41302083333</v>
      </c>
      <c r="B30" s="4">
        <v>244668</v>
      </c>
      <c r="C30" s="6" t="s">
        <v>4</v>
      </c>
      <c r="D30" s="6">
        <v>1</v>
      </c>
      <c r="E30" s="8">
        <v>0.41302083333333334</v>
      </c>
      <c r="F30" s="10">
        <f t="shared" si="0"/>
        <v>2018</v>
      </c>
      <c r="G30" s="10">
        <f t="shared" si="1"/>
        <v>5</v>
      </c>
      <c r="H30" s="10">
        <f t="shared" si="2"/>
        <v>16</v>
      </c>
      <c r="I30" s="12">
        <f t="shared" si="3"/>
        <v>43236</v>
      </c>
      <c r="J30" s="16">
        <f t="shared" si="8"/>
        <v>3</v>
      </c>
      <c r="K30" s="14">
        <v>43236</v>
      </c>
      <c r="L30" s="16">
        <f t="shared" si="5"/>
        <v>9</v>
      </c>
      <c r="M30" s="10">
        <f t="shared" si="6"/>
        <v>54</v>
      </c>
      <c r="N30" s="10" t="str">
        <f t="shared" si="7"/>
        <v>AM</v>
      </c>
      <c r="O30" s="10">
        <f t="shared" si="9"/>
        <v>0</v>
      </c>
      <c r="P30" s="10" t="s">
        <v>21</v>
      </c>
      <c r="Q30" s="10"/>
      <c r="R30" s="10">
        <f t="shared" si="10"/>
        <v>2</v>
      </c>
      <c r="S30" s="10">
        <f t="shared" si="11"/>
        <v>3.3333333333333333E-2</v>
      </c>
      <c r="T30" s="10"/>
      <c r="U30" s="45">
        <f t="shared" si="12"/>
        <v>1.5625000000000222E-3</v>
      </c>
      <c r="V30" s="10">
        <f t="shared" si="13"/>
        <v>3.3333333333333333E-2</v>
      </c>
    </row>
    <row r="31" spans="1:22" x14ac:dyDescent="0.25">
      <c r="A31" s="2">
        <v>43236.500833333332</v>
      </c>
      <c r="B31" s="4">
        <v>244685</v>
      </c>
      <c r="C31" s="6" t="s">
        <v>4</v>
      </c>
      <c r="D31" s="6">
        <v>38</v>
      </c>
      <c r="E31" s="8">
        <v>0.50083333333333335</v>
      </c>
      <c r="F31" s="10">
        <f t="shared" si="0"/>
        <v>2018</v>
      </c>
      <c r="G31" s="10">
        <f t="shared" si="1"/>
        <v>5</v>
      </c>
      <c r="H31" s="10">
        <f t="shared" si="2"/>
        <v>16</v>
      </c>
      <c r="I31" s="12">
        <f t="shared" si="3"/>
        <v>43236</v>
      </c>
      <c r="J31" s="16">
        <f t="shared" si="8"/>
        <v>3</v>
      </c>
      <c r="K31" s="14">
        <v>43236</v>
      </c>
      <c r="L31" s="16">
        <f t="shared" si="5"/>
        <v>12</v>
      </c>
      <c r="M31" s="10">
        <f t="shared" si="6"/>
        <v>1</v>
      </c>
      <c r="N31" s="10" t="str">
        <f t="shared" si="7"/>
        <v>AM</v>
      </c>
      <c r="O31" s="10">
        <f t="shared" si="9"/>
        <v>2</v>
      </c>
      <c r="P31" s="10" t="s">
        <v>21</v>
      </c>
      <c r="Q31" s="10"/>
      <c r="R31" s="10">
        <f t="shared" si="10"/>
        <v>6</v>
      </c>
      <c r="S31" s="10">
        <f t="shared" si="11"/>
        <v>0.1</v>
      </c>
      <c r="T31" s="10"/>
      <c r="U31" s="45">
        <f t="shared" si="12"/>
        <v>8.7812500000000016E-2</v>
      </c>
      <c r="V31" s="10">
        <f t="shared" si="13"/>
        <v>2.1</v>
      </c>
    </row>
    <row r="32" spans="1:22" x14ac:dyDescent="0.25">
      <c r="A32" s="2">
        <v>43236.501689814817</v>
      </c>
      <c r="B32" s="4">
        <v>244685</v>
      </c>
      <c r="C32" s="6" t="s">
        <v>4</v>
      </c>
      <c r="D32" s="6">
        <v>1</v>
      </c>
      <c r="E32" s="8">
        <v>0.50168981481481478</v>
      </c>
      <c r="F32" s="10">
        <f t="shared" si="0"/>
        <v>2018</v>
      </c>
      <c r="G32" s="10">
        <f t="shared" si="1"/>
        <v>5</v>
      </c>
      <c r="H32" s="10">
        <f t="shared" si="2"/>
        <v>16</v>
      </c>
      <c r="I32" s="12">
        <f t="shared" si="3"/>
        <v>43236</v>
      </c>
      <c r="J32" s="16">
        <f t="shared" si="8"/>
        <v>3</v>
      </c>
      <c r="K32" s="14">
        <v>43236</v>
      </c>
      <c r="L32" s="16">
        <f t="shared" si="5"/>
        <v>12</v>
      </c>
      <c r="M32" s="10">
        <f t="shared" si="6"/>
        <v>2</v>
      </c>
      <c r="N32" s="10" t="str">
        <f t="shared" si="7"/>
        <v>AM</v>
      </c>
      <c r="O32" s="10">
        <f t="shared" si="9"/>
        <v>0</v>
      </c>
      <c r="P32" s="10" t="s">
        <v>21</v>
      </c>
      <c r="Q32" s="10"/>
      <c r="R32" s="10">
        <f t="shared" si="10"/>
        <v>1</v>
      </c>
      <c r="S32" s="10">
        <f t="shared" si="11"/>
        <v>1.6666666666666666E-2</v>
      </c>
      <c r="T32" s="10"/>
      <c r="U32" s="45">
        <f t="shared" si="12"/>
        <v>8.5648148148143033E-4</v>
      </c>
      <c r="V32" s="10">
        <f t="shared" si="13"/>
        <v>1.6666666666666666E-2</v>
      </c>
    </row>
    <row r="33" spans="1:22" x14ac:dyDescent="0.25">
      <c r="A33" s="2">
        <v>43236.642881944441</v>
      </c>
      <c r="B33" s="4">
        <v>244722</v>
      </c>
      <c r="C33" s="6" t="s">
        <v>4</v>
      </c>
      <c r="D33" s="6">
        <v>53</v>
      </c>
      <c r="E33" s="8">
        <v>0.64288194444444446</v>
      </c>
      <c r="F33" s="10">
        <f t="shared" si="0"/>
        <v>2018</v>
      </c>
      <c r="G33" s="10">
        <f t="shared" si="1"/>
        <v>5</v>
      </c>
      <c r="H33" s="10">
        <f t="shared" si="2"/>
        <v>16</v>
      </c>
      <c r="I33" s="12">
        <f t="shared" si="3"/>
        <v>43236</v>
      </c>
      <c r="J33" s="16">
        <f t="shared" si="8"/>
        <v>3</v>
      </c>
      <c r="K33" s="14">
        <v>43236</v>
      </c>
      <c r="L33" s="16">
        <f t="shared" si="5"/>
        <v>15</v>
      </c>
      <c r="M33" s="10">
        <f t="shared" si="6"/>
        <v>25</v>
      </c>
      <c r="N33" s="10" t="str">
        <f t="shared" si="7"/>
        <v>PM</v>
      </c>
      <c r="O33" s="10">
        <f t="shared" si="9"/>
        <v>2</v>
      </c>
      <c r="P33" s="10" t="s">
        <v>21</v>
      </c>
      <c r="Q33" s="10"/>
      <c r="R33" s="10">
        <f t="shared" si="10"/>
        <v>23</v>
      </c>
      <c r="S33" s="10">
        <f t="shared" si="11"/>
        <v>0.38333333333333336</v>
      </c>
      <c r="T33" s="10"/>
      <c r="U33" s="45">
        <f t="shared" si="12"/>
        <v>9.9525462962963024E-2</v>
      </c>
      <c r="V33" s="10">
        <f t="shared" si="13"/>
        <v>2.3833333333333333</v>
      </c>
    </row>
    <row r="34" spans="1:22" s="40" customFormat="1" x14ac:dyDescent="0.25">
      <c r="A34" s="21">
        <v>43236.708541666667</v>
      </c>
      <c r="B34" s="22">
        <v>244714</v>
      </c>
      <c r="C34" s="23" t="s">
        <v>4</v>
      </c>
      <c r="D34" s="23">
        <v>46</v>
      </c>
      <c r="E34" s="24">
        <v>0.70854166666666663</v>
      </c>
      <c r="F34" s="25">
        <f t="shared" si="0"/>
        <v>2018</v>
      </c>
      <c r="G34" s="25">
        <f t="shared" si="1"/>
        <v>5</v>
      </c>
      <c r="H34" s="25">
        <f t="shared" si="2"/>
        <v>16</v>
      </c>
      <c r="I34" s="26">
        <f t="shared" si="3"/>
        <v>43236</v>
      </c>
      <c r="J34" s="28">
        <f t="shared" si="8"/>
        <v>3</v>
      </c>
      <c r="K34" s="27">
        <v>43236</v>
      </c>
      <c r="L34" s="28">
        <f t="shared" si="5"/>
        <v>17</v>
      </c>
      <c r="M34" s="25">
        <f t="shared" si="6"/>
        <v>0</v>
      </c>
      <c r="N34" s="25" t="str">
        <f t="shared" si="7"/>
        <v>PM</v>
      </c>
      <c r="O34" s="25">
        <f t="shared" si="9"/>
        <v>1</v>
      </c>
      <c r="P34" s="25" t="s">
        <v>21</v>
      </c>
      <c r="Q34" s="25"/>
      <c r="R34" s="25">
        <f t="shared" si="10"/>
        <v>34</v>
      </c>
      <c r="S34" s="25">
        <f t="shared" si="11"/>
        <v>0.56666666666666665</v>
      </c>
      <c r="T34" s="25"/>
      <c r="U34" s="46">
        <f t="shared" si="12"/>
        <v>6.5659722222222161E-2</v>
      </c>
      <c r="V34" s="25">
        <f t="shared" si="13"/>
        <v>1.5666666666666667</v>
      </c>
    </row>
    <row r="35" spans="1:22" x14ac:dyDescent="0.25">
      <c r="A35" s="2">
        <v>43237.381574074076</v>
      </c>
      <c r="B35" s="4">
        <v>244675</v>
      </c>
      <c r="C35" s="6" t="s">
        <v>4</v>
      </c>
      <c r="D35" s="6">
        <v>16</v>
      </c>
      <c r="E35" s="8">
        <v>0.38157407407407407</v>
      </c>
      <c r="F35" s="10">
        <f t="shared" si="0"/>
        <v>2018</v>
      </c>
      <c r="G35" s="10">
        <f t="shared" si="1"/>
        <v>5</v>
      </c>
      <c r="H35" s="10">
        <f t="shared" si="2"/>
        <v>17</v>
      </c>
      <c r="I35" s="12">
        <f t="shared" si="3"/>
        <v>43237</v>
      </c>
      <c r="J35" s="16">
        <f t="shared" si="8"/>
        <v>4</v>
      </c>
      <c r="K35" s="14">
        <v>43237</v>
      </c>
      <c r="L35" s="16">
        <f t="shared" si="5"/>
        <v>9</v>
      </c>
      <c r="M35" s="10">
        <f t="shared" si="6"/>
        <v>9</v>
      </c>
      <c r="N35" s="10" t="str">
        <f t="shared" si="7"/>
        <v>AM</v>
      </c>
      <c r="O35" s="10">
        <f t="shared" si="9"/>
        <v>1</v>
      </c>
      <c r="P35" s="10" t="s">
        <v>21</v>
      </c>
      <c r="Q35" s="10"/>
      <c r="R35" s="10">
        <f t="shared" si="10"/>
        <v>9</v>
      </c>
      <c r="S35" s="10">
        <f t="shared" si="11"/>
        <v>0.15</v>
      </c>
      <c r="T35" s="10"/>
      <c r="U35" s="45">
        <f t="shared" si="12"/>
        <v>4.8032407407407385E-2</v>
      </c>
      <c r="V35" s="10">
        <f t="shared" si="13"/>
        <v>1.1499999999999999</v>
      </c>
    </row>
    <row r="36" spans="1:22" x14ac:dyDescent="0.25">
      <c r="A36" s="2">
        <v>43237.432662037034</v>
      </c>
      <c r="B36" s="4">
        <v>244806</v>
      </c>
      <c r="C36" s="6" t="s">
        <v>4</v>
      </c>
      <c r="D36" s="6">
        <v>36</v>
      </c>
      <c r="E36" s="8">
        <v>0.43266203703703704</v>
      </c>
      <c r="F36" s="10">
        <f t="shared" si="0"/>
        <v>2018</v>
      </c>
      <c r="G36" s="10">
        <f t="shared" si="1"/>
        <v>5</v>
      </c>
      <c r="H36" s="10">
        <f t="shared" si="2"/>
        <v>17</v>
      </c>
      <c r="I36" s="12">
        <f t="shared" si="3"/>
        <v>43237</v>
      </c>
      <c r="J36" s="16">
        <f t="shared" si="8"/>
        <v>4</v>
      </c>
      <c r="K36" s="14">
        <v>43237</v>
      </c>
      <c r="L36" s="16">
        <f t="shared" si="5"/>
        <v>10</v>
      </c>
      <c r="M36" s="10">
        <f t="shared" si="6"/>
        <v>23</v>
      </c>
      <c r="N36" s="10" t="str">
        <f t="shared" si="7"/>
        <v>AM</v>
      </c>
      <c r="O36" s="10">
        <f t="shared" si="9"/>
        <v>1</v>
      </c>
      <c r="P36" s="10" t="s">
        <v>21</v>
      </c>
      <c r="Q36" s="10"/>
      <c r="R36" s="10">
        <f t="shared" si="10"/>
        <v>13</v>
      </c>
      <c r="S36" s="10">
        <f t="shared" si="11"/>
        <v>0.21666666666666667</v>
      </c>
      <c r="T36" s="10"/>
      <c r="U36" s="45">
        <f t="shared" si="12"/>
        <v>5.1087962962962974E-2</v>
      </c>
      <c r="V36" s="10">
        <f t="shared" si="13"/>
        <v>1.2166666666666668</v>
      </c>
    </row>
    <row r="37" spans="1:22" x14ac:dyDescent="0.25">
      <c r="A37" s="2">
        <v>43237.500914351855</v>
      </c>
      <c r="B37" s="4">
        <v>244809</v>
      </c>
      <c r="C37" s="6" t="s">
        <v>4</v>
      </c>
      <c r="D37" s="6">
        <v>28</v>
      </c>
      <c r="E37" s="8">
        <v>0.50091435185185185</v>
      </c>
      <c r="F37" s="10">
        <f t="shared" si="0"/>
        <v>2018</v>
      </c>
      <c r="G37" s="10">
        <f t="shared" si="1"/>
        <v>5</v>
      </c>
      <c r="H37" s="10">
        <f t="shared" si="2"/>
        <v>17</v>
      </c>
      <c r="I37" s="12">
        <f t="shared" si="3"/>
        <v>43237</v>
      </c>
      <c r="J37" s="16">
        <f t="shared" si="8"/>
        <v>4</v>
      </c>
      <c r="K37" s="14">
        <v>43237</v>
      </c>
      <c r="L37" s="16">
        <f t="shared" si="5"/>
        <v>12</v>
      </c>
      <c r="M37" s="10">
        <f t="shared" si="6"/>
        <v>1</v>
      </c>
      <c r="N37" s="10" t="str">
        <f t="shared" si="7"/>
        <v>AM</v>
      </c>
      <c r="O37" s="10">
        <f t="shared" si="9"/>
        <v>1</v>
      </c>
      <c r="P37" s="10" t="s">
        <v>21</v>
      </c>
      <c r="Q37" s="10"/>
      <c r="R37" s="10">
        <f t="shared" si="10"/>
        <v>38</v>
      </c>
      <c r="S37" s="10">
        <f t="shared" si="11"/>
        <v>0.6333333333333333</v>
      </c>
      <c r="T37" s="10"/>
      <c r="U37" s="45">
        <f t="shared" si="12"/>
        <v>6.8252314814814807E-2</v>
      </c>
      <c r="V37" s="10">
        <f t="shared" si="13"/>
        <v>1.6333333333333333</v>
      </c>
    </row>
    <row r="38" spans="1:22" x14ac:dyDescent="0.25">
      <c r="A38" s="2">
        <v>43237.579895833333</v>
      </c>
      <c r="B38" s="4">
        <v>244839</v>
      </c>
      <c r="C38" s="6" t="s">
        <v>4</v>
      </c>
      <c r="D38" s="6">
        <v>25</v>
      </c>
      <c r="E38" s="8">
        <v>0.57989583333333339</v>
      </c>
      <c r="F38" s="10">
        <f t="shared" si="0"/>
        <v>2018</v>
      </c>
      <c r="G38" s="10">
        <f t="shared" si="1"/>
        <v>5</v>
      </c>
      <c r="H38" s="10">
        <f t="shared" si="2"/>
        <v>17</v>
      </c>
      <c r="I38" s="12">
        <f t="shared" si="3"/>
        <v>43237</v>
      </c>
      <c r="J38" s="16">
        <f t="shared" si="8"/>
        <v>4</v>
      </c>
      <c r="K38" s="14">
        <v>43237</v>
      </c>
      <c r="L38" s="16">
        <f t="shared" si="5"/>
        <v>13</v>
      </c>
      <c r="M38" s="10">
        <f t="shared" si="6"/>
        <v>55</v>
      </c>
      <c r="N38" s="10" t="str">
        <f t="shared" si="7"/>
        <v>PM</v>
      </c>
      <c r="O38" s="10">
        <f t="shared" si="9"/>
        <v>0</v>
      </c>
      <c r="P38" s="10" t="s">
        <v>21</v>
      </c>
      <c r="Q38" s="10"/>
      <c r="R38" s="10">
        <f t="shared" si="10"/>
        <v>53</v>
      </c>
      <c r="S38" s="10">
        <f t="shared" si="11"/>
        <v>0.8833333333333333</v>
      </c>
      <c r="T38" s="10"/>
      <c r="U38" s="45">
        <f t="shared" si="12"/>
        <v>3.7314814814814877E-2</v>
      </c>
      <c r="V38" s="10">
        <f t="shared" si="13"/>
        <v>0.8833333333333333</v>
      </c>
    </row>
    <row r="39" spans="1:22" x14ac:dyDescent="0.25">
      <c r="A39" s="2">
        <v>43237.618298611109</v>
      </c>
      <c r="B39" s="4">
        <v>239373</v>
      </c>
      <c r="C39" s="6" t="s">
        <v>4</v>
      </c>
      <c r="D39" s="6">
        <v>1</v>
      </c>
      <c r="E39" s="8">
        <v>0.61829861111111117</v>
      </c>
      <c r="F39" s="10">
        <f t="shared" ref="F39:F70" si="14">YEAR(A39)</f>
        <v>2018</v>
      </c>
      <c r="G39" s="10">
        <f t="shared" ref="G39:G70" si="15">MONTH(A39)</f>
        <v>5</v>
      </c>
      <c r="H39" s="10">
        <f t="shared" ref="H39:H70" si="16">DAY(A39)</f>
        <v>17</v>
      </c>
      <c r="I39" s="12">
        <f t="shared" ref="I39:I70" si="17">DATE(F39,G39,H39)</f>
        <v>43237</v>
      </c>
      <c r="J39" s="16">
        <f t="shared" si="8"/>
        <v>4</v>
      </c>
      <c r="K39" s="14">
        <v>43237</v>
      </c>
      <c r="L39" s="16">
        <f t="shared" ref="L39:L70" si="18">HOUR(E39)</f>
        <v>14</v>
      </c>
      <c r="M39" s="10">
        <f t="shared" ref="M39:M70" si="19">MINUTE(E39)</f>
        <v>50</v>
      </c>
      <c r="N39" s="10" t="str">
        <f t="shared" ref="N39:N70" si="20">IF(L39&gt;12,"PM","AM")</f>
        <v>PM</v>
      </c>
      <c r="O39" s="10">
        <f t="shared" si="9"/>
        <v>0</v>
      </c>
      <c r="P39" s="10" t="s">
        <v>21</v>
      </c>
      <c r="Q39" s="10"/>
      <c r="R39" s="10">
        <f t="shared" si="10"/>
        <v>55</v>
      </c>
      <c r="S39" s="10">
        <f t="shared" si="11"/>
        <v>0.91666666666666663</v>
      </c>
      <c r="T39" s="10"/>
      <c r="U39" s="45">
        <f t="shared" si="12"/>
        <v>3.8402777777777786E-2</v>
      </c>
      <c r="V39" s="10">
        <f t="shared" si="13"/>
        <v>0.91666666666666663</v>
      </c>
    </row>
    <row r="40" spans="1:22" x14ac:dyDescent="0.25">
      <c r="A40" s="2">
        <v>43237.66988425926</v>
      </c>
      <c r="B40" s="4">
        <v>242920</v>
      </c>
      <c r="C40" s="6" t="s">
        <v>4</v>
      </c>
      <c r="D40" s="6">
        <v>38</v>
      </c>
      <c r="E40" s="8">
        <v>0.66988425925925921</v>
      </c>
      <c r="F40" s="10">
        <f t="shared" si="14"/>
        <v>2018</v>
      </c>
      <c r="G40" s="10">
        <f t="shared" si="15"/>
        <v>5</v>
      </c>
      <c r="H40" s="10">
        <f t="shared" si="16"/>
        <v>17</v>
      </c>
      <c r="I40" s="12">
        <f t="shared" si="17"/>
        <v>43237</v>
      </c>
      <c r="J40" s="16">
        <f t="shared" si="8"/>
        <v>4</v>
      </c>
      <c r="K40" s="14">
        <v>43237</v>
      </c>
      <c r="L40" s="16">
        <f t="shared" si="18"/>
        <v>16</v>
      </c>
      <c r="M40" s="10">
        <f t="shared" si="19"/>
        <v>4</v>
      </c>
      <c r="N40" s="10" t="str">
        <f t="shared" si="20"/>
        <v>PM</v>
      </c>
      <c r="O40" s="10">
        <f t="shared" si="9"/>
        <v>1</v>
      </c>
      <c r="P40" s="10" t="s">
        <v>21</v>
      </c>
      <c r="Q40" s="10"/>
      <c r="R40" s="10">
        <f t="shared" si="10"/>
        <v>14</v>
      </c>
      <c r="S40" s="10">
        <f t="shared" si="11"/>
        <v>0.23333333333333334</v>
      </c>
      <c r="T40" s="10"/>
      <c r="U40" s="45">
        <f t="shared" si="12"/>
        <v>5.1585648148148033E-2</v>
      </c>
      <c r="V40" s="10">
        <f t="shared" si="13"/>
        <v>1.2333333333333334</v>
      </c>
    </row>
    <row r="41" spans="1:22" s="40" customFormat="1" x14ac:dyDescent="0.25">
      <c r="A41" s="21">
        <v>43237.70884259259</v>
      </c>
      <c r="B41" s="22">
        <v>244906</v>
      </c>
      <c r="C41" s="23" t="s">
        <v>4</v>
      </c>
      <c r="D41" s="23">
        <v>9</v>
      </c>
      <c r="E41" s="24">
        <v>0.70884259259259252</v>
      </c>
      <c r="F41" s="25">
        <f t="shared" si="14"/>
        <v>2018</v>
      </c>
      <c r="G41" s="25">
        <f t="shared" si="15"/>
        <v>5</v>
      </c>
      <c r="H41" s="25">
        <f t="shared" si="16"/>
        <v>17</v>
      </c>
      <c r="I41" s="26">
        <f t="shared" si="17"/>
        <v>43237</v>
      </c>
      <c r="J41" s="28">
        <f t="shared" si="8"/>
        <v>4</v>
      </c>
      <c r="K41" s="27">
        <v>43237</v>
      </c>
      <c r="L41" s="28">
        <f t="shared" si="18"/>
        <v>17</v>
      </c>
      <c r="M41" s="25">
        <f t="shared" si="19"/>
        <v>0</v>
      </c>
      <c r="N41" s="25" t="str">
        <f t="shared" si="20"/>
        <v>PM</v>
      </c>
      <c r="O41" s="25">
        <f t="shared" si="9"/>
        <v>0</v>
      </c>
      <c r="P41" s="25" t="s">
        <v>21</v>
      </c>
      <c r="Q41" s="25"/>
      <c r="R41" s="25">
        <f t="shared" si="10"/>
        <v>56</v>
      </c>
      <c r="S41" s="25">
        <f t="shared" si="11"/>
        <v>0.93333333333333335</v>
      </c>
      <c r="T41" s="25"/>
      <c r="U41" s="46">
        <f t="shared" si="12"/>
        <v>3.8958333333333317E-2</v>
      </c>
      <c r="V41" s="25">
        <f t="shared" si="13"/>
        <v>0.93333333333333335</v>
      </c>
    </row>
    <row r="42" spans="1:22" x14ac:dyDescent="0.25">
      <c r="A42" s="2">
        <v>43238.386053240742</v>
      </c>
      <c r="B42" s="4">
        <v>244621</v>
      </c>
      <c r="C42" s="6" t="s">
        <v>4</v>
      </c>
      <c r="D42" s="6">
        <v>17</v>
      </c>
      <c r="E42" s="8">
        <v>0.38605324074074071</v>
      </c>
      <c r="F42" s="10">
        <f t="shared" si="14"/>
        <v>2018</v>
      </c>
      <c r="G42" s="10">
        <f t="shared" si="15"/>
        <v>5</v>
      </c>
      <c r="H42" s="10">
        <f t="shared" si="16"/>
        <v>18</v>
      </c>
      <c r="I42" s="12">
        <f t="shared" si="17"/>
        <v>43238</v>
      </c>
      <c r="J42" s="16">
        <f t="shared" si="8"/>
        <v>5</v>
      </c>
      <c r="K42" s="14">
        <v>43238</v>
      </c>
      <c r="L42" s="16">
        <f t="shared" si="18"/>
        <v>9</v>
      </c>
      <c r="M42" s="10">
        <f t="shared" si="19"/>
        <v>15</v>
      </c>
      <c r="N42" s="10" t="str">
        <f t="shared" si="20"/>
        <v>AM</v>
      </c>
      <c r="O42" s="10">
        <f t="shared" si="9"/>
        <v>1</v>
      </c>
      <c r="P42" s="10" t="s">
        <v>21</v>
      </c>
      <c r="Q42" s="10"/>
      <c r="R42" s="10">
        <f t="shared" si="10"/>
        <v>15</v>
      </c>
      <c r="S42" s="10">
        <f t="shared" si="11"/>
        <v>0.25</v>
      </c>
      <c r="T42" s="10"/>
      <c r="U42" s="45">
        <f t="shared" si="12"/>
        <v>5.2210648148148131E-2</v>
      </c>
      <c r="V42" s="10">
        <f t="shared" si="13"/>
        <v>1.25</v>
      </c>
    </row>
    <row r="43" spans="1:22" x14ac:dyDescent="0.25">
      <c r="A43" s="2">
        <v>43238.410798611112</v>
      </c>
      <c r="B43" s="4">
        <v>244899</v>
      </c>
      <c r="C43" s="6" t="s">
        <v>4</v>
      </c>
      <c r="D43" s="6">
        <v>13</v>
      </c>
      <c r="E43" s="8">
        <v>0.4107986111111111</v>
      </c>
      <c r="F43" s="10">
        <f t="shared" si="14"/>
        <v>2018</v>
      </c>
      <c r="G43" s="10">
        <f t="shared" si="15"/>
        <v>5</v>
      </c>
      <c r="H43" s="10">
        <f t="shared" si="16"/>
        <v>18</v>
      </c>
      <c r="I43" s="12">
        <f t="shared" si="17"/>
        <v>43238</v>
      </c>
      <c r="J43" s="16">
        <f t="shared" si="8"/>
        <v>5</v>
      </c>
      <c r="K43" s="14">
        <v>43238</v>
      </c>
      <c r="L43" s="16">
        <f t="shared" si="18"/>
        <v>9</v>
      </c>
      <c r="M43" s="10">
        <f t="shared" si="19"/>
        <v>51</v>
      </c>
      <c r="N43" s="10" t="str">
        <f t="shared" si="20"/>
        <v>AM</v>
      </c>
      <c r="O43" s="10">
        <f t="shared" si="9"/>
        <v>0</v>
      </c>
      <c r="P43" s="10" t="s">
        <v>21</v>
      </c>
      <c r="Q43" s="10"/>
      <c r="R43" s="10">
        <f t="shared" si="10"/>
        <v>35</v>
      </c>
      <c r="S43" s="10">
        <f t="shared" si="11"/>
        <v>0.58333333333333337</v>
      </c>
      <c r="T43" s="10"/>
      <c r="U43" s="45">
        <f t="shared" si="12"/>
        <v>2.474537037037039E-2</v>
      </c>
      <c r="V43" s="10">
        <f t="shared" si="13"/>
        <v>0.58333333333333337</v>
      </c>
    </row>
    <row r="44" spans="1:22" s="40" customFormat="1" x14ac:dyDescent="0.25">
      <c r="A44" s="21">
        <v>43238.632523148146</v>
      </c>
      <c r="B44" s="22">
        <v>238154</v>
      </c>
      <c r="C44" s="23" t="s">
        <v>4</v>
      </c>
      <c r="D44" s="23">
        <v>1</v>
      </c>
      <c r="E44" s="24">
        <v>0.63252314814814814</v>
      </c>
      <c r="F44" s="25">
        <f t="shared" si="14"/>
        <v>2018</v>
      </c>
      <c r="G44" s="25">
        <f t="shared" si="15"/>
        <v>5</v>
      </c>
      <c r="H44" s="25">
        <f t="shared" si="16"/>
        <v>18</v>
      </c>
      <c r="I44" s="26">
        <f t="shared" si="17"/>
        <v>43238</v>
      </c>
      <c r="J44" s="28">
        <f t="shared" si="8"/>
        <v>5</v>
      </c>
      <c r="K44" s="27">
        <v>43238</v>
      </c>
      <c r="L44" s="28">
        <f t="shared" si="18"/>
        <v>15</v>
      </c>
      <c r="M44" s="25">
        <f t="shared" si="19"/>
        <v>10</v>
      </c>
      <c r="N44" s="25" t="str">
        <f t="shared" si="20"/>
        <v>PM</v>
      </c>
      <c r="O44" s="25">
        <f t="shared" si="9"/>
        <v>4</v>
      </c>
      <c r="P44" s="25" t="s">
        <v>21</v>
      </c>
      <c r="Q44" s="25"/>
      <c r="R44" s="25">
        <f t="shared" si="10"/>
        <v>19</v>
      </c>
      <c r="S44" s="25">
        <f t="shared" si="11"/>
        <v>0.31666666666666665</v>
      </c>
      <c r="T44" s="25"/>
      <c r="U44" s="46">
        <f t="shared" si="12"/>
        <v>0.18005787037037038</v>
      </c>
      <c r="V44" s="25">
        <f t="shared" si="13"/>
        <v>4.3166666666666664</v>
      </c>
    </row>
    <row r="45" spans="1:22" x14ac:dyDescent="0.25">
      <c r="A45" s="2">
        <v>43242.401284722226</v>
      </c>
      <c r="B45" s="4">
        <v>245012</v>
      </c>
      <c r="C45" s="6" t="s">
        <v>4</v>
      </c>
      <c r="D45" s="6">
        <v>45</v>
      </c>
      <c r="E45" s="8">
        <v>0.40128472222222222</v>
      </c>
      <c r="F45" s="10">
        <f t="shared" si="14"/>
        <v>2018</v>
      </c>
      <c r="G45" s="10">
        <f t="shared" si="15"/>
        <v>5</v>
      </c>
      <c r="H45" s="10">
        <f t="shared" si="16"/>
        <v>22</v>
      </c>
      <c r="I45" s="12">
        <f t="shared" si="17"/>
        <v>43242</v>
      </c>
      <c r="J45" s="16">
        <f t="shared" si="8"/>
        <v>2</v>
      </c>
      <c r="K45" s="14">
        <v>43242</v>
      </c>
      <c r="L45" s="16">
        <f t="shared" si="18"/>
        <v>9</v>
      </c>
      <c r="M45" s="10">
        <f t="shared" si="19"/>
        <v>37</v>
      </c>
      <c r="N45" s="10" t="str">
        <f t="shared" si="20"/>
        <v>AM</v>
      </c>
      <c r="O45" s="10">
        <f t="shared" si="9"/>
        <v>2</v>
      </c>
      <c r="P45" s="10" t="s">
        <v>21</v>
      </c>
      <c r="Q45" s="10"/>
      <c r="R45" s="10">
        <f t="shared" si="10"/>
        <v>27</v>
      </c>
      <c r="S45" s="10">
        <f t="shared" si="11"/>
        <v>0.45</v>
      </c>
      <c r="T45" s="10"/>
      <c r="U45" s="45">
        <f t="shared" si="12"/>
        <v>0.1020949074074074</v>
      </c>
      <c r="V45" s="10">
        <f t="shared" si="13"/>
        <v>2.4500000000000002</v>
      </c>
    </row>
    <row r="46" spans="1:22" x14ac:dyDescent="0.25">
      <c r="A46" s="2">
        <v>43242.478206018517</v>
      </c>
      <c r="B46" s="4">
        <v>245030</v>
      </c>
      <c r="C46" s="6" t="s">
        <v>4</v>
      </c>
      <c r="D46" s="6">
        <v>43</v>
      </c>
      <c r="E46" s="8">
        <v>0.47820601851851857</v>
      </c>
      <c r="F46" s="10">
        <f t="shared" si="14"/>
        <v>2018</v>
      </c>
      <c r="G46" s="10">
        <f t="shared" si="15"/>
        <v>5</v>
      </c>
      <c r="H46" s="10">
        <f t="shared" si="16"/>
        <v>22</v>
      </c>
      <c r="I46" s="12">
        <f t="shared" si="17"/>
        <v>43242</v>
      </c>
      <c r="J46" s="16">
        <f t="shared" si="8"/>
        <v>2</v>
      </c>
      <c r="K46" s="14">
        <v>43242</v>
      </c>
      <c r="L46" s="16">
        <f t="shared" si="18"/>
        <v>11</v>
      </c>
      <c r="M46" s="10">
        <f t="shared" si="19"/>
        <v>28</v>
      </c>
      <c r="N46" s="10" t="str">
        <f t="shared" si="20"/>
        <v>AM</v>
      </c>
      <c r="O46" s="10">
        <f t="shared" si="9"/>
        <v>1</v>
      </c>
      <c r="P46" s="10" t="s">
        <v>21</v>
      </c>
      <c r="Q46" s="10"/>
      <c r="R46" s="10">
        <f t="shared" si="10"/>
        <v>50</v>
      </c>
      <c r="S46" s="10">
        <f t="shared" si="11"/>
        <v>0.83333333333333337</v>
      </c>
      <c r="T46" s="10"/>
      <c r="U46" s="45">
        <f t="shared" si="12"/>
        <v>7.6921296296296349E-2</v>
      </c>
      <c r="V46" s="10">
        <f t="shared" si="13"/>
        <v>1.8333333333333335</v>
      </c>
    </row>
    <row r="47" spans="1:22" x14ac:dyDescent="0.25">
      <c r="A47" s="2">
        <v>43242.605196759258</v>
      </c>
      <c r="B47" s="4">
        <v>245020</v>
      </c>
      <c r="C47" s="6" t="s">
        <v>4</v>
      </c>
      <c r="D47" s="6">
        <v>69</v>
      </c>
      <c r="E47" s="8">
        <v>0.6051967592592592</v>
      </c>
      <c r="F47" s="10">
        <f t="shared" si="14"/>
        <v>2018</v>
      </c>
      <c r="G47" s="10">
        <f t="shared" si="15"/>
        <v>5</v>
      </c>
      <c r="H47" s="10">
        <f t="shared" si="16"/>
        <v>22</v>
      </c>
      <c r="I47" s="12">
        <f t="shared" si="17"/>
        <v>43242</v>
      </c>
      <c r="J47" s="16">
        <f t="shared" si="8"/>
        <v>2</v>
      </c>
      <c r="K47" s="14">
        <v>43242</v>
      </c>
      <c r="L47" s="16">
        <f t="shared" si="18"/>
        <v>14</v>
      </c>
      <c r="M47" s="10">
        <f t="shared" si="19"/>
        <v>31</v>
      </c>
      <c r="N47" s="10" t="str">
        <f t="shared" si="20"/>
        <v>PM</v>
      </c>
      <c r="O47" s="10">
        <f t="shared" si="9"/>
        <v>2</v>
      </c>
      <c r="P47" s="10" t="s">
        <v>21</v>
      </c>
      <c r="Q47" s="10"/>
      <c r="R47" s="10">
        <f t="shared" si="10"/>
        <v>2</v>
      </c>
      <c r="S47" s="10">
        <f t="shared" si="11"/>
        <v>3.3333333333333333E-2</v>
      </c>
      <c r="T47" s="10"/>
      <c r="U47" s="45">
        <f t="shared" si="12"/>
        <v>8.5324074074073969E-2</v>
      </c>
      <c r="V47" s="10">
        <f t="shared" si="13"/>
        <v>2.0333333333333332</v>
      </c>
    </row>
    <row r="48" spans="1:22" x14ac:dyDescent="0.25">
      <c r="A48" s="2">
        <v>43242.606620370374</v>
      </c>
      <c r="B48" s="4">
        <v>245020</v>
      </c>
      <c r="C48" s="6" t="s">
        <v>4</v>
      </c>
      <c r="D48" s="6">
        <v>1</v>
      </c>
      <c r="E48" s="8">
        <v>0.60662037037037042</v>
      </c>
      <c r="F48" s="10">
        <f t="shared" si="14"/>
        <v>2018</v>
      </c>
      <c r="G48" s="10">
        <f t="shared" si="15"/>
        <v>5</v>
      </c>
      <c r="H48" s="10">
        <f t="shared" si="16"/>
        <v>22</v>
      </c>
      <c r="I48" s="12">
        <f t="shared" si="17"/>
        <v>43242</v>
      </c>
      <c r="J48" s="16">
        <f t="shared" si="8"/>
        <v>2</v>
      </c>
      <c r="K48" s="14">
        <v>43242</v>
      </c>
      <c r="L48" s="16">
        <f t="shared" si="18"/>
        <v>14</v>
      </c>
      <c r="M48" s="10">
        <f t="shared" si="19"/>
        <v>33</v>
      </c>
      <c r="N48" s="10" t="str">
        <f t="shared" si="20"/>
        <v>PM</v>
      </c>
      <c r="O48" s="10">
        <f t="shared" si="9"/>
        <v>0</v>
      </c>
      <c r="P48" s="10" t="s">
        <v>21</v>
      </c>
      <c r="Q48" s="10"/>
      <c r="R48" s="10">
        <f t="shared" si="10"/>
        <v>2</v>
      </c>
      <c r="S48" s="10">
        <f t="shared" si="11"/>
        <v>3.3333333333333333E-2</v>
      </c>
      <c r="T48" s="10"/>
      <c r="U48" s="45">
        <f t="shared" si="12"/>
        <v>1.4236111111112226E-3</v>
      </c>
      <c r="V48" s="10">
        <f t="shared" si="13"/>
        <v>3.3333333333333333E-2</v>
      </c>
    </row>
    <row r="49" spans="1:22" x14ac:dyDescent="0.25">
      <c r="A49" s="2">
        <v>43242.653321759259</v>
      </c>
      <c r="B49" s="4">
        <v>245236</v>
      </c>
      <c r="C49" s="6" t="s">
        <v>4</v>
      </c>
      <c r="D49" s="6">
        <v>16</v>
      </c>
      <c r="E49" s="8">
        <v>0.65332175925925928</v>
      </c>
      <c r="F49" s="10">
        <f t="shared" si="14"/>
        <v>2018</v>
      </c>
      <c r="G49" s="10">
        <f t="shared" si="15"/>
        <v>5</v>
      </c>
      <c r="H49" s="10">
        <f t="shared" si="16"/>
        <v>22</v>
      </c>
      <c r="I49" s="12">
        <f t="shared" si="17"/>
        <v>43242</v>
      </c>
      <c r="J49" s="16">
        <f t="shared" si="8"/>
        <v>2</v>
      </c>
      <c r="K49" s="14">
        <v>43242</v>
      </c>
      <c r="L49" s="16">
        <f t="shared" si="18"/>
        <v>15</v>
      </c>
      <c r="M49" s="10">
        <f t="shared" si="19"/>
        <v>40</v>
      </c>
      <c r="N49" s="10" t="str">
        <f t="shared" si="20"/>
        <v>PM</v>
      </c>
      <c r="O49" s="10">
        <f t="shared" si="9"/>
        <v>1</v>
      </c>
      <c r="P49" s="10" t="s">
        <v>21</v>
      </c>
      <c r="Q49" s="10"/>
      <c r="R49" s="10">
        <f t="shared" si="10"/>
        <v>7</v>
      </c>
      <c r="S49" s="10">
        <f t="shared" si="11"/>
        <v>0.11666666666666667</v>
      </c>
      <c r="T49" s="10"/>
      <c r="U49" s="45">
        <f t="shared" si="12"/>
        <v>4.6701388888888862E-2</v>
      </c>
      <c r="V49" s="10">
        <f t="shared" si="13"/>
        <v>1.1166666666666667</v>
      </c>
    </row>
    <row r="50" spans="1:22" x14ac:dyDescent="0.25">
      <c r="A50" s="2">
        <v>43242.654803240737</v>
      </c>
      <c r="B50" s="4">
        <v>245236</v>
      </c>
      <c r="C50" s="6" t="s">
        <v>4</v>
      </c>
      <c r="D50" s="6">
        <v>2</v>
      </c>
      <c r="E50" s="8">
        <v>0.65480324074074081</v>
      </c>
      <c r="F50" s="10">
        <f t="shared" si="14"/>
        <v>2018</v>
      </c>
      <c r="G50" s="10">
        <f t="shared" si="15"/>
        <v>5</v>
      </c>
      <c r="H50" s="10">
        <f t="shared" si="16"/>
        <v>22</v>
      </c>
      <c r="I50" s="12">
        <f t="shared" si="17"/>
        <v>43242</v>
      </c>
      <c r="J50" s="16">
        <f t="shared" si="8"/>
        <v>2</v>
      </c>
      <c r="K50" s="14">
        <v>43242</v>
      </c>
      <c r="L50" s="16">
        <f t="shared" si="18"/>
        <v>15</v>
      </c>
      <c r="M50" s="10">
        <f t="shared" si="19"/>
        <v>42</v>
      </c>
      <c r="N50" s="10" t="str">
        <f t="shared" si="20"/>
        <v>PM</v>
      </c>
      <c r="O50" s="10">
        <f t="shared" si="9"/>
        <v>0</v>
      </c>
      <c r="P50" s="10" t="s">
        <v>21</v>
      </c>
      <c r="Q50" s="10"/>
      <c r="R50" s="10">
        <f t="shared" si="10"/>
        <v>2</v>
      </c>
      <c r="S50" s="10">
        <f t="shared" si="11"/>
        <v>3.3333333333333333E-2</v>
      </c>
      <c r="T50" s="10"/>
      <c r="U50" s="45">
        <f t="shared" si="12"/>
        <v>1.481481481481528E-3</v>
      </c>
      <c r="V50" s="10">
        <f t="shared" si="13"/>
        <v>3.3333333333333333E-2</v>
      </c>
    </row>
    <row r="51" spans="1:22" s="40" customFormat="1" x14ac:dyDescent="0.25">
      <c r="A51" s="21">
        <v>43242.70952546296</v>
      </c>
      <c r="B51" s="22">
        <v>245194</v>
      </c>
      <c r="C51" s="23" t="s">
        <v>4</v>
      </c>
      <c r="D51" s="23">
        <v>33</v>
      </c>
      <c r="E51" s="24">
        <v>0.70952546296296293</v>
      </c>
      <c r="F51" s="25">
        <f t="shared" si="14"/>
        <v>2018</v>
      </c>
      <c r="G51" s="25">
        <f t="shared" si="15"/>
        <v>5</v>
      </c>
      <c r="H51" s="25">
        <f t="shared" si="16"/>
        <v>22</v>
      </c>
      <c r="I51" s="26">
        <f t="shared" si="17"/>
        <v>43242</v>
      </c>
      <c r="J51" s="28">
        <f t="shared" si="8"/>
        <v>2</v>
      </c>
      <c r="K51" s="27">
        <v>43242</v>
      </c>
      <c r="L51" s="28">
        <f t="shared" si="18"/>
        <v>17</v>
      </c>
      <c r="M51" s="25">
        <f t="shared" si="19"/>
        <v>1</v>
      </c>
      <c r="N51" s="25" t="str">
        <f t="shared" si="20"/>
        <v>PM</v>
      </c>
      <c r="O51" s="25">
        <f t="shared" si="9"/>
        <v>1</v>
      </c>
      <c r="P51" s="25" t="s">
        <v>21</v>
      </c>
      <c r="Q51" s="25"/>
      <c r="R51" s="25">
        <f t="shared" si="10"/>
        <v>18</v>
      </c>
      <c r="S51" s="25">
        <f t="shared" si="11"/>
        <v>0.3</v>
      </c>
      <c r="T51" s="25"/>
      <c r="U51" s="46">
        <f t="shared" si="12"/>
        <v>5.4722222222222117E-2</v>
      </c>
      <c r="V51" s="25">
        <f t="shared" si="13"/>
        <v>1.3</v>
      </c>
    </row>
    <row r="52" spans="1:22" x14ac:dyDescent="0.25">
      <c r="A52" s="2">
        <v>43243.433240740742</v>
      </c>
      <c r="B52" s="4">
        <v>245278</v>
      </c>
      <c r="C52" s="6" t="s">
        <v>4</v>
      </c>
      <c r="D52" s="6">
        <v>47</v>
      </c>
      <c r="E52" s="8">
        <v>0.43324074074074076</v>
      </c>
      <c r="F52" s="10">
        <f t="shared" si="14"/>
        <v>2018</v>
      </c>
      <c r="G52" s="10">
        <f t="shared" si="15"/>
        <v>5</v>
      </c>
      <c r="H52" s="10">
        <f t="shared" si="16"/>
        <v>23</v>
      </c>
      <c r="I52" s="12">
        <f t="shared" si="17"/>
        <v>43243</v>
      </c>
      <c r="J52" s="16">
        <f t="shared" si="8"/>
        <v>3</v>
      </c>
      <c r="K52" s="14">
        <v>43243</v>
      </c>
      <c r="L52" s="16">
        <f t="shared" si="18"/>
        <v>10</v>
      </c>
      <c r="M52" s="10">
        <f t="shared" si="19"/>
        <v>23</v>
      </c>
      <c r="N52" s="10" t="str">
        <f t="shared" si="20"/>
        <v>AM</v>
      </c>
      <c r="O52" s="10">
        <f t="shared" si="9"/>
        <v>2</v>
      </c>
      <c r="P52" s="10" t="s">
        <v>21</v>
      </c>
      <c r="Q52" s="10"/>
      <c r="R52" s="10">
        <f t="shared" si="10"/>
        <v>22</v>
      </c>
      <c r="S52" s="10">
        <f t="shared" si="11"/>
        <v>0.36666666666666664</v>
      </c>
      <c r="T52" s="10"/>
      <c r="U52" s="45">
        <f t="shared" si="12"/>
        <v>9.8715277777777777E-2</v>
      </c>
      <c r="V52" s="10">
        <f t="shared" si="13"/>
        <v>2.3666666666666667</v>
      </c>
    </row>
    <row r="53" spans="1:22" x14ac:dyDescent="0.25">
      <c r="A53" s="2">
        <v>43243.491597222222</v>
      </c>
      <c r="B53" s="4">
        <v>244926</v>
      </c>
      <c r="C53" s="6" t="s">
        <v>4</v>
      </c>
      <c r="D53" s="6">
        <v>47</v>
      </c>
      <c r="E53" s="8">
        <v>0.49159722222222224</v>
      </c>
      <c r="F53" s="10">
        <f t="shared" si="14"/>
        <v>2018</v>
      </c>
      <c r="G53" s="10">
        <f t="shared" si="15"/>
        <v>5</v>
      </c>
      <c r="H53" s="10">
        <f t="shared" si="16"/>
        <v>23</v>
      </c>
      <c r="I53" s="12">
        <f t="shared" si="17"/>
        <v>43243</v>
      </c>
      <c r="J53" s="16">
        <f t="shared" si="8"/>
        <v>3</v>
      </c>
      <c r="K53" s="14">
        <v>43243</v>
      </c>
      <c r="L53" s="16">
        <f t="shared" si="18"/>
        <v>11</v>
      </c>
      <c r="M53" s="10">
        <f t="shared" si="19"/>
        <v>47</v>
      </c>
      <c r="N53" s="10" t="str">
        <f t="shared" si="20"/>
        <v>AM</v>
      </c>
      <c r="O53" s="10">
        <f t="shared" si="9"/>
        <v>1</v>
      </c>
      <c r="P53" s="10" t="s">
        <v>21</v>
      </c>
      <c r="Q53" s="10"/>
      <c r="R53" s="10">
        <f t="shared" si="10"/>
        <v>24</v>
      </c>
      <c r="S53" s="10">
        <f t="shared" si="11"/>
        <v>0.4</v>
      </c>
      <c r="T53" s="10"/>
      <c r="U53" s="45">
        <f t="shared" si="12"/>
        <v>5.8356481481481481E-2</v>
      </c>
      <c r="V53" s="10">
        <f t="shared" si="13"/>
        <v>1.4</v>
      </c>
    </row>
    <row r="54" spans="1:22" x14ac:dyDescent="0.25">
      <c r="A54" s="2">
        <v>43243.611388888887</v>
      </c>
      <c r="B54" s="4">
        <v>245038</v>
      </c>
      <c r="C54" s="6" t="s">
        <v>4</v>
      </c>
      <c r="D54" s="6">
        <v>48</v>
      </c>
      <c r="E54" s="8">
        <v>0.61138888888888887</v>
      </c>
      <c r="F54" s="10">
        <f t="shared" si="14"/>
        <v>2018</v>
      </c>
      <c r="G54" s="10">
        <f t="shared" si="15"/>
        <v>5</v>
      </c>
      <c r="H54" s="10">
        <f t="shared" si="16"/>
        <v>23</v>
      </c>
      <c r="I54" s="12">
        <f t="shared" si="17"/>
        <v>43243</v>
      </c>
      <c r="J54" s="16">
        <f t="shared" si="8"/>
        <v>3</v>
      </c>
      <c r="K54" s="14">
        <v>43243</v>
      </c>
      <c r="L54" s="16">
        <f t="shared" si="18"/>
        <v>14</v>
      </c>
      <c r="M54" s="10">
        <f t="shared" si="19"/>
        <v>40</v>
      </c>
      <c r="N54" s="10" t="str">
        <f t="shared" si="20"/>
        <v>PM</v>
      </c>
      <c r="O54" s="10">
        <f t="shared" si="9"/>
        <v>1</v>
      </c>
      <c r="P54" s="10" t="s">
        <v>21</v>
      </c>
      <c r="Q54" s="10"/>
      <c r="R54" s="10">
        <f t="shared" si="10"/>
        <v>52</v>
      </c>
      <c r="S54" s="10">
        <f t="shared" si="11"/>
        <v>0.8666666666666667</v>
      </c>
      <c r="T54" s="10"/>
      <c r="U54" s="45">
        <f t="shared" si="12"/>
        <v>7.8124999999999972E-2</v>
      </c>
      <c r="V54" s="10">
        <f t="shared" si="13"/>
        <v>1.8666666666666667</v>
      </c>
    </row>
    <row r="55" spans="1:22" x14ac:dyDescent="0.25">
      <c r="A55" s="2">
        <v>43243.65384259259</v>
      </c>
      <c r="B55" s="4">
        <v>245271</v>
      </c>
      <c r="C55" s="6" t="s">
        <v>4</v>
      </c>
      <c r="D55" s="6">
        <v>36</v>
      </c>
      <c r="E55" s="8">
        <v>0.65384259259259259</v>
      </c>
      <c r="F55" s="10">
        <f t="shared" si="14"/>
        <v>2018</v>
      </c>
      <c r="G55" s="10">
        <f t="shared" si="15"/>
        <v>5</v>
      </c>
      <c r="H55" s="10">
        <f t="shared" si="16"/>
        <v>23</v>
      </c>
      <c r="I55" s="12">
        <f t="shared" si="17"/>
        <v>43243</v>
      </c>
      <c r="J55" s="16">
        <f t="shared" si="8"/>
        <v>3</v>
      </c>
      <c r="K55" s="14">
        <v>43243</v>
      </c>
      <c r="L55" s="16">
        <f t="shared" si="18"/>
        <v>15</v>
      </c>
      <c r="M55" s="10">
        <f t="shared" si="19"/>
        <v>41</v>
      </c>
      <c r="N55" s="10" t="str">
        <f t="shared" si="20"/>
        <v>PM</v>
      </c>
      <c r="O55" s="10">
        <f t="shared" si="9"/>
        <v>1</v>
      </c>
      <c r="P55" s="10" t="s">
        <v>21</v>
      </c>
      <c r="Q55" s="10"/>
      <c r="R55" s="10">
        <f t="shared" si="10"/>
        <v>1</v>
      </c>
      <c r="S55" s="10">
        <f t="shared" si="11"/>
        <v>1.6666666666666666E-2</v>
      </c>
      <c r="T55" s="10"/>
      <c r="U55" s="45">
        <f t="shared" si="12"/>
        <v>4.2453703703703716E-2</v>
      </c>
      <c r="V55" s="10">
        <f t="shared" si="13"/>
        <v>1.0166666666666666</v>
      </c>
    </row>
    <row r="56" spans="1:22" s="40" customFormat="1" x14ac:dyDescent="0.25">
      <c r="A56" s="21">
        <v>43243.708553240744</v>
      </c>
      <c r="B56" s="22">
        <v>245293</v>
      </c>
      <c r="C56" s="23" t="s">
        <v>4</v>
      </c>
      <c r="D56" s="23">
        <v>48</v>
      </c>
      <c r="E56" s="24">
        <v>0.70855324074074078</v>
      </c>
      <c r="F56" s="25">
        <f t="shared" si="14"/>
        <v>2018</v>
      </c>
      <c r="G56" s="25">
        <f t="shared" si="15"/>
        <v>5</v>
      </c>
      <c r="H56" s="25">
        <f t="shared" si="16"/>
        <v>23</v>
      </c>
      <c r="I56" s="26">
        <f t="shared" si="17"/>
        <v>43243</v>
      </c>
      <c r="J56" s="28">
        <f t="shared" si="8"/>
        <v>3</v>
      </c>
      <c r="K56" s="27">
        <v>43243</v>
      </c>
      <c r="L56" s="28">
        <f t="shared" si="18"/>
        <v>17</v>
      </c>
      <c r="M56" s="25">
        <f t="shared" si="19"/>
        <v>0</v>
      </c>
      <c r="N56" s="25" t="str">
        <f t="shared" si="20"/>
        <v>PM</v>
      </c>
      <c r="O56" s="25">
        <f t="shared" si="9"/>
        <v>1</v>
      </c>
      <c r="P56" s="25" t="s">
        <v>21</v>
      </c>
      <c r="Q56" s="25"/>
      <c r="R56" s="25">
        <f t="shared" si="10"/>
        <v>18</v>
      </c>
      <c r="S56" s="25">
        <f t="shared" si="11"/>
        <v>0.3</v>
      </c>
      <c r="T56" s="25"/>
      <c r="U56" s="46">
        <f t="shared" si="12"/>
        <v>5.4710648148148189E-2</v>
      </c>
      <c r="V56" s="25">
        <f t="shared" si="13"/>
        <v>1.3</v>
      </c>
    </row>
    <row r="57" spans="1:22" x14ac:dyDescent="0.25">
      <c r="A57" s="2">
        <v>43244.462488425925</v>
      </c>
      <c r="B57" s="4">
        <v>245135</v>
      </c>
      <c r="C57" s="6" t="s">
        <v>4</v>
      </c>
      <c r="D57" s="6">
        <v>73</v>
      </c>
      <c r="E57" s="8">
        <v>0.46248842592592593</v>
      </c>
      <c r="F57" s="10">
        <f t="shared" si="14"/>
        <v>2018</v>
      </c>
      <c r="G57" s="10">
        <f t="shared" si="15"/>
        <v>5</v>
      </c>
      <c r="H57" s="10">
        <f t="shared" si="16"/>
        <v>24</v>
      </c>
      <c r="I57" s="12">
        <f t="shared" si="17"/>
        <v>43244</v>
      </c>
      <c r="J57" s="16">
        <f t="shared" si="8"/>
        <v>4</v>
      </c>
      <c r="K57" s="14">
        <v>43244</v>
      </c>
      <c r="L57" s="16">
        <f t="shared" si="18"/>
        <v>11</v>
      </c>
      <c r="M57" s="10">
        <f t="shared" si="19"/>
        <v>5</v>
      </c>
      <c r="N57" s="10" t="str">
        <f t="shared" si="20"/>
        <v>AM</v>
      </c>
      <c r="O57" s="10">
        <f t="shared" si="9"/>
        <v>3</v>
      </c>
      <c r="P57" s="10" t="s">
        <v>21</v>
      </c>
      <c r="Q57" s="10"/>
      <c r="R57" s="10">
        <f t="shared" si="10"/>
        <v>5</v>
      </c>
      <c r="S57" s="10">
        <f t="shared" si="11"/>
        <v>8.3333333333333329E-2</v>
      </c>
      <c r="T57" s="10"/>
      <c r="U57" s="45">
        <f t="shared" si="12"/>
        <v>0.1289351851851851</v>
      </c>
      <c r="V57" s="10">
        <f t="shared" si="13"/>
        <v>3.0833333333333335</v>
      </c>
    </row>
    <row r="58" spans="1:22" x14ac:dyDescent="0.25">
      <c r="A58" s="2">
        <v>43244.649409722224</v>
      </c>
      <c r="B58" s="4">
        <v>245298</v>
      </c>
      <c r="C58" s="6" t="s">
        <v>4</v>
      </c>
      <c r="D58" s="6">
        <v>108</v>
      </c>
      <c r="E58" s="8">
        <v>0.64940972222222226</v>
      </c>
      <c r="F58" s="10">
        <f t="shared" si="14"/>
        <v>2018</v>
      </c>
      <c r="G58" s="10">
        <f t="shared" si="15"/>
        <v>5</v>
      </c>
      <c r="H58" s="10">
        <f t="shared" si="16"/>
        <v>24</v>
      </c>
      <c r="I58" s="12">
        <f t="shared" si="17"/>
        <v>43244</v>
      </c>
      <c r="J58" s="16">
        <f t="shared" si="8"/>
        <v>4</v>
      </c>
      <c r="K58" s="14">
        <v>43244</v>
      </c>
      <c r="L58" s="16">
        <f t="shared" si="18"/>
        <v>15</v>
      </c>
      <c r="M58" s="10">
        <f t="shared" si="19"/>
        <v>35</v>
      </c>
      <c r="N58" s="10" t="str">
        <f t="shared" si="20"/>
        <v>PM</v>
      </c>
      <c r="O58" s="10">
        <f t="shared" si="9"/>
        <v>3</v>
      </c>
      <c r="P58" s="10" t="s">
        <v>21</v>
      </c>
      <c r="Q58" s="10"/>
      <c r="R58" s="10">
        <f t="shared" si="10"/>
        <v>29</v>
      </c>
      <c r="S58" s="10">
        <f t="shared" si="11"/>
        <v>0.48333333333333334</v>
      </c>
      <c r="T58" s="10"/>
      <c r="U58" s="45">
        <f t="shared" si="12"/>
        <v>0.14525462962962968</v>
      </c>
      <c r="V58" s="10">
        <f t="shared" si="13"/>
        <v>3.4833333333333334</v>
      </c>
    </row>
    <row r="59" spans="1:22" x14ac:dyDescent="0.25">
      <c r="A59" s="2">
        <v>43244.651319444441</v>
      </c>
      <c r="B59" s="4">
        <v>245298</v>
      </c>
      <c r="C59" s="6" t="s">
        <v>4</v>
      </c>
      <c r="D59" s="6">
        <v>1</v>
      </c>
      <c r="E59" s="8">
        <v>0.65131944444444445</v>
      </c>
      <c r="F59" s="10">
        <f t="shared" si="14"/>
        <v>2018</v>
      </c>
      <c r="G59" s="10">
        <f t="shared" si="15"/>
        <v>5</v>
      </c>
      <c r="H59" s="10">
        <f t="shared" si="16"/>
        <v>24</v>
      </c>
      <c r="I59" s="12">
        <f t="shared" si="17"/>
        <v>43244</v>
      </c>
      <c r="J59" s="16">
        <f t="shared" si="8"/>
        <v>4</v>
      </c>
      <c r="K59" s="14">
        <v>43244</v>
      </c>
      <c r="L59" s="16">
        <f t="shared" si="18"/>
        <v>15</v>
      </c>
      <c r="M59" s="10">
        <f t="shared" si="19"/>
        <v>37</v>
      </c>
      <c r="N59" s="10" t="str">
        <f t="shared" si="20"/>
        <v>PM</v>
      </c>
      <c r="O59" s="10">
        <f t="shared" si="9"/>
        <v>0</v>
      </c>
      <c r="P59" s="10" t="s">
        <v>21</v>
      </c>
      <c r="Q59" s="10"/>
      <c r="R59" s="10">
        <f t="shared" si="10"/>
        <v>2</v>
      </c>
      <c r="S59" s="10">
        <f t="shared" si="11"/>
        <v>3.3333333333333333E-2</v>
      </c>
      <c r="T59" s="10"/>
      <c r="U59" s="45">
        <f t="shared" si="12"/>
        <v>1.9097222222221877E-3</v>
      </c>
      <c r="V59" s="10">
        <f t="shared" si="13"/>
        <v>3.3333333333333333E-2</v>
      </c>
    </row>
    <row r="60" spans="1:22" s="40" customFormat="1" x14ac:dyDescent="0.25">
      <c r="A60" s="21">
        <v>43244.709502314814</v>
      </c>
      <c r="B60" s="22">
        <v>245109</v>
      </c>
      <c r="C60" s="23" t="s">
        <v>4</v>
      </c>
      <c r="D60" s="23">
        <v>42</v>
      </c>
      <c r="E60" s="24">
        <v>0.70950231481481485</v>
      </c>
      <c r="F60" s="25">
        <f t="shared" si="14"/>
        <v>2018</v>
      </c>
      <c r="G60" s="25">
        <f t="shared" si="15"/>
        <v>5</v>
      </c>
      <c r="H60" s="25">
        <f t="shared" si="16"/>
        <v>24</v>
      </c>
      <c r="I60" s="26">
        <f t="shared" si="17"/>
        <v>43244</v>
      </c>
      <c r="J60" s="28">
        <f t="shared" si="8"/>
        <v>4</v>
      </c>
      <c r="K60" s="27">
        <v>43244</v>
      </c>
      <c r="L60" s="28">
        <f t="shared" si="18"/>
        <v>17</v>
      </c>
      <c r="M60" s="25">
        <f t="shared" si="19"/>
        <v>1</v>
      </c>
      <c r="N60" s="25" t="str">
        <f t="shared" si="20"/>
        <v>PM</v>
      </c>
      <c r="O60" s="25">
        <f t="shared" si="9"/>
        <v>1</v>
      </c>
      <c r="P60" s="25" t="s">
        <v>21</v>
      </c>
      <c r="Q60" s="25"/>
      <c r="R60" s="25">
        <f t="shared" si="10"/>
        <v>23</v>
      </c>
      <c r="S60" s="25">
        <f t="shared" si="11"/>
        <v>0.38333333333333336</v>
      </c>
      <c r="T60" s="25"/>
      <c r="U60" s="46">
        <f t="shared" si="12"/>
        <v>5.8182870370370399E-2</v>
      </c>
      <c r="V60" s="25">
        <f t="shared" si="13"/>
        <v>1.3833333333333333</v>
      </c>
    </row>
    <row r="61" spans="1:22" x14ac:dyDescent="0.25">
      <c r="A61" s="2">
        <v>43245.410046296296</v>
      </c>
      <c r="B61" s="4">
        <v>245419</v>
      </c>
      <c r="C61" s="6" t="s">
        <v>4</v>
      </c>
      <c r="D61" s="6">
        <v>37</v>
      </c>
      <c r="E61" s="8">
        <v>0.4100462962962963</v>
      </c>
      <c r="F61" s="10">
        <f t="shared" si="14"/>
        <v>2018</v>
      </c>
      <c r="G61" s="10">
        <f t="shared" si="15"/>
        <v>5</v>
      </c>
      <c r="H61" s="10">
        <f t="shared" si="16"/>
        <v>25</v>
      </c>
      <c r="I61" s="12">
        <f t="shared" si="17"/>
        <v>43245</v>
      </c>
      <c r="J61" s="16">
        <f t="shared" si="8"/>
        <v>5</v>
      </c>
      <c r="K61" s="14">
        <v>43245</v>
      </c>
      <c r="L61" s="16">
        <f t="shared" si="18"/>
        <v>9</v>
      </c>
      <c r="M61" s="10">
        <f t="shared" si="19"/>
        <v>50</v>
      </c>
      <c r="N61" s="10" t="str">
        <f t="shared" si="20"/>
        <v>AM</v>
      </c>
      <c r="O61" s="10">
        <f t="shared" si="9"/>
        <v>1</v>
      </c>
      <c r="P61" s="10" t="s">
        <v>21</v>
      </c>
      <c r="Q61" s="10"/>
      <c r="R61" s="10">
        <f t="shared" si="10"/>
        <v>48</v>
      </c>
      <c r="S61" s="10">
        <f t="shared" si="11"/>
        <v>0.8</v>
      </c>
      <c r="T61" s="10"/>
      <c r="U61" s="45">
        <f t="shared" si="12"/>
        <v>7.5543981481481393E-2</v>
      </c>
      <c r="V61" s="10">
        <f t="shared" si="13"/>
        <v>1.8</v>
      </c>
    </row>
    <row r="62" spans="1:22" x14ac:dyDescent="0.25">
      <c r="A62" s="2">
        <v>43245.47451388889</v>
      </c>
      <c r="B62" s="4">
        <v>245380</v>
      </c>
      <c r="C62" s="6" t="s">
        <v>4</v>
      </c>
      <c r="D62" s="6">
        <v>48</v>
      </c>
      <c r="E62" s="8">
        <v>0.4745138888888889</v>
      </c>
      <c r="F62" s="10">
        <f t="shared" si="14"/>
        <v>2018</v>
      </c>
      <c r="G62" s="10">
        <f t="shared" si="15"/>
        <v>5</v>
      </c>
      <c r="H62" s="10">
        <f t="shared" si="16"/>
        <v>25</v>
      </c>
      <c r="I62" s="12">
        <f t="shared" si="17"/>
        <v>43245</v>
      </c>
      <c r="J62" s="16">
        <f t="shared" si="8"/>
        <v>5</v>
      </c>
      <c r="K62" s="14">
        <v>43245</v>
      </c>
      <c r="L62" s="16">
        <f t="shared" si="18"/>
        <v>11</v>
      </c>
      <c r="M62" s="10">
        <f t="shared" si="19"/>
        <v>23</v>
      </c>
      <c r="N62" s="10" t="str">
        <f t="shared" si="20"/>
        <v>AM</v>
      </c>
      <c r="O62" s="10">
        <f t="shared" si="9"/>
        <v>1</v>
      </c>
      <c r="P62" s="10" t="s">
        <v>21</v>
      </c>
      <c r="Q62" s="10"/>
      <c r="R62" s="10">
        <f t="shared" si="10"/>
        <v>32</v>
      </c>
      <c r="S62" s="10">
        <f t="shared" si="11"/>
        <v>0.53333333333333333</v>
      </c>
      <c r="T62" s="10"/>
      <c r="U62" s="45">
        <f t="shared" si="12"/>
        <v>6.4467592592592604E-2</v>
      </c>
      <c r="V62" s="10">
        <f t="shared" si="13"/>
        <v>1.5333333333333332</v>
      </c>
    </row>
    <row r="63" spans="1:22" x14ac:dyDescent="0.25">
      <c r="A63" s="2">
        <v>43245.602210648147</v>
      </c>
      <c r="B63" s="4">
        <v>245377</v>
      </c>
      <c r="C63" s="6" t="s">
        <v>4</v>
      </c>
      <c r="D63" s="6">
        <v>48</v>
      </c>
      <c r="E63" s="8">
        <v>0.60221064814814818</v>
      </c>
      <c r="F63" s="10">
        <f t="shared" si="14"/>
        <v>2018</v>
      </c>
      <c r="G63" s="10">
        <f t="shared" si="15"/>
        <v>5</v>
      </c>
      <c r="H63" s="10">
        <f t="shared" si="16"/>
        <v>25</v>
      </c>
      <c r="I63" s="12">
        <f t="shared" si="17"/>
        <v>43245</v>
      </c>
      <c r="J63" s="16">
        <f t="shared" si="8"/>
        <v>5</v>
      </c>
      <c r="K63" s="14">
        <v>43245</v>
      </c>
      <c r="L63" s="16">
        <f t="shared" si="18"/>
        <v>14</v>
      </c>
      <c r="M63" s="10">
        <f t="shared" si="19"/>
        <v>27</v>
      </c>
      <c r="N63" s="10" t="str">
        <f t="shared" si="20"/>
        <v>PM</v>
      </c>
      <c r="O63" s="10">
        <f t="shared" si="9"/>
        <v>2</v>
      </c>
      <c r="P63" s="10" t="s">
        <v>21</v>
      </c>
      <c r="Q63" s="10"/>
      <c r="R63" s="10">
        <f t="shared" si="10"/>
        <v>3</v>
      </c>
      <c r="S63" s="10">
        <f t="shared" si="11"/>
        <v>0.05</v>
      </c>
      <c r="T63" s="10"/>
      <c r="U63" s="45">
        <f t="shared" si="12"/>
        <v>8.6030092592592616E-2</v>
      </c>
      <c r="V63" s="10">
        <f t="shared" si="13"/>
        <v>2.0499999999999998</v>
      </c>
    </row>
    <row r="64" spans="1:22" x14ac:dyDescent="0.25">
      <c r="A64" s="2">
        <v>43245.650335648148</v>
      </c>
      <c r="B64" s="4">
        <v>245401</v>
      </c>
      <c r="C64" s="6" t="s">
        <v>4</v>
      </c>
      <c r="D64" s="6">
        <v>33</v>
      </c>
      <c r="E64" s="8">
        <v>0.65033564814814815</v>
      </c>
      <c r="F64" s="10">
        <f t="shared" si="14"/>
        <v>2018</v>
      </c>
      <c r="G64" s="10">
        <f t="shared" si="15"/>
        <v>5</v>
      </c>
      <c r="H64" s="10">
        <f t="shared" si="16"/>
        <v>25</v>
      </c>
      <c r="I64" s="12">
        <f t="shared" si="17"/>
        <v>43245</v>
      </c>
      <c r="J64" s="16">
        <f t="shared" si="8"/>
        <v>5</v>
      </c>
      <c r="K64" s="14">
        <v>43245</v>
      </c>
      <c r="L64" s="16">
        <f t="shared" si="18"/>
        <v>15</v>
      </c>
      <c r="M64" s="10">
        <f t="shared" si="19"/>
        <v>36</v>
      </c>
      <c r="N64" s="10" t="str">
        <f t="shared" si="20"/>
        <v>PM</v>
      </c>
      <c r="O64" s="10">
        <f t="shared" si="9"/>
        <v>1</v>
      </c>
      <c r="P64" s="10" t="s">
        <v>21</v>
      </c>
      <c r="Q64" s="10"/>
      <c r="R64" s="10">
        <f t="shared" si="10"/>
        <v>9</v>
      </c>
      <c r="S64" s="10">
        <f t="shared" si="11"/>
        <v>0.15</v>
      </c>
      <c r="T64" s="10"/>
      <c r="U64" s="45">
        <f t="shared" si="12"/>
        <v>4.8124999999999973E-2</v>
      </c>
      <c r="V64" s="10">
        <f t="shared" si="13"/>
        <v>1.1499999999999999</v>
      </c>
    </row>
    <row r="65" spans="1:22" s="40" customFormat="1" x14ac:dyDescent="0.25">
      <c r="A65" s="21">
        <v>43245.681261574071</v>
      </c>
      <c r="B65" s="22">
        <v>245571</v>
      </c>
      <c r="C65" s="23" t="s">
        <v>4</v>
      </c>
      <c r="D65" s="23">
        <v>34</v>
      </c>
      <c r="E65" s="24">
        <v>0.68126157407407406</v>
      </c>
      <c r="F65" s="25">
        <f t="shared" si="14"/>
        <v>2018</v>
      </c>
      <c r="G65" s="25">
        <f t="shared" si="15"/>
        <v>5</v>
      </c>
      <c r="H65" s="25">
        <f t="shared" si="16"/>
        <v>25</v>
      </c>
      <c r="I65" s="26">
        <f t="shared" si="17"/>
        <v>43245</v>
      </c>
      <c r="J65" s="28">
        <f t="shared" si="8"/>
        <v>5</v>
      </c>
      <c r="K65" s="27">
        <v>43245</v>
      </c>
      <c r="L65" s="28">
        <f t="shared" si="18"/>
        <v>16</v>
      </c>
      <c r="M65" s="25">
        <f t="shared" si="19"/>
        <v>21</v>
      </c>
      <c r="N65" s="25" t="str">
        <f t="shared" si="20"/>
        <v>PM</v>
      </c>
      <c r="O65" s="25">
        <f t="shared" si="9"/>
        <v>0</v>
      </c>
      <c r="P65" s="25" t="s">
        <v>21</v>
      </c>
      <c r="Q65" s="25"/>
      <c r="R65" s="25">
        <f t="shared" si="10"/>
        <v>44</v>
      </c>
      <c r="S65" s="25">
        <f t="shared" si="11"/>
        <v>0.73333333333333328</v>
      </c>
      <c r="T65" s="25"/>
      <c r="U65" s="46">
        <f t="shared" si="12"/>
        <v>3.0925925925925912E-2</v>
      </c>
      <c r="V65" s="25">
        <f t="shared" si="13"/>
        <v>0.73333333333333328</v>
      </c>
    </row>
    <row r="66" spans="1:22" x14ac:dyDescent="0.25">
      <c r="A66" s="2">
        <v>43248.464965277781</v>
      </c>
      <c r="B66" s="4">
        <v>245552</v>
      </c>
      <c r="C66" s="6" t="s">
        <v>4</v>
      </c>
      <c r="D66" s="6">
        <v>55</v>
      </c>
      <c r="E66" s="8">
        <v>0.4649652777777778</v>
      </c>
      <c r="F66" s="10">
        <f t="shared" si="14"/>
        <v>2018</v>
      </c>
      <c r="G66" s="10">
        <f t="shared" si="15"/>
        <v>5</v>
      </c>
      <c r="H66" s="10">
        <f t="shared" si="16"/>
        <v>28</v>
      </c>
      <c r="I66" s="12">
        <f t="shared" si="17"/>
        <v>43248</v>
      </c>
      <c r="J66" s="16">
        <f t="shared" si="8"/>
        <v>1</v>
      </c>
      <c r="K66" s="14">
        <v>43248</v>
      </c>
      <c r="L66" s="16">
        <f t="shared" si="18"/>
        <v>11</v>
      </c>
      <c r="M66" s="10">
        <f t="shared" si="19"/>
        <v>9</v>
      </c>
      <c r="N66" s="10" t="str">
        <f t="shared" si="20"/>
        <v>AM</v>
      </c>
      <c r="O66" s="10">
        <f t="shared" si="9"/>
        <v>2</v>
      </c>
      <c r="P66" s="10" t="s">
        <v>21</v>
      </c>
      <c r="Q66" s="10"/>
      <c r="R66" s="10">
        <f t="shared" si="10"/>
        <v>48</v>
      </c>
      <c r="S66" s="10">
        <f t="shared" si="11"/>
        <v>0.8</v>
      </c>
      <c r="T66" s="10"/>
      <c r="U66" s="45">
        <f t="shared" si="12"/>
        <v>0.11703703703703705</v>
      </c>
      <c r="V66" s="10">
        <f t="shared" si="13"/>
        <v>2.8</v>
      </c>
    </row>
    <row r="67" spans="1:22" x14ac:dyDescent="0.25">
      <c r="A67" s="2">
        <v>43248.46670138889</v>
      </c>
      <c r="B67" s="4">
        <v>245552</v>
      </c>
      <c r="C67" s="6" t="s">
        <v>4</v>
      </c>
      <c r="D67" s="6">
        <v>1</v>
      </c>
      <c r="E67" s="8">
        <v>0.4667013888888889</v>
      </c>
      <c r="F67" s="10">
        <f t="shared" si="14"/>
        <v>2018</v>
      </c>
      <c r="G67" s="10">
        <f t="shared" si="15"/>
        <v>5</v>
      </c>
      <c r="H67" s="10">
        <f t="shared" si="16"/>
        <v>28</v>
      </c>
      <c r="I67" s="12">
        <f t="shared" si="17"/>
        <v>43248</v>
      </c>
      <c r="J67" s="16">
        <f t="shared" si="8"/>
        <v>1</v>
      </c>
      <c r="K67" s="14">
        <v>43248</v>
      </c>
      <c r="L67" s="16">
        <f t="shared" si="18"/>
        <v>11</v>
      </c>
      <c r="M67" s="10">
        <f t="shared" si="19"/>
        <v>12</v>
      </c>
      <c r="N67" s="10" t="str">
        <f t="shared" si="20"/>
        <v>AM</v>
      </c>
      <c r="O67" s="10">
        <f t="shared" si="9"/>
        <v>0</v>
      </c>
      <c r="P67" s="10" t="s">
        <v>21</v>
      </c>
      <c r="Q67" s="10"/>
      <c r="R67" s="10">
        <f t="shared" si="10"/>
        <v>2</v>
      </c>
      <c r="S67" s="10">
        <f t="shared" si="11"/>
        <v>3.3333333333333333E-2</v>
      </c>
      <c r="T67" s="10"/>
      <c r="U67" s="45">
        <f t="shared" si="12"/>
        <v>1.7361111111111049E-3</v>
      </c>
      <c r="V67" s="10">
        <f t="shared" si="13"/>
        <v>3.3333333333333333E-2</v>
      </c>
    </row>
    <row r="68" spans="1:22" x14ac:dyDescent="0.25">
      <c r="A68" s="2">
        <v>43248.643379629626</v>
      </c>
      <c r="B68" s="4">
        <v>245569</v>
      </c>
      <c r="C68" s="6" t="s">
        <v>4</v>
      </c>
      <c r="D68" s="6">
        <v>30</v>
      </c>
      <c r="E68" s="8">
        <v>0.64337962962962958</v>
      </c>
      <c r="F68" s="10">
        <f t="shared" si="14"/>
        <v>2018</v>
      </c>
      <c r="G68" s="10">
        <f t="shared" si="15"/>
        <v>5</v>
      </c>
      <c r="H68" s="10">
        <f t="shared" si="16"/>
        <v>28</v>
      </c>
      <c r="I68" s="12">
        <f t="shared" si="17"/>
        <v>43248</v>
      </c>
      <c r="J68" s="16">
        <f t="shared" si="8"/>
        <v>1</v>
      </c>
      <c r="K68" s="14">
        <v>43248</v>
      </c>
      <c r="L68" s="16">
        <f t="shared" si="18"/>
        <v>15</v>
      </c>
      <c r="M68" s="10">
        <f t="shared" si="19"/>
        <v>26</v>
      </c>
      <c r="N68" s="10" t="str">
        <f t="shared" si="20"/>
        <v>PM</v>
      </c>
      <c r="O68" s="10">
        <f t="shared" si="9"/>
        <v>3</v>
      </c>
      <c r="P68" s="10" t="s">
        <v>21</v>
      </c>
      <c r="Q68" s="10"/>
      <c r="R68" s="10">
        <f t="shared" si="10"/>
        <v>14</v>
      </c>
      <c r="S68" s="10">
        <f t="shared" si="11"/>
        <v>0.23333333333333334</v>
      </c>
      <c r="T68" s="10"/>
      <c r="U68" s="45">
        <f t="shared" si="12"/>
        <v>0.13501157407407402</v>
      </c>
      <c r="V68" s="10">
        <f t="shared" si="13"/>
        <v>3.2333333333333334</v>
      </c>
    </row>
    <row r="69" spans="1:22" x14ac:dyDescent="0.25">
      <c r="A69" s="2">
        <v>43248.710636574076</v>
      </c>
      <c r="B69" s="4">
        <v>245566</v>
      </c>
      <c r="C69" s="6" t="s">
        <v>4</v>
      </c>
      <c r="D69" s="6">
        <v>45</v>
      </c>
      <c r="E69" s="8">
        <v>0.7106365740740741</v>
      </c>
      <c r="F69" s="10">
        <f t="shared" si="14"/>
        <v>2018</v>
      </c>
      <c r="G69" s="10">
        <f t="shared" si="15"/>
        <v>5</v>
      </c>
      <c r="H69" s="10">
        <f t="shared" si="16"/>
        <v>28</v>
      </c>
      <c r="I69" s="12">
        <f t="shared" si="17"/>
        <v>43248</v>
      </c>
      <c r="J69" s="16">
        <f t="shared" si="8"/>
        <v>1</v>
      </c>
      <c r="K69" s="14">
        <v>43248</v>
      </c>
      <c r="L69" s="16">
        <f t="shared" si="18"/>
        <v>17</v>
      </c>
      <c r="M69" s="10">
        <f t="shared" si="19"/>
        <v>3</v>
      </c>
      <c r="N69" s="10" t="str">
        <f t="shared" si="20"/>
        <v>PM</v>
      </c>
      <c r="O69" s="10">
        <f t="shared" si="9"/>
        <v>1</v>
      </c>
      <c r="P69" s="10" t="s">
        <v>21</v>
      </c>
      <c r="Q69" s="10"/>
      <c r="R69" s="10">
        <f t="shared" si="10"/>
        <v>36</v>
      </c>
      <c r="S69" s="10">
        <f t="shared" si="11"/>
        <v>0.6</v>
      </c>
      <c r="T69" s="10"/>
      <c r="U69" s="45">
        <f t="shared" si="12"/>
        <v>6.7256944444444522E-2</v>
      </c>
      <c r="V69" s="10">
        <f t="shared" si="13"/>
        <v>1.6</v>
      </c>
    </row>
    <row r="70" spans="1:22" s="40" customFormat="1" x14ac:dyDescent="0.25">
      <c r="A70" s="21">
        <v>43248.711655092593</v>
      </c>
      <c r="B70" s="22">
        <v>245566</v>
      </c>
      <c r="C70" s="23" t="s">
        <v>4</v>
      </c>
      <c r="D70" s="23">
        <v>1</v>
      </c>
      <c r="E70" s="24">
        <v>0.71165509259259263</v>
      </c>
      <c r="F70" s="25">
        <f t="shared" si="14"/>
        <v>2018</v>
      </c>
      <c r="G70" s="25">
        <f t="shared" si="15"/>
        <v>5</v>
      </c>
      <c r="H70" s="25">
        <f t="shared" si="16"/>
        <v>28</v>
      </c>
      <c r="I70" s="26">
        <f t="shared" si="17"/>
        <v>43248</v>
      </c>
      <c r="J70" s="28">
        <f t="shared" si="8"/>
        <v>1</v>
      </c>
      <c r="K70" s="27">
        <v>43248</v>
      </c>
      <c r="L70" s="28">
        <f t="shared" si="18"/>
        <v>17</v>
      </c>
      <c r="M70" s="25">
        <f t="shared" si="19"/>
        <v>4</v>
      </c>
      <c r="N70" s="25" t="str">
        <f t="shared" si="20"/>
        <v>PM</v>
      </c>
      <c r="O70" s="25">
        <f t="shared" si="9"/>
        <v>0</v>
      </c>
      <c r="P70" s="25" t="s">
        <v>21</v>
      </c>
      <c r="Q70" s="25"/>
      <c r="R70" s="25">
        <f t="shared" si="10"/>
        <v>1</v>
      </c>
      <c r="S70" s="25">
        <f t="shared" si="11"/>
        <v>1.6666666666666666E-2</v>
      </c>
      <c r="T70" s="25"/>
      <c r="U70" s="46">
        <f t="shared" si="12"/>
        <v>1.0185185185185297E-3</v>
      </c>
      <c r="V70" s="25">
        <f t="shared" si="13"/>
        <v>1.6666666666666666E-2</v>
      </c>
    </row>
    <row r="71" spans="1:22" x14ac:dyDescent="0.25">
      <c r="A71" s="2">
        <v>43249.409062500003</v>
      </c>
      <c r="B71" s="4">
        <v>245664</v>
      </c>
      <c r="C71" s="6" t="s">
        <v>4</v>
      </c>
      <c r="D71" s="6">
        <v>51</v>
      </c>
      <c r="E71" s="8">
        <v>0.40906250000000005</v>
      </c>
      <c r="F71" s="10">
        <f t="shared" ref="F71:F91" si="21">YEAR(A71)</f>
        <v>2018</v>
      </c>
      <c r="G71" s="10">
        <f t="shared" ref="G71:G91" si="22">MONTH(A71)</f>
        <v>5</v>
      </c>
      <c r="H71" s="10">
        <f t="shared" ref="H71:H91" si="23">DAY(A71)</f>
        <v>29</v>
      </c>
      <c r="I71" s="12">
        <f t="shared" ref="I71:I91" si="24">DATE(F71,G71,H71)</f>
        <v>43249</v>
      </c>
      <c r="J71" s="16">
        <f t="shared" si="8"/>
        <v>2</v>
      </c>
      <c r="K71" s="14">
        <v>43249</v>
      </c>
      <c r="L71" s="16">
        <f t="shared" ref="L71:L91" si="25">HOUR(E71)</f>
        <v>9</v>
      </c>
      <c r="M71" s="10">
        <f t="shared" ref="M71:M91" si="26">MINUTE(E71)</f>
        <v>49</v>
      </c>
      <c r="N71" s="10" t="str">
        <f t="shared" ref="N71:N91" si="27">IF(L71&gt;12,"PM","AM")</f>
        <v>AM</v>
      </c>
      <c r="O71" s="10">
        <f t="shared" si="9"/>
        <v>1</v>
      </c>
      <c r="P71" s="10" t="s">
        <v>21</v>
      </c>
      <c r="Q71" s="10"/>
      <c r="R71" s="10">
        <f t="shared" si="10"/>
        <v>44</v>
      </c>
      <c r="S71" s="10">
        <f t="shared" si="11"/>
        <v>0.73333333333333328</v>
      </c>
      <c r="T71" s="10"/>
      <c r="U71" s="45">
        <f t="shared" si="12"/>
        <v>7.2407407407407365E-2</v>
      </c>
      <c r="V71" s="10">
        <f t="shared" si="13"/>
        <v>1.7333333333333334</v>
      </c>
    </row>
    <row r="72" spans="1:22" x14ac:dyDescent="0.25">
      <c r="A72" s="2">
        <v>43249.410057870373</v>
      </c>
      <c r="B72" s="4">
        <v>245664</v>
      </c>
      <c r="C72" s="6" t="s">
        <v>4</v>
      </c>
      <c r="D72" s="6">
        <v>2</v>
      </c>
      <c r="E72" s="8">
        <v>0.41005787037037034</v>
      </c>
      <c r="F72" s="10">
        <f t="shared" si="21"/>
        <v>2018</v>
      </c>
      <c r="G72" s="10">
        <f t="shared" si="22"/>
        <v>5</v>
      </c>
      <c r="H72" s="10">
        <f t="shared" si="23"/>
        <v>29</v>
      </c>
      <c r="I72" s="12">
        <f t="shared" si="24"/>
        <v>43249</v>
      </c>
      <c r="J72" s="16">
        <f t="shared" si="8"/>
        <v>2</v>
      </c>
      <c r="K72" s="14">
        <v>43249</v>
      </c>
      <c r="L72" s="16">
        <f t="shared" si="25"/>
        <v>9</v>
      </c>
      <c r="M72" s="10">
        <f t="shared" si="26"/>
        <v>50</v>
      </c>
      <c r="N72" s="10" t="str">
        <f t="shared" si="27"/>
        <v>AM</v>
      </c>
      <c r="O72" s="10">
        <f t="shared" si="9"/>
        <v>0</v>
      </c>
      <c r="P72" s="10" t="s">
        <v>21</v>
      </c>
      <c r="Q72" s="10"/>
      <c r="R72" s="10">
        <f t="shared" si="10"/>
        <v>1</v>
      </c>
      <c r="S72" s="10">
        <f t="shared" si="11"/>
        <v>1.6666666666666666E-2</v>
      </c>
      <c r="T72" s="10"/>
      <c r="U72" s="45">
        <f t="shared" si="12"/>
        <v>9.9537037037028542E-4</v>
      </c>
      <c r="V72" s="10">
        <f t="shared" si="13"/>
        <v>1.6666666666666666E-2</v>
      </c>
    </row>
    <row r="73" spans="1:22" x14ac:dyDescent="0.25">
      <c r="A73" s="2">
        <v>43249.461342592593</v>
      </c>
      <c r="B73" s="4">
        <v>238090</v>
      </c>
      <c r="C73" s="6" t="s">
        <v>4</v>
      </c>
      <c r="D73" s="6">
        <v>1</v>
      </c>
      <c r="E73" s="8">
        <v>0.46134259259259264</v>
      </c>
      <c r="F73" s="10">
        <f t="shared" si="21"/>
        <v>2018</v>
      </c>
      <c r="G73" s="10">
        <f t="shared" si="22"/>
        <v>5</v>
      </c>
      <c r="H73" s="10">
        <f t="shared" si="23"/>
        <v>29</v>
      </c>
      <c r="I73" s="12">
        <f t="shared" si="24"/>
        <v>43249</v>
      </c>
      <c r="J73" s="16">
        <f t="shared" ref="J73:J91" si="28">WEEKDAY(I73,11)</f>
        <v>2</v>
      </c>
      <c r="K73" s="14">
        <v>43249</v>
      </c>
      <c r="L73" s="16">
        <f t="shared" si="25"/>
        <v>11</v>
      </c>
      <c r="M73" s="10">
        <f t="shared" si="26"/>
        <v>4</v>
      </c>
      <c r="N73" s="10" t="str">
        <f t="shared" si="27"/>
        <v>AM</v>
      </c>
      <c r="O73" s="10">
        <f t="shared" si="9"/>
        <v>1</v>
      </c>
      <c r="P73" s="10" t="s">
        <v>21</v>
      </c>
      <c r="Q73" s="10"/>
      <c r="R73" s="10">
        <f t="shared" si="10"/>
        <v>13</v>
      </c>
      <c r="S73" s="10">
        <f t="shared" si="11"/>
        <v>0.21666666666666667</v>
      </c>
      <c r="T73" s="10"/>
      <c r="U73" s="45">
        <f t="shared" si="12"/>
        <v>5.1284722222222301E-2</v>
      </c>
      <c r="V73" s="10">
        <f t="shared" si="13"/>
        <v>1.2166666666666668</v>
      </c>
    </row>
    <row r="74" spans="1:22" x14ac:dyDescent="0.25">
      <c r="A74" s="2">
        <v>43249.576562499999</v>
      </c>
      <c r="B74" s="4">
        <v>245966</v>
      </c>
      <c r="C74" s="6" t="s">
        <v>4</v>
      </c>
      <c r="D74" s="6">
        <v>20</v>
      </c>
      <c r="E74" s="8">
        <v>0.57656249999999998</v>
      </c>
      <c r="F74" s="10">
        <f t="shared" si="21"/>
        <v>2018</v>
      </c>
      <c r="G74" s="10">
        <f t="shared" si="22"/>
        <v>5</v>
      </c>
      <c r="H74" s="10">
        <f t="shared" si="23"/>
        <v>29</v>
      </c>
      <c r="I74" s="12">
        <f t="shared" si="24"/>
        <v>43249</v>
      </c>
      <c r="J74" s="16">
        <f t="shared" si="28"/>
        <v>2</v>
      </c>
      <c r="K74" s="14">
        <v>43249</v>
      </c>
      <c r="L74" s="16">
        <f t="shared" si="25"/>
        <v>13</v>
      </c>
      <c r="M74" s="10">
        <f t="shared" si="26"/>
        <v>50</v>
      </c>
      <c r="N74" s="10" t="str">
        <f t="shared" si="27"/>
        <v>PM</v>
      </c>
      <c r="O74" s="10">
        <f t="shared" ref="O74:O91" si="29">HOUR(U74)</f>
        <v>1</v>
      </c>
      <c r="P74" s="10" t="s">
        <v>21</v>
      </c>
      <c r="Q74" s="10"/>
      <c r="R74" s="10">
        <f t="shared" ref="R74:R91" si="30">MINUTE(U74)</f>
        <v>45</v>
      </c>
      <c r="S74" s="10">
        <f t="shared" ref="S74:S91" si="31">R74/60</f>
        <v>0.75</v>
      </c>
      <c r="T74" s="10"/>
      <c r="U74" s="45">
        <f t="shared" ref="U74:U91" si="32">IF(I74=I73,IF(AND(L73&lt;=12,L74&lt;=12),E74-E73,IF(AND(L73&gt;=13,L74&gt;=13),E74-E73,E74-E73-(1/24))),(IF(J73=5,16.5/24,17.5/24)-E73)+(IF(L74&lt;=12,E74-(8.5/24),E74-(8.5/24)-(1/24))))</f>
        <v>7.3553240740740683E-2</v>
      </c>
      <c r="V74" s="10">
        <f t="shared" ref="V74:V91" si="33">O74+S74</f>
        <v>1.75</v>
      </c>
    </row>
    <row r="75" spans="1:22" x14ac:dyDescent="0.25">
      <c r="A75" s="2">
        <v>43249.577638888892</v>
      </c>
      <c r="B75" s="4">
        <v>245966</v>
      </c>
      <c r="C75" s="6" t="s">
        <v>4</v>
      </c>
      <c r="D75" s="6">
        <v>1</v>
      </c>
      <c r="E75" s="8">
        <v>0.57763888888888892</v>
      </c>
      <c r="F75" s="10">
        <f t="shared" si="21"/>
        <v>2018</v>
      </c>
      <c r="G75" s="10">
        <f t="shared" si="22"/>
        <v>5</v>
      </c>
      <c r="H75" s="10">
        <f t="shared" si="23"/>
        <v>29</v>
      </c>
      <c r="I75" s="12">
        <f t="shared" si="24"/>
        <v>43249</v>
      </c>
      <c r="J75" s="16">
        <f t="shared" si="28"/>
        <v>2</v>
      </c>
      <c r="K75" s="14">
        <v>43249</v>
      </c>
      <c r="L75" s="16">
        <f t="shared" si="25"/>
        <v>13</v>
      </c>
      <c r="M75" s="10">
        <f t="shared" si="26"/>
        <v>51</v>
      </c>
      <c r="N75" s="10" t="str">
        <f t="shared" si="27"/>
        <v>PM</v>
      </c>
      <c r="O75" s="10">
        <f t="shared" si="29"/>
        <v>0</v>
      </c>
      <c r="P75" s="10" t="s">
        <v>21</v>
      </c>
      <c r="Q75" s="10"/>
      <c r="R75" s="10">
        <f t="shared" si="30"/>
        <v>1</v>
      </c>
      <c r="S75" s="10">
        <f t="shared" si="31"/>
        <v>1.6666666666666666E-2</v>
      </c>
      <c r="T75" s="10"/>
      <c r="U75" s="45">
        <f t="shared" si="32"/>
        <v>1.0763888888889461E-3</v>
      </c>
      <c r="V75" s="10">
        <f t="shared" si="33"/>
        <v>1.6666666666666666E-2</v>
      </c>
    </row>
    <row r="76" spans="1:22" x14ac:dyDescent="0.25">
      <c r="A76" s="2">
        <v>43249.670023148145</v>
      </c>
      <c r="B76" s="4">
        <v>245965</v>
      </c>
      <c r="C76" s="6" t="s">
        <v>4</v>
      </c>
      <c r="D76" s="6">
        <v>73</v>
      </c>
      <c r="E76" s="8">
        <v>0.67002314814814812</v>
      </c>
      <c r="F76" s="10">
        <f t="shared" si="21"/>
        <v>2018</v>
      </c>
      <c r="G76" s="10">
        <f t="shared" si="22"/>
        <v>5</v>
      </c>
      <c r="H76" s="10">
        <f t="shared" si="23"/>
        <v>29</v>
      </c>
      <c r="I76" s="12">
        <f t="shared" si="24"/>
        <v>43249</v>
      </c>
      <c r="J76" s="16">
        <f t="shared" si="28"/>
        <v>2</v>
      </c>
      <c r="K76" s="14">
        <v>43249</v>
      </c>
      <c r="L76" s="16">
        <f t="shared" si="25"/>
        <v>16</v>
      </c>
      <c r="M76" s="10">
        <f t="shared" si="26"/>
        <v>4</v>
      </c>
      <c r="N76" s="10" t="str">
        <f t="shared" si="27"/>
        <v>PM</v>
      </c>
      <c r="O76" s="10">
        <f t="shared" si="29"/>
        <v>2</v>
      </c>
      <c r="P76" s="10" t="s">
        <v>21</v>
      </c>
      <c r="Q76" s="10"/>
      <c r="R76" s="10">
        <f t="shared" si="30"/>
        <v>13</v>
      </c>
      <c r="S76" s="10">
        <f t="shared" si="31"/>
        <v>0.21666666666666667</v>
      </c>
      <c r="T76" s="10"/>
      <c r="U76" s="45">
        <f t="shared" si="32"/>
        <v>9.2384259259259194E-2</v>
      </c>
      <c r="V76" s="10">
        <f t="shared" si="33"/>
        <v>2.2166666666666668</v>
      </c>
    </row>
    <row r="77" spans="1:22" x14ac:dyDescent="0.25">
      <c r="A77" s="2">
        <v>43249.671342592592</v>
      </c>
      <c r="B77" s="4">
        <v>245965</v>
      </c>
      <c r="C77" s="6" t="s">
        <v>4</v>
      </c>
      <c r="D77" s="6">
        <v>1</v>
      </c>
      <c r="E77" s="8">
        <v>0.67134259259259255</v>
      </c>
      <c r="F77" s="10">
        <f t="shared" si="21"/>
        <v>2018</v>
      </c>
      <c r="G77" s="10">
        <f t="shared" si="22"/>
        <v>5</v>
      </c>
      <c r="H77" s="10">
        <f t="shared" si="23"/>
        <v>29</v>
      </c>
      <c r="I77" s="12">
        <f t="shared" si="24"/>
        <v>43249</v>
      </c>
      <c r="J77" s="16">
        <f t="shared" si="28"/>
        <v>2</v>
      </c>
      <c r="K77" s="14">
        <v>43249</v>
      </c>
      <c r="L77" s="16">
        <f t="shared" si="25"/>
        <v>16</v>
      </c>
      <c r="M77" s="10">
        <f t="shared" si="26"/>
        <v>6</v>
      </c>
      <c r="N77" s="10" t="str">
        <f t="shared" si="27"/>
        <v>PM</v>
      </c>
      <c r="O77" s="10">
        <f t="shared" si="29"/>
        <v>0</v>
      </c>
      <c r="P77" s="10" t="s">
        <v>21</v>
      </c>
      <c r="Q77" s="10"/>
      <c r="R77" s="10">
        <f t="shared" si="30"/>
        <v>1</v>
      </c>
      <c r="S77" s="10">
        <f t="shared" si="31"/>
        <v>1.6666666666666666E-2</v>
      </c>
      <c r="T77" s="10"/>
      <c r="U77" s="45">
        <f t="shared" si="32"/>
        <v>1.3194444444444287E-3</v>
      </c>
      <c r="V77" s="10">
        <f t="shared" si="33"/>
        <v>1.6666666666666666E-2</v>
      </c>
    </row>
    <row r="78" spans="1:22" s="40" customFormat="1" x14ac:dyDescent="0.25">
      <c r="A78" s="21">
        <v>43249.714328703703</v>
      </c>
      <c r="B78" s="22">
        <v>245943</v>
      </c>
      <c r="C78" s="23" t="s">
        <v>4</v>
      </c>
      <c r="D78" s="23">
        <v>49</v>
      </c>
      <c r="E78" s="24">
        <v>0.71432870370370372</v>
      </c>
      <c r="F78" s="25">
        <f t="shared" si="21"/>
        <v>2018</v>
      </c>
      <c r="G78" s="25">
        <f t="shared" si="22"/>
        <v>5</v>
      </c>
      <c r="H78" s="25">
        <f t="shared" si="23"/>
        <v>29</v>
      </c>
      <c r="I78" s="26">
        <f t="shared" si="24"/>
        <v>43249</v>
      </c>
      <c r="J78" s="28">
        <f t="shared" si="28"/>
        <v>2</v>
      </c>
      <c r="K78" s="27">
        <v>43249</v>
      </c>
      <c r="L78" s="28">
        <f t="shared" si="25"/>
        <v>17</v>
      </c>
      <c r="M78" s="25">
        <f t="shared" si="26"/>
        <v>8</v>
      </c>
      <c r="N78" s="25" t="str">
        <f t="shared" si="27"/>
        <v>PM</v>
      </c>
      <c r="O78" s="25">
        <f t="shared" si="29"/>
        <v>1</v>
      </c>
      <c r="P78" s="25" t="s">
        <v>21</v>
      </c>
      <c r="Q78" s="25"/>
      <c r="R78" s="25">
        <f t="shared" si="30"/>
        <v>1</v>
      </c>
      <c r="S78" s="25">
        <f t="shared" si="31"/>
        <v>1.6666666666666666E-2</v>
      </c>
      <c r="T78" s="25"/>
      <c r="U78" s="46">
        <f t="shared" si="32"/>
        <v>4.2986111111111169E-2</v>
      </c>
      <c r="V78" s="25">
        <f t="shared" si="33"/>
        <v>1.0166666666666666</v>
      </c>
    </row>
    <row r="79" spans="1:22" x14ac:dyDescent="0.25">
      <c r="A79" s="2">
        <v>43250.434710648151</v>
      </c>
      <c r="B79" s="4">
        <v>245931</v>
      </c>
      <c r="C79" s="6" t="s">
        <v>4</v>
      </c>
      <c r="D79" s="6">
        <v>8</v>
      </c>
      <c r="E79" s="8">
        <v>0.43471064814814814</v>
      </c>
      <c r="F79" s="10">
        <f t="shared" si="21"/>
        <v>2018</v>
      </c>
      <c r="G79" s="10">
        <f t="shared" si="22"/>
        <v>5</v>
      </c>
      <c r="H79" s="10">
        <f t="shared" si="23"/>
        <v>30</v>
      </c>
      <c r="I79" s="12">
        <f t="shared" si="24"/>
        <v>43250</v>
      </c>
      <c r="J79" s="16">
        <f t="shared" si="28"/>
        <v>3</v>
      </c>
      <c r="K79" s="14">
        <v>43250</v>
      </c>
      <c r="L79" s="16">
        <f t="shared" si="25"/>
        <v>10</v>
      </c>
      <c r="M79" s="10">
        <f t="shared" si="26"/>
        <v>25</v>
      </c>
      <c r="N79" s="10" t="str">
        <f t="shared" si="27"/>
        <v>AM</v>
      </c>
      <c r="O79" s="10">
        <f t="shared" si="29"/>
        <v>2</v>
      </c>
      <c r="P79" s="10" t="s">
        <v>21</v>
      </c>
      <c r="Q79" s="10"/>
      <c r="R79" s="10">
        <f t="shared" si="30"/>
        <v>17</v>
      </c>
      <c r="S79" s="10">
        <f t="shared" si="31"/>
        <v>0.28333333333333333</v>
      </c>
      <c r="T79" s="10"/>
      <c r="U79" s="45">
        <f t="shared" si="32"/>
        <v>9.5381944444444366E-2</v>
      </c>
      <c r="V79" s="10">
        <f t="shared" si="33"/>
        <v>2.2833333333333332</v>
      </c>
    </row>
    <row r="80" spans="1:22" x14ac:dyDescent="0.25">
      <c r="A80" s="2">
        <v>43250.47452546296</v>
      </c>
      <c r="B80" s="4">
        <v>245025</v>
      </c>
      <c r="C80" s="6" t="s">
        <v>4</v>
      </c>
      <c r="D80" s="6">
        <v>29</v>
      </c>
      <c r="E80" s="8">
        <v>0.47452546296296294</v>
      </c>
      <c r="F80" s="10">
        <f t="shared" si="21"/>
        <v>2018</v>
      </c>
      <c r="G80" s="10">
        <f t="shared" si="22"/>
        <v>5</v>
      </c>
      <c r="H80" s="10">
        <f t="shared" si="23"/>
        <v>30</v>
      </c>
      <c r="I80" s="12">
        <f t="shared" si="24"/>
        <v>43250</v>
      </c>
      <c r="J80" s="16">
        <f t="shared" si="28"/>
        <v>3</v>
      </c>
      <c r="K80" s="14">
        <v>43250</v>
      </c>
      <c r="L80" s="16">
        <f t="shared" si="25"/>
        <v>11</v>
      </c>
      <c r="M80" s="10">
        <f t="shared" si="26"/>
        <v>23</v>
      </c>
      <c r="N80" s="10" t="str">
        <f t="shared" si="27"/>
        <v>AM</v>
      </c>
      <c r="O80" s="10">
        <f t="shared" si="29"/>
        <v>0</v>
      </c>
      <c r="P80" s="10" t="s">
        <v>21</v>
      </c>
      <c r="Q80" s="10"/>
      <c r="R80" s="10">
        <f t="shared" si="30"/>
        <v>57</v>
      </c>
      <c r="S80" s="10">
        <f t="shared" si="31"/>
        <v>0.95</v>
      </c>
      <c r="T80" s="10"/>
      <c r="U80" s="45">
        <f t="shared" si="32"/>
        <v>3.9814814814814803E-2</v>
      </c>
      <c r="V80" s="10">
        <f t="shared" si="33"/>
        <v>0.95</v>
      </c>
    </row>
    <row r="81" spans="1:22" x14ac:dyDescent="0.25">
      <c r="A81" s="2">
        <v>43250.475659722222</v>
      </c>
      <c r="B81" s="4">
        <v>245025</v>
      </c>
      <c r="C81" s="6" t="s">
        <v>4</v>
      </c>
      <c r="D81" s="6">
        <v>1</v>
      </c>
      <c r="E81" s="8">
        <v>0.47565972222222225</v>
      </c>
      <c r="F81" s="10">
        <f t="shared" si="21"/>
        <v>2018</v>
      </c>
      <c r="G81" s="10">
        <f t="shared" si="22"/>
        <v>5</v>
      </c>
      <c r="H81" s="10">
        <f t="shared" si="23"/>
        <v>30</v>
      </c>
      <c r="I81" s="12">
        <f t="shared" si="24"/>
        <v>43250</v>
      </c>
      <c r="J81" s="16">
        <f t="shared" si="28"/>
        <v>3</v>
      </c>
      <c r="K81" s="14">
        <v>43250</v>
      </c>
      <c r="L81" s="16">
        <f t="shared" si="25"/>
        <v>11</v>
      </c>
      <c r="M81" s="10">
        <f t="shared" si="26"/>
        <v>24</v>
      </c>
      <c r="N81" s="10" t="str">
        <f t="shared" si="27"/>
        <v>AM</v>
      </c>
      <c r="O81" s="10">
        <f t="shared" si="29"/>
        <v>0</v>
      </c>
      <c r="P81" s="10" t="s">
        <v>21</v>
      </c>
      <c r="Q81" s="10"/>
      <c r="R81" s="10">
        <f t="shared" si="30"/>
        <v>1</v>
      </c>
      <c r="S81" s="10">
        <f t="shared" si="31"/>
        <v>1.6666666666666666E-2</v>
      </c>
      <c r="T81" s="10"/>
      <c r="U81" s="45">
        <f t="shared" si="32"/>
        <v>1.134259259259307E-3</v>
      </c>
      <c r="V81" s="10">
        <f t="shared" si="33"/>
        <v>1.6666666666666666E-2</v>
      </c>
    </row>
    <row r="82" spans="1:22" x14ac:dyDescent="0.25">
      <c r="A82" s="2">
        <v>43250.58898148148</v>
      </c>
      <c r="B82" s="4">
        <v>245908</v>
      </c>
      <c r="C82" s="6" t="s">
        <v>4</v>
      </c>
      <c r="D82" s="6">
        <v>33</v>
      </c>
      <c r="E82" s="8">
        <v>0.58898148148148144</v>
      </c>
      <c r="F82" s="10">
        <f t="shared" si="21"/>
        <v>2018</v>
      </c>
      <c r="G82" s="10">
        <f t="shared" si="22"/>
        <v>5</v>
      </c>
      <c r="H82" s="10">
        <f t="shared" si="23"/>
        <v>30</v>
      </c>
      <c r="I82" s="12">
        <f t="shared" si="24"/>
        <v>43250</v>
      </c>
      <c r="J82" s="16">
        <f t="shared" si="28"/>
        <v>3</v>
      </c>
      <c r="K82" s="14">
        <v>43250</v>
      </c>
      <c r="L82" s="16">
        <f t="shared" si="25"/>
        <v>14</v>
      </c>
      <c r="M82" s="10">
        <f t="shared" si="26"/>
        <v>8</v>
      </c>
      <c r="N82" s="10" t="str">
        <f t="shared" si="27"/>
        <v>PM</v>
      </c>
      <c r="O82" s="10">
        <f t="shared" si="29"/>
        <v>1</v>
      </c>
      <c r="P82" s="10" t="s">
        <v>21</v>
      </c>
      <c r="Q82" s="10"/>
      <c r="R82" s="10">
        <f t="shared" si="30"/>
        <v>43</v>
      </c>
      <c r="S82" s="10">
        <f t="shared" si="31"/>
        <v>0.71666666666666667</v>
      </c>
      <c r="T82" s="10"/>
      <c r="U82" s="45">
        <f t="shared" si="32"/>
        <v>7.1655092592592534E-2</v>
      </c>
      <c r="V82" s="10">
        <f t="shared" si="33"/>
        <v>1.7166666666666668</v>
      </c>
    </row>
    <row r="83" spans="1:22" x14ac:dyDescent="0.25">
      <c r="A83" s="2">
        <v>43250.641574074078</v>
      </c>
      <c r="B83" s="4">
        <v>245843</v>
      </c>
      <c r="C83" s="6" t="s">
        <v>4</v>
      </c>
      <c r="D83" s="6">
        <v>1</v>
      </c>
      <c r="E83" s="8">
        <v>0.64157407407407407</v>
      </c>
      <c r="F83" s="10">
        <f t="shared" si="21"/>
        <v>2018</v>
      </c>
      <c r="G83" s="10">
        <f t="shared" si="22"/>
        <v>5</v>
      </c>
      <c r="H83" s="10">
        <f t="shared" si="23"/>
        <v>30</v>
      </c>
      <c r="I83" s="12">
        <f t="shared" si="24"/>
        <v>43250</v>
      </c>
      <c r="J83" s="16">
        <f t="shared" si="28"/>
        <v>3</v>
      </c>
      <c r="K83" s="14">
        <v>43250</v>
      </c>
      <c r="L83" s="16">
        <f t="shared" si="25"/>
        <v>15</v>
      </c>
      <c r="M83" s="10">
        <f t="shared" si="26"/>
        <v>23</v>
      </c>
      <c r="N83" s="10" t="str">
        <f t="shared" si="27"/>
        <v>PM</v>
      </c>
      <c r="O83" s="10">
        <f t="shared" si="29"/>
        <v>1</v>
      </c>
      <c r="P83" s="10" t="s">
        <v>21</v>
      </c>
      <c r="Q83" s="10"/>
      <c r="R83" s="10">
        <f t="shared" si="30"/>
        <v>15</v>
      </c>
      <c r="S83" s="10">
        <f t="shared" si="31"/>
        <v>0.25</v>
      </c>
      <c r="T83" s="10"/>
      <c r="U83" s="45">
        <f t="shared" si="32"/>
        <v>5.2592592592592635E-2</v>
      </c>
      <c r="V83" s="10">
        <f t="shared" si="33"/>
        <v>1.25</v>
      </c>
    </row>
    <row r="84" spans="1:22" x14ac:dyDescent="0.25">
      <c r="A84" s="2">
        <v>43250.64261574074</v>
      </c>
      <c r="B84" s="4">
        <v>245877</v>
      </c>
      <c r="C84" s="6" t="s">
        <v>4</v>
      </c>
      <c r="D84" s="6">
        <v>1</v>
      </c>
      <c r="E84" s="8">
        <v>0.64261574074074079</v>
      </c>
      <c r="F84" s="10">
        <f t="shared" si="21"/>
        <v>2018</v>
      </c>
      <c r="G84" s="10">
        <f t="shared" si="22"/>
        <v>5</v>
      </c>
      <c r="H84" s="10">
        <f t="shared" si="23"/>
        <v>30</v>
      </c>
      <c r="I84" s="12">
        <f t="shared" si="24"/>
        <v>43250</v>
      </c>
      <c r="J84" s="16">
        <f t="shared" si="28"/>
        <v>3</v>
      </c>
      <c r="K84" s="14">
        <v>43250</v>
      </c>
      <c r="L84" s="16">
        <f t="shared" si="25"/>
        <v>15</v>
      </c>
      <c r="M84" s="10">
        <f t="shared" si="26"/>
        <v>25</v>
      </c>
      <c r="N84" s="10" t="str">
        <f t="shared" si="27"/>
        <v>PM</v>
      </c>
      <c r="O84" s="10">
        <f t="shared" si="29"/>
        <v>0</v>
      </c>
      <c r="P84" s="10" t="s">
        <v>21</v>
      </c>
      <c r="Q84" s="10"/>
      <c r="R84" s="10">
        <f t="shared" si="30"/>
        <v>1</v>
      </c>
      <c r="S84" s="10">
        <f t="shared" si="31"/>
        <v>1.6666666666666666E-2</v>
      </c>
      <c r="T84" s="10"/>
      <c r="U84" s="45">
        <f t="shared" si="32"/>
        <v>1.0416666666667185E-3</v>
      </c>
      <c r="V84" s="10">
        <f t="shared" si="33"/>
        <v>1.6666666666666666E-2</v>
      </c>
    </row>
    <row r="85" spans="1:22" x14ac:dyDescent="0.25">
      <c r="A85" s="2">
        <v>43250.686030092591</v>
      </c>
      <c r="B85" s="4">
        <v>246132</v>
      </c>
      <c r="C85" s="6" t="s">
        <v>4</v>
      </c>
      <c r="D85" s="6">
        <v>27</v>
      </c>
      <c r="E85" s="8">
        <v>0.68603009259259251</v>
      </c>
      <c r="F85" s="10">
        <f t="shared" si="21"/>
        <v>2018</v>
      </c>
      <c r="G85" s="10">
        <f t="shared" si="22"/>
        <v>5</v>
      </c>
      <c r="H85" s="10">
        <f t="shared" si="23"/>
        <v>30</v>
      </c>
      <c r="I85" s="12">
        <f t="shared" si="24"/>
        <v>43250</v>
      </c>
      <c r="J85" s="16">
        <f t="shared" si="28"/>
        <v>3</v>
      </c>
      <c r="K85" s="14">
        <v>43250</v>
      </c>
      <c r="L85" s="16">
        <f t="shared" si="25"/>
        <v>16</v>
      </c>
      <c r="M85" s="10">
        <f t="shared" si="26"/>
        <v>27</v>
      </c>
      <c r="N85" s="10" t="str">
        <f t="shared" si="27"/>
        <v>PM</v>
      </c>
      <c r="O85" s="10">
        <f t="shared" si="29"/>
        <v>1</v>
      </c>
      <c r="P85" s="10" t="s">
        <v>21</v>
      </c>
      <c r="Q85" s="10"/>
      <c r="R85" s="10">
        <f t="shared" si="30"/>
        <v>2</v>
      </c>
      <c r="S85" s="10">
        <f t="shared" si="31"/>
        <v>3.3333333333333333E-2</v>
      </c>
      <c r="T85" s="10"/>
      <c r="U85" s="45">
        <f t="shared" si="32"/>
        <v>4.3414351851851718E-2</v>
      </c>
      <c r="V85" s="10">
        <f t="shared" si="33"/>
        <v>1.0333333333333334</v>
      </c>
    </row>
    <row r="86" spans="1:22" s="40" customFormat="1" x14ac:dyDescent="0.25">
      <c r="A86" s="21">
        <v>43250.71702546296</v>
      </c>
      <c r="B86" s="22">
        <v>245978</v>
      </c>
      <c r="C86" s="23" t="s">
        <v>4</v>
      </c>
      <c r="D86" s="23">
        <v>32</v>
      </c>
      <c r="E86" s="24">
        <v>0.71702546296296299</v>
      </c>
      <c r="F86" s="25">
        <f t="shared" si="21"/>
        <v>2018</v>
      </c>
      <c r="G86" s="25">
        <f t="shared" si="22"/>
        <v>5</v>
      </c>
      <c r="H86" s="25">
        <f t="shared" si="23"/>
        <v>30</v>
      </c>
      <c r="I86" s="26">
        <f t="shared" si="24"/>
        <v>43250</v>
      </c>
      <c r="J86" s="28">
        <f t="shared" si="28"/>
        <v>3</v>
      </c>
      <c r="K86" s="27">
        <v>43250</v>
      </c>
      <c r="L86" s="28">
        <f t="shared" si="25"/>
        <v>17</v>
      </c>
      <c r="M86" s="25">
        <f t="shared" si="26"/>
        <v>12</v>
      </c>
      <c r="N86" s="25" t="str">
        <f t="shared" si="27"/>
        <v>PM</v>
      </c>
      <c r="O86" s="25">
        <f t="shared" si="29"/>
        <v>0</v>
      </c>
      <c r="P86" s="25" t="s">
        <v>21</v>
      </c>
      <c r="Q86" s="25"/>
      <c r="R86" s="25">
        <f t="shared" si="30"/>
        <v>44</v>
      </c>
      <c r="S86" s="25">
        <f t="shared" si="31"/>
        <v>0.73333333333333328</v>
      </c>
      <c r="T86" s="25"/>
      <c r="U86" s="46">
        <f t="shared" si="32"/>
        <v>3.0995370370370479E-2</v>
      </c>
      <c r="V86" s="25">
        <f t="shared" si="33"/>
        <v>0.73333333333333328</v>
      </c>
    </row>
    <row r="87" spans="1:22" x14ac:dyDescent="0.25">
      <c r="A87" s="2">
        <v>43251.437476851854</v>
      </c>
      <c r="B87" s="4">
        <v>246013</v>
      </c>
      <c r="C87" s="6" t="s">
        <v>4</v>
      </c>
      <c r="D87" s="6">
        <v>53</v>
      </c>
      <c r="E87" s="8">
        <v>0.43747685185185187</v>
      </c>
      <c r="F87" s="10">
        <f t="shared" si="21"/>
        <v>2018</v>
      </c>
      <c r="G87" s="10">
        <f t="shared" si="22"/>
        <v>5</v>
      </c>
      <c r="H87" s="10">
        <f t="shared" si="23"/>
        <v>31</v>
      </c>
      <c r="I87" s="12">
        <f t="shared" si="24"/>
        <v>43251</v>
      </c>
      <c r="J87" s="16">
        <f t="shared" si="28"/>
        <v>4</v>
      </c>
      <c r="K87" s="14">
        <v>43251</v>
      </c>
      <c r="L87" s="16">
        <f t="shared" si="25"/>
        <v>10</v>
      </c>
      <c r="M87" s="10">
        <f t="shared" si="26"/>
        <v>29</v>
      </c>
      <c r="N87" s="10" t="str">
        <f t="shared" si="27"/>
        <v>AM</v>
      </c>
      <c r="O87" s="10">
        <f t="shared" si="29"/>
        <v>2</v>
      </c>
      <c r="P87" s="10" t="s">
        <v>21</v>
      </c>
      <c r="Q87" s="10"/>
      <c r="R87" s="10">
        <f t="shared" si="30"/>
        <v>17</v>
      </c>
      <c r="S87" s="10">
        <f t="shared" si="31"/>
        <v>0.28333333333333333</v>
      </c>
      <c r="T87" s="10"/>
      <c r="U87" s="45">
        <f t="shared" si="32"/>
        <v>9.5451388888888822E-2</v>
      </c>
      <c r="V87" s="10">
        <f t="shared" si="33"/>
        <v>2.2833333333333332</v>
      </c>
    </row>
    <row r="88" spans="1:22" x14ac:dyDescent="0.25">
      <c r="A88" s="2">
        <v>43251.43855324074</v>
      </c>
      <c r="B88" s="4">
        <v>246013</v>
      </c>
      <c r="C88" s="6" t="s">
        <v>4</v>
      </c>
      <c r="D88" s="6">
        <v>1</v>
      </c>
      <c r="E88" s="8">
        <v>0.4385532407407407</v>
      </c>
      <c r="F88" s="10">
        <f t="shared" si="21"/>
        <v>2018</v>
      </c>
      <c r="G88" s="10">
        <f t="shared" si="22"/>
        <v>5</v>
      </c>
      <c r="H88" s="10">
        <f t="shared" si="23"/>
        <v>31</v>
      </c>
      <c r="I88" s="12">
        <f t="shared" si="24"/>
        <v>43251</v>
      </c>
      <c r="J88" s="16">
        <f t="shared" si="28"/>
        <v>4</v>
      </c>
      <c r="K88" s="14">
        <v>43251</v>
      </c>
      <c r="L88" s="16">
        <f t="shared" si="25"/>
        <v>10</v>
      </c>
      <c r="M88" s="10">
        <f t="shared" si="26"/>
        <v>31</v>
      </c>
      <c r="N88" s="10" t="str">
        <f t="shared" si="27"/>
        <v>AM</v>
      </c>
      <c r="O88" s="10">
        <f t="shared" si="29"/>
        <v>0</v>
      </c>
      <c r="P88" s="10" t="s">
        <v>21</v>
      </c>
      <c r="Q88" s="10"/>
      <c r="R88" s="10">
        <f t="shared" si="30"/>
        <v>1</v>
      </c>
      <c r="S88" s="10">
        <f t="shared" si="31"/>
        <v>1.6666666666666666E-2</v>
      </c>
      <c r="T88" s="10"/>
      <c r="U88" s="45">
        <f t="shared" si="32"/>
        <v>1.0763888888888351E-3</v>
      </c>
      <c r="V88" s="10">
        <f t="shared" si="33"/>
        <v>1.6666666666666666E-2</v>
      </c>
    </row>
    <row r="89" spans="1:22" x14ac:dyDescent="0.25">
      <c r="A89" s="2">
        <v>43251.457881944443</v>
      </c>
      <c r="B89" s="4">
        <v>245908</v>
      </c>
      <c r="C89" s="6" t="s">
        <v>4</v>
      </c>
      <c r="D89" s="6">
        <v>1</v>
      </c>
      <c r="E89" s="8">
        <v>0.45788194444444441</v>
      </c>
      <c r="F89" s="10">
        <f t="shared" si="21"/>
        <v>2018</v>
      </c>
      <c r="G89" s="10">
        <f t="shared" si="22"/>
        <v>5</v>
      </c>
      <c r="H89" s="10">
        <f t="shared" si="23"/>
        <v>31</v>
      </c>
      <c r="I89" s="12">
        <f t="shared" si="24"/>
        <v>43251</v>
      </c>
      <c r="J89" s="16">
        <f t="shared" si="28"/>
        <v>4</v>
      </c>
      <c r="K89" s="14">
        <v>43251</v>
      </c>
      <c r="L89" s="16">
        <f t="shared" si="25"/>
        <v>10</v>
      </c>
      <c r="M89" s="10">
        <f t="shared" si="26"/>
        <v>59</v>
      </c>
      <c r="N89" s="10" t="str">
        <f t="shared" si="27"/>
        <v>AM</v>
      </c>
      <c r="O89" s="10">
        <f t="shared" si="29"/>
        <v>0</v>
      </c>
      <c r="P89" s="10" t="s">
        <v>21</v>
      </c>
      <c r="Q89" s="10"/>
      <c r="R89" s="10">
        <f t="shared" si="30"/>
        <v>27</v>
      </c>
      <c r="S89" s="10">
        <f t="shared" si="31"/>
        <v>0.45</v>
      </c>
      <c r="T89" s="10"/>
      <c r="U89" s="45">
        <f t="shared" si="32"/>
        <v>1.9328703703703709E-2</v>
      </c>
      <c r="V89" s="10">
        <f t="shared" si="33"/>
        <v>0.45</v>
      </c>
    </row>
    <row r="90" spans="1:22" x14ac:dyDescent="0.25">
      <c r="A90" s="2">
        <v>43251.587442129632</v>
      </c>
      <c r="B90" s="4">
        <v>246072</v>
      </c>
      <c r="C90" s="6" t="s">
        <v>4</v>
      </c>
      <c r="D90" s="6">
        <v>70</v>
      </c>
      <c r="E90" s="8">
        <v>0.58744212962962961</v>
      </c>
      <c r="F90" s="10">
        <f t="shared" si="21"/>
        <v>2018</v>
      </c>
      <c r="G90" s="10">
        <f t="shared" si="22"/>
        <v>5</v>
      </c>
      <c r="H90" s="10">
        <f t="shared" si="23"/>
        <v>31</v>
      </c>
      <c r="I90" s="12">
        <f t="shared" si="24"/>
        <v>43251</v>
      </c>
      <c r="J90" s="16">
        <f t="shared" si="28"/>
        <v>4</v>
      </c>
      <c r="K90" s="14">
        <v>43251</v>
      </c>
      <c r="L90" s="16">
        <f t="shared" si="25"/>
        <v>14</v>
      </c>
      <c r="M90" s="10">
        <f t="shared" si="26"/>
        <v>5</v>
      </c>
      <c r="N90" s="10" t="str">
        <f t="shared" si="27"/>
        <v>PM</v>
      </c>
      <c r="O90" s="10">
        <f t="shared" si="29"/>
        <v>2</v>
      </c>
      <c r="P90" s="10" t="s">
        <v>21</v>
      </c>
      <c r="Q90" s="10"/>
      <c r="R90" s="10">
        <f t="shared" si="30"/>
        <v>6</v>
      </c>
      <c r="S90" s="10">
        <f t="shared" si="31"/>
        <v>0.1</v>
      </c>
      <c r="T90" s="10"/>
      <c r="U90" s="45">
        <f t="shared" si="32"/>
        <v>8.7893518518518537E-2</v>
      </c>
      <c r="V90" s="10">
        <f t="shared" si="33"/>
        <v>2.1</v>
      </c>
    </row>
    <row r="91" spans="1:22" ht="15.75" thickBot="1" x14ac:dyDescent="0.3">
      <c r="A91" s="3">
        <v>43251.681342592594</v>
      </c>
      <c r="B91" s="5">
        <v>246082</v>
      </c>
      <c r="C91" s="7" t="s">
        <v>4</v>
      </c>
      <c r="D91" s="7">
        <v>71</v>
      </c>
      <c r="E91" s="9">
        <v>0.68134259259259267</v>
      </c>
      <c r="F91" s="11">
        <f t="shared" si="21"/>
        <v>2018</v>
      </c>
      <c r="G91" s="11">
        <f t="shared" si="22"/>
        <v>5</v>
      </c>
      <c r="H91" s="11">
        <f t="shared" si="23"/>
        <v>31</v>
      </c>
      <c r="I91" s="13">
        <f t="shared" si="24"/>
        <v>43251</v>
      </c>
      <c r="J91" s="17">
        <f t="shared" si="28"/>
        <v>4</v>
      </c>
      <c r="K91" s="15">
        <v>43251</v>
      </c>
      <c r="L91" s="17">
        <f t="shared" si="25"/>
        <v>16</v>
      </c>
      <c r="M91" s="11">
        <f t="shared" si="26"/>
        <v>21</v>
      </c>
      <c r="N91" s="11" t="str">
        <f t="shared" si="27"/>
        <v>PM</v>
      </c>
      <c r="O91" s="11">
        <f t="shared" si="29"/>
        <v>2</v>
      </c>
      <c r="P91" s="11" t="s">
        <v>21</v>
      </c>
      <c r="Q91" s="11"/>
      <c r="R91" s="11">
        <f t="shared" si="30"/>
        <v>15</v>
      </c>
      <c r="S91" s="11">
        <f t="shared" si="31"/>
        <v>0.25</v>
      </c>
      <c r="T91" s="11"/>
      <c r="U91" s="47">
        <f t="shared" si="32"/>
        <v>9.390046296296306E-2</v>
      </c>
      <c r="V91" s="11">
        <f t="shared" si="33"/>
        <v>2.25</v>
      </c>
    </row>
  </sheetData>
  <autoFilter ref="A6:V91">
    <sortState ref="A7:U91">
      <sortCondition ref="A6:A91"/>
    </sortState>
  </autoFilter>
  <mergeCells count="1">
    <mergeCell ref="A2:V2"/>
  </mergeCells>
  <conditionalFormatting sqref="K7">
    <cfRule type="expression" dxfId="2" priority="3">
      <formula>K$3="F"</formula>
    </cfRule>
  </conditionalFormatting>
  <conditionalFormatting sqref="K8:K10 K12:K91">
    <cfRule type="expression" dxfId="1" priority="2">
      <formula>K$3="F"</formula>
    </cfRule>
  </conditionalFormatting>
  <conditionalFormatting sqref="K11">
    <cfRule type="expression" dxfId="0" priority="1">
      <formula>K$3="F"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Horaires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RAINISIO</dc:creator>
  <cp:lastModifiedBy>Micot, Nicolas            UTC CCS</cp:lastModifiedBy>
  <dcterms:created xsi:type="dcterms:W3CDTF">2018-06-01T09:38:27Z</dcterms:created>
  <dcterms:modified xsi:type="dcterms:W3CDTF">2018-06-04T09:54:58Z</dcterms:modified>
</cp:coreProperties>
</file>