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405" yWindow="0" windowWidth="16095" windowHeight="15465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1" i="1" l="1"/>
  <c r="H31" i="1"/>
  <c r="G31" i="1"/>
  <c r="F31" i="1"/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E8" i="1" l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<sst xmlns="http://schemas.openxmlformats.org/spreadsheetml/2006/main" count="97" uniqueCount="79">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</sst>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6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39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>
    <xdr:from>
      <xdr:col>11</xdr:col>
      <xdr:colOff>28575</xdr:colOff>
      <xdr:row>23</xdr:row>
      <xdr:rowOff>47625</xdr:rowOff>
    </xdr:from>
    <xdr:to>
      <xdr:col>11</xdr:col>
      <xdr:colOff>285750</xdr:colOff>
      <xdr:row>24</xdr:row>
      <xdr:rowOff>152400</xdr:rowOff>
    </xdr:to>
    <xdr:sp macro="" textlink="">
      <xdr:nvSpPr>
        <xdr:cNvPr id="2" name="Flèche : courbe vers la gauche 1">
          <a:extLst>
            <a:ext uri="{FF2B5EF4-FFF2-40B4-BE49-F238E27FC236}">
              <a16:creationId xmlns:a16="http://schemas.microsoft.com/office/drawing/2014/main" xmlns="" id="{99456399-C6DD-4F90-881F-5848D196255E}"/>
            </a:ext>
          </a:extLst>
        </xdr:cNvPr>
        <xdr:cNvSpPr/>
      </xdr:nvSpPr>
      <xdr:spPr>
        <a:xfrm>
          <a:off x="4429125" y="4762500"/>
          <a:ext cx="257175" cy="3048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0</xdr:colOff>
      <xdr:row>25</xdr:row>
      <xdr:rowOff>76200</xdr:rowOff>
    </xdr:from>
    <xdr:to>
      <xdr:col>11</xdr:col>
      <xdr:colOff>257175</xdr:colOff>
      <xdr:row>26</xdr:row>
      <xdr:rowOff>180975</xdr:rowOff>
    </xdr:to>
    <xdr:sp macro="" textlink="">
      <xdr:nvSpPr>
        <xdr:cNvPr id="12" name="Flèche : courbe vers la gauche 11">
          <a:extLst>
            <a:ext uri="{FF2B5EF4-FFF2-40B4-BE49-F238E27FC236}">
              <a16:creationId xmlns:a16="http://schemas.microsoft.com/office/drawing/2014/main" xmlns="" id="{234DAFF4-A722-4018-A542-11BCC3354B3A}"/>
            </a:ext>
          </a:extLst>
        </xdr:cNvPr>
        <xdr:cNvSpPr/>
      </xdr:nvSpPr>
      <xdr:spPr>
        <a:xfrm>
          <a:off x="4400550" y="5191125"/>
          <a:ext cx="257175" cy="3048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topLeftCell="A4" workbookViewId="0">
      <selection activeCell="F33" sqref="F33:I33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77"/>
      <c r="B1" s="77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4"/>
      <c r="Z1" s="14"/>
      <c r="AA1" s="15"/>
      <c r="AB1" s="15"/>
    </row>
    <row r="2" spans="1:38" ht="16.5" thickTop="1" thickBot="1" x14ac:dyDescent="0.3">
      <c r="A2" s="77"/>
      <c r="B2" s="77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4"/>
      <c r="Z2" s="14"/>
      <c r="AA2" s="15"/>
      <c r="AI2" s="88" t="s">
        <v>70</v>
      </c>
      <c r="AJ2" s="89"/>
      <c r="AK2" s="89"/>
      <c r="AL2" s="90"/>
    </row>
    <row r="3" spans="1:38" ht="16.5" thickTop="1" thickBot="1" x14ac:dyDescent="0.3">
      <c r="A3" s="77"/>
      <c r="B3" s="7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91" t="s">
        <v>23</v>
      </c>
      <c r="AL3" s="92"/>
    </row>
    <row r="4" spans="1:38" ht="15.75" thickTop="1" x14ac:dyDescent="0.25">
      <c r="A4" s="77"/>
      <c r="B4" s="77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122" t="str">
        <f>IF(AND(E8&gt;1.5,COUNTIFS($E$5:$R$5,"&lt;10",$E$5:$R$5,"&lt;&gt;")=1),"",CHOOSE(MIN(4,COUNTIFS($E$5:$R$5,"&lt;10",$E$5:$R$5,"&lt;&gt;"))+1,"","BMW PUR","BMW DUO","BMW TRIO","BMW IMPUR"))</f>
        <v>BMW DUO</v>
      </c>
      <c r="U4" s="123"/>
      <c r="V4" s="124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77"/>
      <c r="B5" s="77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125"/>
      <c r="U5" s="126"/>
      <c r="V5" s="127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77"/>
      <c r="B6" s="7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77"/>
      <c r="B7" s="77"/>
      <c r="C7" s="17"/>
      <c r="D7" s="29" t="s">
        <v>2</v>
      </c>
      <c r="E7" s="30" t="s">
        <v>3</v>
      </c>
      <c r="F7" s="120" t="s">
        <v>4</v>
      </c>
      <c r="G7" s="121"/>
      <c r="H7" s="31" t="s">
        <v>5</v>
      </c>
      <c r="I7" s="17"/>
      <c r="J7" s="114" t="s">
        <v>77</v>
      </c>
      <c r="K7" s="115"/>
      <c r="L7" s="116"/>
      <c r="M7" s="17"/>
      <c r="N7" s="77"/>
      <c r="O7" s="113"/>
      <c r="P7" s="113"/>
      <c r="Q7" s="113"/>
      <c r="R7" s="113"/>
      <c r="S7" s="113"/>
      <c r="T7" s="113"/>
      <c r="U7" s="113"/>
      <c r="V7" s="113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77"/>
      <c r="B8" s="77"/>
      <c r="C8" s="17"/>
      <c r="D8" s="11">
        <f>IF(E8&lt;&gt;"",INDEX($E$4:$R$4,,MATCH(E8,$E$5:$R$5,0)),"")</f>
        <v>2</v>
      </c>
      <c r="E8" s="11">
        <f>MIN(IF($E$5:$R$5&gt;0,$E$5:$R$5))</f>
        <v>1.4</v>
      </c>
      <c r="F8" s="82">
        <f>D9+E9</f>
        <v>115</v>
      </c>
      <c r="G8" s="83"/>
      <c r="H8" s="33">
        <v>1</v>
      </c>
      <c r="I8" s="17"/>
      <c r="J8" s="117" t="s">
        <v>78</v>
      </c>
      <c r="K8" s="118"/>
      <c r="L8" s="119"/>
      <c r="M8" s="17"/>
      <c r="N8" s="77"/>
      <c r="O8" s="113"/>
      <c r="P8" s="113"/>
      <c r="Q8" s="113"/>
      <c r="R8" s="113"/>
      <c r="S8" s="113"/>
      <c r="T8" s="113"/>
      <c r="U8" s="113"/>
      <c r="V8" s="113"/>
      <c r="W8" s="32"/>
      <c r="X8" s="17"/>
      <c r="Y8" s="14"/>
      <c r="Z8" s="14"/>
      <c r="AA8" s="15"/>
      <c r="AC8" s="98" t="s">
        <v>16</v>
      </c>
      <c r="AD8" s="99"/>
      <c r="AE8" s="99"/>
      <c r="AF8" s="100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77"/>
      <c r="B9" s="77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77"/>
      <c r="O9" s="98" t="s">
        <v>16</v>
      </c>
      <c r="P9" s="99"/>
      <c r="Q9" s="99"/>
      <c r="R9" s="100"/>
      <c r="S9" s="93" t="s">
        <v>7</v>
      </c>
      <c r="T9" s="94"/>
      <c r="U9" s="94"/>
      <c r="V9" s="95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77"/>
      <c r="B10" s="77"/>
      <c r="C10" s="17"/>
      <c r="D10" s="78" t="s">
        <v>71</v>
      </c>
      <c r="E10" s="79"/>
      <c r="F10" s="80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77"/>
      <c r="O10" s="37" t="s">
        <v>17</v>
      </c>
      <c r="P10" s="38"/>
      <c r="Q10" s="38"/>
      <c r="R10" s="39"/>
      <c r="S10" s="96" t="s">
        <v>8</v>
      </c>
      <c r="T10" s="97"/>
      <c r="U10" s="97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93" t="s">
        <v>7</v>
      </c>
      <c r="AJ10" s="94"/>
      <c r="AK10" s="94"/>
      <c r="AL10" s="95"/>
    </row>
    <row r="11" spans="1:38" ht="16.5" thickTop="1" thickBot="1" x14ac:dyDescent="0.3">
      <c r="A11" s="77"/>
      <c r="B11" s="77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77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96" t="s">
        <v>8</v>
      </c>
      <c r="AJ11" s="97"/>
      <c r="AK11" s="97"/>
      <c r="AL11" s="69" t="s">
        <v>9</v>
      </c>
    </row>
    <row r="12" spans="1:38" ht="15.75" thickBot="1" x14ac:dyDescent="0.3">
      <c r="A12" s="77"/>
      <c r="B12" s="7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77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77"/>
      <c r="B13" s="77"/>
      <c r="C13" s="17"/>
      <c r="D13" s="78" t="s">
        <v>26</v>
      </c>
      <c r="E13" s="79"/>
      <c r="F13" s="79"/>
      <c r="G13" s="79"/>
      <c r="H13" s="79"/>
      <c r="I13" s="79"/>
      <c r="J13" s="79"/>
      <c r="K13" s="84"/>
      <c r="L13" s="17"/>
      <c r="M13" s="17"/>
      <c r="N13" s="77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77"/>
      <c r="B14" s="77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77"/>
      <c r="O14" s="40">
        <v>2</v>
      </c>
      <c r="P14" s="38">
        <v>1</v>
      </c>
      <c r="Q14" s="38">
        <v>3</v>
      </c>
      <c r="R14" s="39">
        <v>1</v>
      </c>
      <c r="S14" s="128" t="s">
        <v>24</v>
      </c>
      <c r="T14" s="129"/>
      <c r="U14" s="129"/>
      <c r="V14" s="130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77"/>
      <c r="B15" s="77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77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77"/>
      <c r="B16" s="77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77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77"/>
      <c r="B17" s="7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77"/>
      <c r="O17" s="40">
        <v>4</v>
      </c>
      <c r="P17" s="38">
        <v>2</v>
      </c>
      <c r="Q17" s="38">
        <v>1</v>
      </c>
      <c r="R17" s="39">
        <v>1</v>
      </c>
      <c r="S17" s="107" t="s">
        <v>22</v>
      </c>
      <c r="T17" s="75"/>
      <c r="U17" s="75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77"/>
      <c r="B18" s="77"/>
      <c r="C18" s="17"/>
      <c r="D18" s="54">
        <v>2</v>
      </c>
      <c r="E18" s="54">
        <v>7</v>
      </c>
      <c r="F18" s="54">
        <v>5</v>
      </c>
      <c r="G18" s="54">
        <v>11</v>
      </c>
      <c r="H18" s="54"/>
      <c r="I18" s="54"/>
      <c r="J18" s="54"/>
      <c r="K18" s="55"/>
      <c r="L18" s="17"/>
      <c r="M18" s="17"/>
      <c r="N18" s="77"/>
      <c r="O18" s="40">
        <v>4</v>
      </c>
      <c r="P18" s="38">
        <v>1</v>
      </c>
      <c r="Q18" s="38">
        <v>1</v>
      </c>
      <c r="R18" s="39">
        <v>4</v>
      </c>
      <c r="S18" s="107" t="s">
        <v>21</v>
      </c>
      <c r="T18" s="75"/>
      <c r="U18" s="75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8" t="s">
        <v>78</v>
      </c>
      <c r="AJ18" s="89"/>
      <c r="AK18" s="89"/>
      <c r="AL18" s="90"/>
    </row>
    <row r="19" spans="1:38" ht="16.5" thickTop="1" thickBot="1" x14ac:dyDescent="0.3">
      <c r="A19" s="77"/>
      <c r="B19" s="77"/>
      <c r="C19" s="101"/>
      <c r="D19" s="56">
        <v>1</v>
      </c>
      <c r="E19" s="56">
        <v>3</v>
      </c>
      <c r="F19" s="56">
        <v>5</v>
      </c>
      <c r="G19" s="56">
        <v>2</v>
      </c>
      <c r="H19" s="56"/>
      <c r="I19" s="56"/>
      <c r="J19" s="56"/>
      <c r="K19" s="57"/>
      <c r="L19" s="17"/>
      <c r="M19" s="17"/>
      <c r="N19" s="77"/>
      <c r="O19" s="40">
        <v>5</v>
      </c>
      <c r="P19" s="38">
        <v>0</v>
      </c>
      <c r="Q19" s="38">
        <v>1</v>
      </c>
      <c r="R19" s="39">
        <v>1</v>
      </c>
      <c r="S19" s="107" t="s">
        <v>20</v>
      </c>
      <c r="T19" s="75"/>
      <c r="U19" s="75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91" t="s">
        <v>23</v>
      </c>
      <c r="AL19" s="92"/>
    </row>
    <row r="20" spans="1:38" ht="16.5" thickTop="1" thickBot="1" x14ac:dyDescent="0.3">
      <c r="A20" s="77"/>
      <c r="B20" s="77"/>
      <c r="C20" s="101"/>
      <c r="D20" s="58">
        <v>0</v>
      </c>
      <c r="E20" s="58">
        <v>0</v>
      </c>
      <c r="F20" s="58"/>
      <c r="G20" s="58"/>
      <c r="H20" s="58"/>
      <c r="I20" s="58"/>
      <c r="J20" s="58"/>
      <c r="K20" s="59"/>
      <c r="L20" s="17"/>
      <c r="M20" s="17"/>
      <c r="N20" s="77"/>
      <c r="O20" s="40">
        <v>6</v>
      </c>
      <c r="P20" s="38">
        <v>3</v>
      </c>
      <c r="Q20" s="38">
        <v>1</v>
      </c>
      <c r="R20" s="39">
        <v>1</v>
      </c>
      <c r="S20" s="107" t="s">
        <v>19</v>
      </c>
      <c r="T20" s="75"/>
      <c r="U20" s="75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77"/>
      <c r="B21" s="77"/>
      <c r="C21" s="101"/>
      <c r="D21" s="58">
        <v>1</v>
      </c>
      <c r="E21" s="58">
        <v>3</v>
      </c>
      <c r="F21" s="58"/>
      <c r="G21" s="58"/>
      <c r="H21" s="58"/>
      <c r="I21" s="58"/>
      <c r="J21" s="58"/>
      <c r="K21" s="59"/>
      <c r="L21" s="17"/>
      <c r="M21" s="17"/>
      <c r="N21" s="77"/>
      <c r="O21" s="40">
        <v>6</v>
      </c>
      <c r="P21" s="38">
        <v>3</v>
      </c>
      <c r="Q21" s="38">
        <v>2</v>
      </c>
      <c r="R21" s="39">
        <v>1</v>
      </c>
      <c r="S21" s="133" t="s">
        <v>18</v>
      </c>
      <c r="T21" s="134"/>
      <c r="U21" s="134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77"/>
      <c r="B22" s="77"/>
      <c r="C22" s="38" t="s">
        <v>42</v>
      </c>
      <c r="D22" s="73">
        <f t="array" ref="D22">IFERROR(INDEX($AC$10:$AC$22,MATCH(D19&amp;D20&amp;D21,$AD$10:$AD$22&amp;$AE$10:$AE$22&amp;$AF$10:$AF$22,0)),"")</f>
        <v>2</v>
      </c>
      <c r="E22" s="73" t="str">
        <f t="array" ref="E22">IFERROR(INDEX($AC$10:$AC$22,MATCH(E19&amp;E20&amp;E21,$AD$10:$AD$22&amp;$AE$10:$AE$22&amp;$AF$10:$AF$22,0)),"")</f>
        <v/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77"/>
      <c r="O22" s="40">
        <v>6</v>
      </c>
      <c r="P22" s="38">
        <v>1</v>
      </c>
      <c r="Q22" s="38">
        <v>2</v>
      </c>
      <c r="R22" s="39">
        <v>2</v>
      </c>
      <c r="S22" s="128" t="s">
        <v>25</v>
      </c>
      <c r="T22" s="129"/>
      <c r="U22" s="129"/>
      <c r="V22" s="130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77"/>
      <c r="B23" s="77"/>
      <c r="C23" s="38" t="s">
        <v>43</v>
      </c>
      <c r="D23" s="73">
        <f t="shared" ref="D23:K23" si="0">INDEX($AL$12:$AL$15,MATCH(D$19,$AI$12:$AI$15,1))</f>
        <v>41</v>
      </c>
      <c r="E23" s="73">
        <f t="shared" si="0"/>
        <v>25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77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77"/>
      <c r="B24" s="77"/>
      <c r="C24" s="38" t="s">
        <v>44</v>
      </c>
      <c r="D24" s="56"/>
      <c r="E24" s="56"/>
      <c r="F24" s="56"/>
      <c r="G24" s="56"/>
      <c r="H24" s="56"/>
      <c r="I24" s="56"/>
      <c r="J24" s="56"/>
      <c r="K24" s="57"/>
      <c r="L24" s="17"/>
      <c r="M24" s="17"/>
      <c r="N24" s="77"/>
      <c r="O24" s="102" t="s">
        <v>11</v>
      </c>
      <c r="P24" s="102"/>
      <c r="Q24" s="102"/>
      <c r="R24" s="103"/>
      <c r="S24" s="53"/>
      <c r="T24" s="67"/>
      <c r="U24" s="75" t="s">
        <v>23</v>
      </c>
      <c r="V24" s="76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77"/>
      <c r="B25" s="77"/>
      <c r="C25" s="38" t="s">
        <v>44</v>
      </c>
      <c r="D25" s="73" t="str">
        <f t="shared" ref="D25:K25" si="1">IFERROR(INDEX(IF($J$8="PLAT",PLAT_index,TROT_index),MATCH(D$24,IF($J$8="PLAT",PLAT_equiv,TROT_equiv),1)),"")</f>
        <v/>
      </c>
      <c r="E25" s="73" t="str">
        <f t="shared" si="1"/>
        <v/>
      </c>
      <c r="F25" s="73" t="str">
        <f t="shared" si="1"/>
        <v/>
      </c>
      <c r="G25" s="73" t="str">
        <f t="shared" si="1"/>
        <v/>
      </c>
      <c r="H25" s="73" t="str">
        <f t="shared" si="1"/>
        <v/>
      </c>
      <c r="I25" s="73" t="str">
        <f t="shared" si="1"/>
        <v/>
      </c>
      <c r="J25" s="73" t="str">
        <f t="shared" si="1"/>
        <v/>
      </c>
      <c r="K25" s="74" t="str">
        <f t="shared" si="1"/>
        <v/>
      </c>
      <c r="L25" s="17"/>
      <c r="M25" s="17"/>
      <c r="N25" s="77"/>
      <c r="O25" s="104"/>
      <c r="P25" s="104"/>
      <c r="Q25" s="104"/>
      <c r="R25" s="105"/>
      <c r="S25" s="108" t="s">
        <v>22</v>
      </c>
      <c r="T25" s="109"/>
      <c r="U25" s="109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77"/>
      <c r="B26" s="77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77"/>
      <c r="O26" s="96" t="s">
        <v>10</v>
      </c>
      <c r="P26" s="97"/>
      <c r="Q26" s="97" t="s">
        <v>12</v>
      </c>
      <c r="R26" s="110"/>
      <c r="S26" s="108" t="s">
        <v>21</v>
      </c>
      <c r="T26" s="109"/>
      <c r="U26" s="109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77"/>
      <c r="B27" s="77"/>
      <c r="C27" s="17"/>
      <c r="D27" s="12" t="str">
        <f>IFERROR(D19+D20+D23+D25+D26,"")</f>
        <v/>
      </c>
      <c r="E27" s="12" t="str">
        <f t="shared" ref="E27:K27" si="2">IFERROR(E19+E20+E23+E25+E26,"")</f>
        <v/>
      </c>
      <c r="F27" s="12" t="str">
        <f t="shared" si="2"/>
        <v/>
      </c>
      <c r="G27" s="12" t="str">
        <f t="shared" si="2"/>
        <v/>
      </c>
      <c r="H27" s="12" t="str">
        <f t="shared" si="2"/>
        <v/>
      </c>
      <c r="I27" s="12" t="str">
        <f t="shared" si="2"/>
        <v/>
      </c>
      <c r="J27" s="12" t="str">
        <f t="shared" si="2"/>
        <v/>
      </c>
      <c r="K27" s="12" t="str">
        <f t="shared" si="2"/>
        <v/>
      </c>
      <c r="L27" s="17"/>
      <c r="M27" s="17"/>
      <c r="N27" s="77"/>
      <c r="O27" s="66">
        <v>1</v>
      </c>
      <c r="P27" s="47"/>
      <c r="Q27" s="47">
        <v>70</v>
      </c>
      <c r="R27" s="48"/>
      <c r="S27" s="108" t="s">
        <v>20</v>
      </c>
      <c r="T27" s="109"/>
      <c r="U27" s="109"/>
      <c r="V27" s="68">
        <v>18.899999999999999</v>
      </c>
      <c r="W27" s="32"/>
      <c r="X27" s="17"/>
      <c r="Y27" s="14"/>
      <c r="Z27" s="14"/>
      <c r="AA27" s="15"/>
      <c r="AB27" s="15"/>
      <c r="AI27" s="88" t="s">
        <v>76</v>
      </c>
      <c r="AJ27" s="89"/>
      <c r="AK27" s="89"/>
      <c r="AL27" s="90"/>
    </row>
    <row r="28" spans="1:38" ht="16.5" thickTop="1" thickBot="1" x14ac:dyDescent="0.3">
      <c r="A28" s="77"/>
      <c r="B28" s="7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77"/>
      <c r="O28" s="53">
        <v>2</v>
      </c>
      <c r="P28" s="67"/>
      <c r="Q28" s="38">
        <v>49</v>
      </c>
      <c r="R28" s="68"/>
      <c r="S28" s="108" t="s">
        <v>19</v>
      </c>
      <c r="T28" s="109"/>
      <c r="U28" s="109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91" t="s">
        <v>23</v>
      </c>
      <c r="AL28" s="92"/>
    </row>
    <row r="29" spans="1:38" ht="27.75" thickTop="1" thickBot="1" x14ac:dyDescent="0.3">
      <c r="A29" s="77"/>
      <c r="B29" s="77"/>
      <c r="C29" s="17"/>
      <c r="D29" s="17"/>
      <c r="E29" s="86"/>
      <c r="F29" s="86"/>
      <c r="G29" s="86"/>
      <c r="H29" s="86"/>
      <c r="I29" s="86"/>
      <c r="J29" s="86"/>
      <c r="K29" s="17"/>
      <c r="L29" s="17"/>
      <c r="M29" s="17"/>
      <c r="N29" s="77"/>
      <c r="O29" s="60">
        <v>3</v>
      </c>
      <c r="P29" s="61"/>
      <c r="Q29" s="61">
        <v>30</v>
      </c>
      <c r="R29" s="62"/>
      <c r="S29" s="131" t="s">
        <v>18</v>
      </c>
      <c r="T29" s="132"/>
      <c r="U29" s="132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77"/>
      <c r="B30" s="77"/>
      <c r="C30" s="17"/>
      <c r="D30" s="17"/>
      <c r="E30" s="77"/>
      <c r="F30" s="85"/>
      <c r="G30" s="85"/>
      <c r="H30" s="85"/>
      <c r="I30" s="85"/>
      <c r="J30" s="77"/>
      <c r="K30" s="50"/>
      <c r="L30" s="17"/>
      <c r="M30" s="17"/>
      <c r="N30" s="77"/>
      <c r="O30" s="135" t="s">
        <v>6</v>
      </c>
      <c r="P30" s="135"/>
      <c r="Q30" s="135"/>
      <c r="R30" s="136"/>
      <c r="S30" s="137" t="s">
        <v>13</v>
      </c>
      <c r="T30" s="135"/>
      <c r="U30" s="135"/>
      <c r="V30" s="135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77"/>
      <c r="B31" s="77"/>
      <c r="C31" s="17"/>
      <c r="D31" s="17"/>
      <c r="E31" s="77"/>
      <c r="F31" s="81" t="str">
        <f>IFERROR(INDEX($D$18:$K$18,MATCH(LARGE($D$27:$K$27,COLUMN()-5),$D$27:$K$27,0)),"")</f>
        <v/>
      </c>
      <c r="G31" s="81" t="str">
        <f>IFERROR(INDEX($D$18:$K$18,MATCH(LARGE($D$27:$K$27,COLUMN()-5),$D$27:$K$27,0)),"")</f>
        <v/>
      </c>
      <c r="H31" s="81" t="str">
        <f>IFERROR(INDEX($D$18:$K$18,MATCH(LARGE($D$27:$K$27,COLUMN()-5),$D$27:$K$27,0)),"")</f>
        <v/>
      </c>
      <c r="I31" s="81" t="str">
        <f>IFERROR(INDEX($D$18:$K$18,MATCH(LARGE($D$27:$K$27,COLUMN()-5),$D$27:$K$27,0)),"")</f>
        <v/>
      </c>
      <c r="J31" s="77"/>
      <c r="K31" s="17"/>
      <c r="L31" s="50"/>
      <c r="M31" s="17"/>
      <c r="N31" s="77"/>
      <c r="O31" s="75" t="s">
        <v>29</v>
      </c>
      <c r="P31" s="75"/>
      <c r="Q31" s="75"/>
      <c r="R31" s="76"/>
      <c r="S31" s="107" t="s">
        <v>33</v>
      </c>
      <c r="T31" s="75"/>
      <c r="U31" s="75"/>
      <c r="V31" s="75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77"/>
      <c r="B32" s="77"/>
      <c r="C32" s="17"/>
      <c r="D32" s="17"/>
      <c r="E32" s="77"/>
      <c r="F32" s="81"/>
      <c r="G32" s="81"/>
      <c r="H32" s="81"/>
      <c r="I32" s="81"/>
      <c r="J32" s="77"/>
      <c r="K32" s="17"/>
      <c r="L32" s="17"/>
      <c r="M32" s="17"/>
      <c r="N32" s="77"/>
      <c r="O32" s="75" t="s">
        <v>28</v>
      </c>
      <c r="P32" s="75"/>
      <c r="Q32" s="75"/>
      <c r="R32" s="76"/>
      <c r="S32" s="107" t="s">
        <v>34</v>
      </c>
      <c r="T32" s="75"/>
      <c r="U32" s="75"/>
      <c r="V32" s="75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77"/>
      <c r="B33" s="77"/>
      <c r="C33" s="17"/>
      <c r="D33" s="17"/>
      <c r="E33" s="77"/>
      <c r="F33" s="87"/>
      <c r="G33" s="87"/>
      <c r="H33" s="87"/>
      <c r="I33" s="87"/>
      <c r="J33" s="77"/>
      <c r="L33" s="17"/>
      <c r="M33" s="17"/>
      <c r="N33" s="77"/>
      <c r="O33" s="75" t="s">
        <v>27</v>
      </c>
      <c r="P33" s="75"/>
      <c r="Q33" s="75"/>
      <c r="R33" s="76"/>
      <c r="S33" s="107" t="s">
        <v>35</v>
      </c>
      <c r="T33" s="75"/>
      <c r="U33" s="75"/>
      <c r="V33" s="75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77"/>
      <c r="B34" s="7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77"/>
      <c r="O34" s="111" t="s">
        <v>14</v>
      </c>
      <c r="P34" s="111"/>
      <c r="Q34" s="111"/>
      <c r="R34" s="112"/>
      <c r="S34" s="138" t="s">
        <v>15</v>
      </c>
      <c r="T34" s="111"/>
      <c r="U34" s="111"/>
      <c r="V34" s="111"/>
      <c r="W34" s="32"/>
      <c r="X34" s="17"/>
      <c r="Y34" s="14"/>
      <c r="Z34" s="14"/>
      <c r="AA34" s="15"/>
      <c r="AB34" s="15"/>
    </row>
    <row r="35" spans="1:38" x14ac:dyDescent="0.25">
      <c r="A35" s="77"/>
      <c r="B35" s="7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77"/>
      <c r="O35" s="75" t="s">
        <v>30</v>
      </c>
      <c r="P35" s="75"/>
      <c r="Q35" s="75"/>
      <c r="R35" s="76"/>
      <c r="S35" s="107" t="s">
        <v>36</v>
      </c>
      <c r="T35" s="75"/>
      <c r="U35" s="75"/>
      <c r="V35" s="75"/>
      <c r="W35" s="32"/>
      <c r="X35" s="17"/>
      <c r="Y35" s="14"/>
      <c r="Z35" s="14"/>
      <c r="AA35" s="15"/>
      <c r="AB35" s="15"/>
    </row>
    <row r="36" spans="1:38" x14ac:dyDescent="0.25">
      <c r="A36" s="77"/>
      <c r="B36" s="7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77"/>
      <c r="O36" s="75" t="s">
        <v>31</v>
      </c>
      <c r="P36" s="75"/>
      <c r="Q36" s="75"/>
      <c r="R36" s="76"/>
      <c r="S36" s="107" t="s">
        <v>37</v>
      </c>
      <c r="T36" s="75"/>
      <c r="U36" s="75"/>
      <c r="V36" s="75"/>
      <c r="W36" s="32"/>
      <c r="X36" s="17"/>
      <c r="Y36" s="14"/>
      <c r="Z36" s="14"/>
      <c r="AA36" s="15"/>
      <c r="AB36" s="15"/>
    </row>
    <row r="37" spans="1:38" x14ac:dyDescent="0.25">
      <c r="A37" s="77"/>
      <c r="B37" s="7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77"/>
      <c r="O37" s="75" t="s">
        <v>32</v>
      </c>
      <c r="P37" s="75"/>
      <c r="Q37" s="75"/>
      <c r="R37" s="76"/>
      <c r="S37" s="107" t="s">
        <v>38</v>
      </c>
      <c r="T37" s="75"/>
      <c r="U37" s="75"/>
      <c r="V37" s="75"/>
      <c r="W37" s="32"/>
      <c r="X37" s="17"/>
      <c r="Y37" s="14"/>
      <c r="Z37" s="14"/>
      <c r="AA37" s="15"/>
      <c r="AB37" s="15"/>
    </row>
    <row r="38" spans="1:38" x14ac:dyDescent="0.25">
      <c r="A38" s="77"/>
      <c r="B38" s="7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77"/>
      <c r="O38" s="106"/>
      <c r="P38" s="106"/>
      <c r="Q38" s="106"/>
      <c r="R38" s="106"/>
      <c r="S38" s="106"/>
      <c r="T38" s="106"/>
      <c r="U38" s="106"/>
      <c r="V38" s="106"/>
      <c r="W38" s="32"/>
      <c r="X38" s="17"/>
      <c r="Y38" s="14"/>
      <c r="Z38" s="14"/>
      <c r="AA38" s="15"/>
      <c r="AB38" s="15"/>
    </row>
    <row r="39" spans="1:38" x14ac:dyDescent="0.25">
      <c r="A39" s="77"/>
      <c r="B39" s="7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77"/>
      <c r="O39" s="106"/>
      <c r="P39" s="106"/>
      <c r="Q39" s="106"/>
      <c r="R39" s="106"/>
      <c r="S39" s="106"/>
      <c r="T39" s="106"/>
      <c r="U39" s="106"/>
      <c r="V39" s="106"/>
      <c r="W39" s="32"/>
      <c r="X39" s="17"/>
      <c r="Y39" s="14"/>
      <c r="Z39" s="14"/>
      <c r="AA39" s="15"/>
      <c r="AB39" s="15"/>
    </row>
    <row r="40" spans="1:38" x14ac:dyDescent="0.25">
      <c r="A40" s="77"/>
      <c r="B40" s="7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x14ac:dyDescent="0.25">
      <c r="A41" s="77"/>
      <c r="B41" s="7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x14ac:dyDescent="0.25">
      <c r="A42" s="77"/>
      <c r="B42" s="7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77"/>
      <c r="B43" s="7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77"/>
      <c r="B44" s="7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77"/>
      <c r="B45" s="7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77"/>
      <c r="B46" s="7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77"/>
      <c r="B47" s="7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77"/>
      <c r="B48" s="7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77"/>
      <c r="B49" s="7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77"/>
      <c r="B50" s="7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77"/>
      <c r="B51" s="7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77"/>
      <c r="B52" s="77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77"/>
      <c r="B53" s="7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77"/>
      <c r="B54" s="77"/>
      <c r="C54" s="106"/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06"/>
      <c r="Y54" s="14"/>
      <c r="Z54" s="14"/>
      <c r="AA54" s="15"/>
      <c r="AB54" s="15"/>
    </row>
    <row r="55" spans="1:28" x14ac:dyDescent="0.25">
      <c r="A55" s="77"/>
      <c r="B55" s="77"/>
      <c r="C55" s="106"/>
      <c r="D55" s="106"/>
      <c r="E55" s="106"/>
      <c r="F55" s="106"/>
      <c r="G55" s="106"/>
      <c r="H55" s="106"/>
      <c r="I55" s="106"/>
      <c r="J55" s="106"/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  <c r="Y55" s="14"/>
      <c r="Z55" s="14"/>
      <c r="AA55" s="15"/>
      <c r="AB55" s="15"/>
    </row>
  </sheetData>
  <mergeCells count="67">
    <mergeCell ref="O33:R33"/>
    <mergeCell ref="O32:R32"/>
    <mergeCell ref="S28:U28"/>
    <mergeCell ref="S29:U29"/>
    <mergeCell ref="O38:V39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32:V32"/>
    <mergeCell ref="O30:R30"/>
    <mergeCell ref="S30:V30"/>
    <mergeCell ref="S34:V34"/>
    <mergeCell ref="S33:V33"/>
    <mergeCell ref="O34:R34"/>
    <mergeCell ref="S31:V31"/>
    <mergeCell ref="C1:X2"/>
    <mergeCell ref="J7:L7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26:P26"/>
    <mergeCell ref="Q26:R26"/>
    <mergeCell ref="U24:V24"/>
    <mergeCell ref="C54:X55"/>
    <mergeCell ref="S35:V35"/>
    <mergeCell ref="S36:V36"/>
    <mergeCell ref="S37:V37"/>
    <mergeCell ref="O35:R35"/>
    <mergeCell ref="O36:R36"/>
    <mergeCell ref="O37:R37"/>
    <mergeCell ref="AI2:AL2"/>
    <mergeCell ref="AK3:AL3"/>
    <mergeCell ref="AI10:AL10"/>
    <mergeCell ref="AI11:AK11"/>
    <mergeCell ref="AC8:AF8"/>
    <mergeCell ref="O31:R31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O24:R25"/>
  </mergeCells>
  <dataValidations count="1">
    <dataValidation type="list" allowBlank="1" showInputMessage="1" showErrorMessage="1" sqref="J8:L8">
      <formula1>"PLAT,TROT OBSTACLE"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2019-08-12T06:34:12Z</dcterms:modified>
</cp:coreProperties>
</file>